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240" windowWidth="20730" windowHeight="11520" tabRatio="566" activeTab="6"/>
  </bookViews>
  <sheets>
    <sheet name="ФОИВ" sheetId="3" r:id="rId1"/>
    <sheet name="РОИВ" sheetId="2" r:id="rId2"/>
    <sheet name="ОМСУ" sheetId="16" r:id="rId3"/>
    <sheet name="Иные услуги - МФЦ" sheetId="4" r:id="rId4"/>
    <sheet name="Услуги иных организаций" sheetId="18" r:id="rId5"/>
    <sheet name="БАНКРОТСТВО" sheetId="17" r:id="rId6"/>
    <sheet name="Иные - другие орг." sheetId="5" r:id="rId7"/>
  </sheets>
  <definedNames>
    <definedName name="_xlnm._FilterDatabase" localSheetId="2" hidden="1">ОМСУ!$D$10:$D$419</definedName>
    <definedName name="_xlnm._FilterDatabase" localSheetId="1" hidden="1">РОИВ!$B$10:$J$997</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ОМСУ!$A$5:$J$238</definedName>
    <definedName name="Z_9D1D14F5_8C2B_4583_83B3_9F89558F07EC_.wvu.FilterData" localSheetId="1" hidden="1">РОИВ!$B$3:$F$545</definedName>
    <definedName name="Z_9D1D14F5_8C2B_4583_83B3_9F89558F07EC_.wvu.FilterData" localSheetId="0" hidden="1">ФОИВ!$B$4:$F$4</definedName>
    <definedName name="Z_9D1D14F5_8C2B_4583_83B3_9F89558F07EC_.wvu.PrintArea" localSheetId="2" hidden="1">ОМСУ!$A$1:$J$238</definedName>
    <definedName name="Z_9D1D14F5_8C2B_4583_83B3_9F89558F07EC_.wvu.PrintArea" localSheetId="1" hidden="1">РОИВ!$A$1:$J$786</definedName>
    <definedName name="Z_9D1D14F5_8C2B_4583_83B3_9F89558F07EC_.wvu.PrintArea" localSheetId="0" hidden="1">ФОИВ!$A$1:$J$307</definedName>
    <definedName name="_xlnm.Print_Area" localSheetId="2">ОМСУ!$A$1:$J$238</definedName>
    <definedName name="_xlnm.Print_Area" localSheetId="1">РОИВ!$A$1:$K$999</definedName>
    <definedName name="_xlnm.Print_Area" localSheetId="0">ФОИВ!$A$1:$AK$398</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D5" i="5" l="1"/>
  <c r="O5" i="5"/>
  <c r="F13" i="17"/>
  <c r="F12" i="17"/>
  <c r="F11" i="17"/>
  <c r="F10" i="17"/>
  <c r="F9" i="17"/>
  <c r="F8" i="17"/>
  <c r="F7" i="17"/>
  <c r="F6" i="17"/>
  <c r="F5" i="17"/>
  <c r="R13" i="17"/>
  <c r="Q13" i="17"/>
  <c r="Q12" i="17"/>
  <c r="R12" i="17" s="1"/>
  <c r="R11" i="17"/>
  <c r="Q11" i="17"/>
  <c r="R10" i="17"/>
  <c r="R9" i="17"/>
  <c r="R8" i="17"/>
  <c r="Q7" i="17"/>
  <c r="R7" i="17" s="1"/>
  <c r="Q6" i="17"/>
  <c r="R6" i="17" s="1"/>
  <c r="Q5" i="17"/>
  <c r="R5" i="17" s="1"/>
  <c r="AI49" i="18"/>
  <c r="AJ49" i="18" s="1"/>
  <c r="F49" i="18" s="1"/>
  <c r="AI48" i="18"/>
  <c r="AI47" i="18"/>
  <c r="AJ47" i="18" s="1"/>
  <c r="F47" i="18" s="1"/>
  <c r="AI46" i="18"/>
  <c r="AI14" i="18"/>
  <c r="AI13" i="18"/>
  <c r="AI12" i="18"/>
  <c r="AJ12" i="18" s="1"/>
  <c r="F12" i="18" s="1"/>
  <c r="AJ48" i="18"/>
  <c r="AJ46" i="18"/>
  <c r="F46" i="18" s="1"/>
  <c r="AJ45" i="18"/>
  <c r="AJ44" i="18"/>
  <c r="AJ43" i="18"/>
  <c r="F43" i="18" s="1"/>
  <c r="AJ42" i="18"/>
  <c r="F42" i="18" s="1"/>
  <c r="AJ41" i="18"/>
  <c r="AJ40" i="18"/>
  <c r="AJ39" i="18"/>
  <c r="F39" i="18" s="1"/>
  <c r="AJ38" i="18"/>
  <c r="F38" i="18" s="1"/>
  <c r="AJ37" i="18"/>
  <c r="AJ36" i="18"/>
  <c r="AJ35" i="18"/>
  <c r="F35" i="18" s="1"/>
  <c r="AJ34" i="18"/>
  <c r="F34" i="18" s="1"/>
  <c r="AJ33" i="18"/>
  <c r="AJ32" i="18"/>
  <c r="AJ31" i="18"/>
  <c r="F31" i="18" s="1"/>
  <c r="AJ30" i="18"/>
  <c r="F30" i="18" s="1"/>
  <c r="AJ29" i="18"/>
  <c r="AJ28" i="18"/>
  <c r="AJ27" i="18"/>
  <c r="F27" i="18" s="1"/>
  <c r="AJ26" i="18"/>
  <c r="F26" i="18" s="1"/>
  <c r="AJ25" i="18"/>
  <c r="AJ24" i="18"/>
  <c r="AJ23" i="18"/>
  <c r="F23" i="18" s="1"/>
  <c r="AJ22" i="18"/>
  <c r="F22" i="18" s="1"/>
  <c r="AJ21" i="18"/>
  <c r="AJ20" i="18"/>
  <c r="AJ19" i="18"/>
  <c r="F19" i="18" s="1"/>
  <c r="AJ18" i="18"/>
  <c r="F18" i="18" s="1"/>
  <c r="AJ17" i="18"/>
  <c r="AJ16" i="18"/>
  <c r="AJ15" i="18"/>
  <c r="F15" i="18" s="1"/>
  <c r="AJ14" i="18"/>
  <c r="F14" i="18" s="1"/>
  <c r="AJ13" i="18"/>
  <c r="F48" i="18"/>
  <c r="F45" i="18"/>
  <c r="F44" i="18"/>
  <c r="F41" i="18"/>
  <c r="F40" i="18"/>
  <c r="F37" i="18"/>
  <c r="F36" i="18"/>
  <c r="F33" i="18"/>
  <c r="F32" i="18"/>
  <c r="F29" i="18"/>
  <c r="F28" i="18"/>
  <c r="F25" i="18"/>
  <c r="F24" i="18"/>
  <c r="F21" i="18"/>
  <c r="F20" i="18"/>
  <c r="F17" i="18"/>
  <c r="F16" i="18"/>
  <c r="F13" i="18"/>
  <c r="F11" i="18"/>
  <c r="F10" i="18"/>
  <c r="AJ11" i="18"/>
  <c r="AJ10" i="18"/>
  <c r="AJ9" i="18"/>
  <c r="F9" i="18" s="1"/>
  <c r="F8" i="18"/>
  <c r="AH49" i="18"/>
  <c r="AH8" i="18" s="1"/>
  <c r="AG49" i="18"/>
  <c r="AF49" i="18"/>
  <c r="AH48" i="18"/>
  <c r="AG48" i="18"/>
  <c r="AF48" i="18"/>
  <c r="AH47" i="18"/>
  <c r="AG47" i="18"/>
  <c r="AG6" i="18" s="1"/>
  <c r="AF47" i="18"/>
  <c r="AH46" i="18"/>
  <c r="AG46" i="18"/>
  <c r="AF46" i="18"/>
  <c r="AH14" i="18"/>
  <c r="AH7" i="18" s="1"/>
  <c r="AG14" i="18"/>
  <c r="AF14" i="18"/>
  <c r="AH13" i="18"/>
  <c r="AH6" i="18" s="1"/>
  <c r="AG13" i="18"/>
  <c r="AF13" i="18"/>
  <c r="AH12" i="18"/>
  <c r="AH5" i="18" s="1"/>
  <c r="AG12" i="18"/>
  <c r="AG5" i="18" s="1"/>
  <c r="AF12" i="18"/>
  <c r="AG8" i="18"/>
  <c r="AF8" i="18"/>
  <c r="AI7" i="18"/>
  <c r="AG7" i="18"/>
  <c r="AF7" i="18"/>
  <c r="AF6" i="18"/>
  <c r="AF5" i="18"/>
  <c r="AH58" i="4"/>
  <c r="D58" i="4" s="1"/>
  <c r="AH57" i="4"/>
  <c r="D57" i="4" s="1"/>
  <c r="AH56" i="4"/>
  <c r="AH55" i="4"/>
  <c r="D55" i="4" s="1"/>
  <c r="AH54" i="4"/>
  <c r="AH53" i="4"/>
  <c r="D53" i="4" s="1"/>
  <c r="AH52" i="4"/>
  <c r="D52" i="4" s="1"/>
  <c r="AH51" i="4"/>
  <c r="D51" i="4" s="1"/>
  <c r="AH50" i="4"/>
  <c r="D50" i="4" s="1"/>
  <c r="AH49" i="4"/>
  <c r="D49" i="4" s="1"/>
  <c r="AH48" i="4"/>
  <c r="AH47" i="4"/>
  <c r="D47" i="4" s="1"/>
  <c r="AH46" i="4"/>
  <c r="AH45" i="4"/>
  <c r="D45" i="4" s="1"/>
  <c r="AH44" i="4"/>
  <c r="D44" i="4" s="1"/>
  <c r="AH43" i="4"/>
  <c r="D43" i="4" s="1"/>
  <c r="AH42" i="4"/>
  <c r="D42" i="4" s="1"/>
  <c r="AH41" i="4"/>
  <c r="D41" i="4" s="1"/>
  <c r="AH40" i="4"/>
  <c r="AH39" i="4"/>
  <c r="D39" i="4" s="1"/>
  <c r="AH38" i="4"/>
  <c r="AH37" i="4"/>
  <c r="D37" i="4" s="1"/>
  <c r="AH36" i="4"/>
  <c r="D36" i="4" s="1"/>
  <c r="AH35" i="4"/>
  <c r="D35" i="4" s="1"/>
  <c r="AH34" i="4"/>
  <c r="D34" i="4" s="1"/>
  <c r="AH33" i="4"/>
  <c r="D33" i="4" s="1"/>
  <c r="AH32" i="4"/>
  <c r="AH31" i="4"/>
  <c r="D31" i="4" s="1"/>
  <c r="AH30" i="4"/>
  <c r="AH29" i="4"/>
  <c r="D29" i="4" s="1"/>
  <c r="AH28" i="4"/>
  <c r="D28" i="4" s="1"/>
  <c r="AH27" i="4"/>
  <c r="D27" i="4" s="1"/>
  <c r="AH26" i="4"/>
  <c r="D26" i="4" s="1"/>
  <c r="AH25" i="4"/>
  <c r="D25" i="4" s="1"/>
  <c r="AH24" i="4"/>
  <c r="AH23" i="4"/>
  <c r="D23" i="4" s="1"/>
  <c r="AH22" i="4"/>
  <c r="AH21" i="4"/>
  <c r="D21" i="4" s="1"/>
  <c r="AH20" i="4"/>
  <c r="D20" i="4" s="1"/>
  <c r="AH19" i="4"/>
  <c r="D19" i="4" s="1"/>
  <c r="AH18" i="4"/>
  <c r="D18" i="4" s="1"/>
  <c r="AH17" i="4"/>
  <c r="D17" i="4" s="1"/>
  <c r="AH16" i="4"/>
  <c r="AH15" i="4"/>
  <c r="D15" i="4" s="1"/>
  <c r="AH14" i="4"/>
  <c r="AH13" i="4"/>
  <c r="D13" i="4" s="1"/>
  <c r="AH12" i="4"/>
  <c r="D12" i="4" s="1"/>
  <c r="AH11" i="4"/>
  <c r="D11" i="4" s="1"/>
  <c r="AH10" i="4"/>
  <c r="D10" i="4" s="1"/>
  <c r="AH9" i="4"/>
  <c r="D9" i="4" s="1"/>
  <c r="AH8" i="4"/>
  <c r="AH7" i="4"/>
  <c r="D7" i="4" s="1"/>
  <c r="AH6" i="4"/>
  <c r="D56" i="4"/>
  <c r="D54" i="4"/>
  <c r="D48" i="4"/>
  <c r="D46" i="4"/>
  <c r="D40" i="4"/>
  <c r="D38" i="4"/>
  <c r="D32" i="4"/>
  <c r="D30" i="4"/>
  <c r="D24" i="4"/>
  <c r="D22" i="4"/>
  <c r="D16" i="4"/>
  <c r="D14" i="4"/>
  <c r="D8" i="4"/>
  <c r="D6" i="4"/>
  <c r="AG5" i="4"/>
  <c r="AF5" i="4"/>
  <c r="AE5" i="4"/>
  <c r="AD5" i="4"/>
  <c r="AH5" i="4" s="1"/>
  <c r="D5" i="4" s="1"/>
  <c r="F16" i="16"/>
  <c r="F15" i="16"/>
  <c r="F14" i="16"/>
  <c r="F13" i="16"/>
  <c r="F12" i="16"/>
  <c r="F11" i="16"/>
  <c r="F10" i="16"/>
  <c r="F9" i="16"/>
  <c r="F8" i="16"/>
  <c r="F7" i="16"/>
  <c r="F6" i="16"/>
  <c r="F5" i="16"/>
  <c r="AI9" i="16"/>
  <c r="AI8" i="16"/>
  <c r="AI7" i="16"/>
  <c r="AI6" i="16"/>
  <c r="AI5" i="16"/>
  <c r="AH9" i="16"/>
  <c r="AG9" i="16"/>
  <c r="AF9" i="16"/>
  <c r="AH8" i="16"/>
  <c r="AG8" i="16"/>
  <c r="AF8" i="16"/>
  <c r="AH7" i="16"/>
  <c r="AG7" i="16"/>
  <c r="AF7" i="16"/>
  <c r="AH6" i="16"/>
  <c r="AG6" i="16"/>
  <c r="AF6" i="16"/>
  <c r="AH5" i="16"/>
  <c r="AG5" i="16"/>
  <c r="AF5" i="16"/>
  <c r="AJ419" i="16"/>
  <c r="F419" i="16" s="1"/>
  <c r="AJ418" i="16"/>
  <c r="F418" i="16" s="1"/>
  <c r="AJ417" i="16"/>
  <c r="AJ416" i="16"/>
  <c r="F416" i="16" s="1"/>
  <c r="AJ415" i="16"/>
  <c r="F415" i="16" s="1"/>
  <c r="AJ414" i="16"/>
  <c r="AJ413" i="16"/>
  <c r="F413" i="16" s="1"/>
  <c r="AJ412" i="16"/>
  <c r="F412" i="16" s="1"/>
  <c r="AJ411" i="16"/>
  <c r="F411" i="16" s="1"/>
  <c r="AJ410" i="16"/>
  <c r="AJ409" i="16"/>
  <c r="F409" i="16" s="1"/>
  <c r="AJ408" i="16"/>
  <c r="F408" i="16" s="1"/>
  <c r="AJ407" i="16"/>
  <c r="F407" i="16" s="1"/>
  <c r="AJ406" i="16"/>
  <c r="AJ405" i="16"/>
  <c r="F405" i="16" s="1"/>
  <c r="AJ404" i="16"/>
  <c r="F404" i="16" s="1"/>
  <c r="AJ403" i="16"/>
  <c r="F403" i="16" s="1"/>
  <c r="AJ402" i="16"/>
  <c r="AJ401" i="16"/>
  <c r="F401" i="16" s="1"/>
  <c r="AJ400" i="16"/>
  <c r="F400" i="16" s="1"/>
  <c r="AJ399" i="16"/>
  <c r="F399" i="16" s="1"/>
  <c r="AJ398" i="16"/>
  <c r="AJ397" i="16"/>
  <c r="F397" i="16" s="1"/>
  <c r="AJ396" i="16"/>
  <c r="F396" i="16" s="1"/>
  <c r="AJ395" i="16"/>
  <c r="F395" i="16" s="1"/>
  <c r="AJ394" i="16"/>
  <c r="F394" i="16" s="1"/>
  <c r="AJ393" i="16"/>
  <c r="F393" i="16" s="1"/>
  <c r="AJ392" i="16"/>
  <c r="F392" i="16" s="1"/>
  <c r="AJ391" i="16"/>
  <c r="F391" i="16" s="1"/>
  <c r="AJ390" i="16"/>
  <c r="AJ389" i="16"/>
  <c r="F389" i="16" s="1"/>
  <c r="AJ388" i="16"/>
  <c r="F388" i="16" s="1"/>
  <c r="AJ387" i="16"/>
  <c r="F387" i="16" s="1"/>
  <c r="AJ386" i="16"/>
  <c r="AJ385" i="16"/>
  <c r="F385" i="16" s="1"/>
  <c r="AJ384" i="16"/>
  <c r="F384" i="16" s="1"/>
  <c r="AJ383" i="16"/>
  <c r="F383" i="16" s="1"/>
  <c r="AJ382" i="16"/>
  <c r="F382" i="16" s="1"/>
  <c r="AJ381" i="16"/>
  <c r="F381" i="16" s="1"/>
  <c r="AJ380" i="16"/>
  <c r="F380" i="16" s="1"/>
  <c r="AJ379" i="16"/>
  <c r="F379" i="16" s="1"/>
  <c r="AJ378" i="16"/>
  <c r="AJ377" i="16"/>
  <c r="F377" i="16" s="1"/>
  <c r="AJ376" i="16"/>
  <c r="F376" i="16" s="1"/>
  <c r="AJ375" i="16"/>
  <c r="F375" i="16" s="1"/>
  <c r="AJ374" i="16"/>
  <c r="AJ373" i="16"/>
  <c r="F373" i="16" s="1"/>
  <c r="AJ372" i="16"/>
  <c r="F372" i="16" s="1"/>
  <c r="AJ371" i="16"/>
  <c r="F371" i="16" s="1"/>
  <c r="AJ370" i="16"/>
  <c r="F370" i="16" s="1"/>
  <c r="AJ369" i="16"/>
  <c r="F369" i="16" s="1"/>
  <c r="AJ368" i="16"/>
  <c r="F368" i="16" s="1"/>
  <c r="AJ367" i="16"/>
  <c r="F367" i="16" s="1"/>
  <c r="AJ366" i="16"/>
  <c r="AJ365" i="16"/>
  <c r="F365" i="16" s="1"/>
  <c r="AJ364" i="16"/>
  <c r="F364" i="16" s="1"/>
  <c r="AJ363" i="16"/>
  <c r="AJ362" i="16"/>
  <c r="AJ361" i="16"/>
  <c r="F361" i="16" s="1"/>
  <c r="AJ360" i="16"/>
  <c r="F360" i="16" s="1"/>
  <c r="AJ359" i="16"/>
  <c r="F359" i="16" s="1"/>
  <c r="AJ358" i="16"/>
  <c r="F358" i="16" s="1"/>
  <c r="AJ357" i="16"/>
  <c r="F357" i="16" s="1"/>
  <c r="AJ356" i="16"/>
  <c r="F356" i="16" s="1"/>
  <c r="AJ355" i="16"/>
  <c r="F355" i="16" s="1"/>
  <c r="AJ354" i="16"/>
  <c r="AJ353" i="16"/>
  <c r="F353" i="16" s="1"/>
  <c r="AJ352" i="16"/>
  <c r="F352" i="16" s="1"/>
  <c r="AJ351" i="16"/>
  <c r="F351" i="16" s="1"/>
  <c r="AJ350" i="16"/>
  <c r="AJ349" i="16"/>
  <c r="F349" i="16" s="1"/>
  <c r="AJ348" i="16"/>
  <c r="F348" i="16" s="1"/>
  <c r="AJ347" i="16"/>
  <c r="F347" i="16" s="1"/>
  <c r="AJ346" i="16"/>
  <c r="AJ345" i="16"/>
  <c r="F345" i="16" s="1"/>
  <c r="AJ344" i="16"/>
  <c r="F344" i="16" s="1"/>
  <c r="AJ343" i="16"/>
  <c r="F343" i="16" s="1"/>
  <c r="AJ342" i="16"/>
  <c r="AJ341" i="16"/>
  <c r="F341" i="16" s="1"/>
  <c r="AJ340" i="16"/>
  <c r="F340" i="16" s="1"/>
  <c r="AJ339" i="16"/>
  <c r="F339" i="16" s="1"/>
  <c r="AJ338" i="16"/>
  <c r="AJ337" i="16"/>
  <c r="F337" i="16" s="1"/>
  <c r="AJ336" i="16"/>
  <c r="F336" i="16" s="1"/>
  <c r="AJ335" i="16"/>
  <c r="F335" i="16" s="1"/>
  <c r="AJ334" i="16"/>
  <c r="AJ333" i="16"/>
  <c r="F333" i="16" s="1"/>
  <c r="AJ332" i="16"/>
  <c r="F332" i="16" s="1"/>
  <c r="AJ331" i="16"/>
  <c r="F331" i="16" s="1"/>
  <c r="AJ330" i="16"/>
  <c r="F330" i="16" s="1"/>
  <c r="AJ329" i="16"/>
  <c r="F329" i="16" s="1"/>
  <c r="AJ328" i="16"/>
  <c r="F328" i="16" s="1"/>
  <c r="AJ327" i="16"/>
  <c r="F327" i="16" s="1"/>
  <c r="AJ326" i="16"/>
  <c r="AJ325" i="16"/>
  <c r="F325" i="16" s="1"/>
  <c r="AJ324" i="16"/>
  <c r="F324" i="16" s="1"/>
  <c r="AJ323" i="16"/>
  <c r="F323" i="16" s="1"/>
  <c r="AJ322" i="16"/>
  <c r="AJ321" i="16"/>
  <c r="F321" i="16" s="1"/>
  <c r="AJ320" i="16"/>
  <c r="F320" i="16" s="1"/>
  <c r="AJ319" i="16"/>
  <c r="F319" i="16" s="1"/>
  <c r="AJ318" i="16"/>
  <c r="AJ317" i="16"/>
  <c r="F317" i="16" s="1"/>
  <c r="AJ316" i="16"/>
  <c r="F316" i="16" s="1"/>
  <c r="AJ315" i="16"/>
  <c r="F315" i="16" s="1"/>
  <c r="AJ314" i="16"/>
  <c r="F314" i="16" s="1"/>
  <c r="AJ313" i="16"/>
  <c r="F313" i="16" s="1"/>
  <c r="AJ312" i="16"/>
  <c r="F312" i="16" s="1"/>
  <c r="AJ311" i="16"/>
  <c r="F311" i="16" s="1"/>
  <c r="AJ310" i="16"/>
  <c r="AJ309" i="16"/>
  <c r="F309" i="16" s="1"/>
  <c r="AJ308" i="16"/>
  <c r="F308" i="16" s="1"/>
  <c r="AJ307" i="16"/>
  <c r="F307" i="16" s="1"/>
  <c r="AJ306" i="16"/>
  <c r="AJ305" i="16"/>
  <c r="F305" i="16" s="1"/>
  <c r="AJ304" i="16"/>
  <c r="F304" i="16" s="1"/>
  <c r="AJ303" i="16"/>
  <c r="F303" i="16" s="1"/>
  <c r="AJ302" i="16"/>
  <c r="F302" i="16" s="1"/>
  <c r="AJ301" i="16"/>
  <c r="AJ300" i="16"/>
  <c r="F300" i="16" s="1"/>
  <c r="AJ299" i="16"/>
  <c r="AJ298" i="16"/>
  <c r="AJ297" i="16"/>
  <c r="F297" i="16" s="1"/>
  <c r="AJ296" i="16"/>
  <c r="F296" i="16" s="1"/>
  <c r="AJ295" i="16"/>
  <c r="F295" i="16" s="1"/>
  <c r="AJ294" i="16"/>
  <c r="AJ293" i="16"/>
  <c r="F293" i="16" s="1"/>
  <c r="AJ292" i="16"/>
  <c r="F292" i="16" s="1"/>
  <c r="AJ291" i="16"/>
  <c r="F291" i="16" s="1"/>
  <c r="AJ290" i="16"/>
  <c r="AJ289" i="16"/>
  <c r="F289" i="16" s="1"/>
  <c r="AJ288" i="16"/>
  <c r="F288" i="16" s="1"/>
  <c r="AJ287" i="16"/>
  <c r="F287" i="16" s="1"/>
  <c r="AJ286" i="16"/>
  <c r="AJ285" i="16"/>
  <c r="F285" i="16" s="1"/>
  <c r="AJ284" i="16"/>
  <c r="F284" i="16" s="1"/>
  <c r="AJ283" i="16"/>
  <c r="F283" i="16" s="1"/>
  <c r="AJ282" i="16"/>
  <c r="F282" i="16" s="1"/>
  <c r="AJ281" i="16"/>
  <c r="F281" i="16" s="1"/>
  <c r="AJ280" i="16"/>
  <c r="F280" i="16" s="1"/>
  <c r="AJ279" i="16"/>
  <c r="F279" i="16" s="1"/>
  <c r="AJ278" i="16"/>
  <c r="AJ277" i="16"/>
  <c r="F277" i="16" s="1"/>
  <c r="AJ276" i="16"/>
  <c r="F276" i="16" s="1"/>
  <c r="AJ275" i="16"/>
  <c r="F275" i="16" s="1"/>
  <c r="AJ274" i="16"/>
  <c r="AJ273" i="16"/>
  <c r="F273" i="16" s="1"/>
  <c r="AJ272" i="16"/>
  <c r="F272" i="16" s="1"/>
  <c r="AJ271" i="16"/>
  <c r="F271" i="16" s="1"/>
  <c r="AJ270" i="16"/>
  <c r="F270" i="16" s="1"/>
  <c r="AJ269" i="16"/>
  <c r="F269" i="16" s="1"/>
  <c r="AJ268" i="16"/>
  <c r="F268" i="16" s="1"/>
  <c r="AJ267" i="16"/>
  <c r="F267" i="16" s="1"/>
  <c r="AJ266" i="16"/>
  <c r="AJ265" i="16"/>
  <c r="F265" i="16" s="1"/>
  <c r="AJ264" i="16"/>
  <c r="F264" i="16" s="1"/>
  <c r="AJ263" i="16"/>
  <c r="F263" i="16" s="1"/>
  <c r="AJ262" i="16"/>
  <c r="AJ261" i="16"/>
  <c r="F261" i="16" s="1"/>
  <c r="AJ260" i="16"/>
  <c r="F260" i="16" s="1"/>
  <c r="AJ259" i="16"/>
  <c r="F259" i="16" s="1"/>
  <c r="AJ258" i="16"/>
  <c r="AJ257" i="16"/>
  <c r="F257" i="16" s="1"/>
  <c r="AJ256" i="16"/>
  <c r="F256" i="16" s="1"/>
  <c r="AJ255" i="16"/>
  <c r="F255" i="16" s="1"/>
  <c r="AJ254" i="16"/>
  <c r="F254" i="16" s="1"/>
  <c r="AJ253" i="16"/>
  <c r="F253" i="16" s="1"/>
  <c r="AJ252" i="16"/>
  <c r="F252" i="16" s="1"/>
  <c r="AJ251" i="16"/>
  <c r="F251" i="16" s="1"/>
  <c r="AJ250" i="16"/>
  <c r="AJ249" i="16"/>
  <c r="F249" i="16" s="1"/>
  <c r="AJ248" i="16"/>
  <c r="F248" i="16" s="1"/>
  <c r="AJ247" i="16"/>
  <c r="F247" i="16" s="1"/>
  <c r="AJ246" i="16"/>
  <c r="AJ245" i="16"/>
  <c r="F245" i="16" s="1"/>
  <c r="AJ244" i="16"/>
  <c r="F244" i="16" s="1"/>
  <c r="AJ243" i="16"/>
  <c r="F243" i="16" s="1"/>
  <c r="AJ242" i="16"/>
  <c r="AJ241" i="16"/>
  <c r="F241" i="16" s="1"/>
  <c r="AJ240" i="16"/>
  <c r="F240" i="16" s="1"/>
  <c r="AJ239" i="16"/>
  <c r="F239" i="16" s="1"/>
  <c r="AJ238" i="16"/>
  <c r="F238" i="16" s="1"/>
  <c r="AJ237" i="16"/>
  <c r="F237" i="16" s="1"/>
  <c r="AJ236" i="16"/>
  <c r="F236" i="16" s="1"/>
  <c r="AJ235" i="16"/>
  <c r="F235" i="16" s="1"/>
  <c r="AJ234" i="16"/>
  <c r="AJ233" i="16"/>
  <c r="F233" i="16" s="1"/>
  <c r="AJ232" i="16"/>
  <c r="F232" i="16" s="1"/>
  <c r="AJ231" i="16"/>
  <c r="F231" i="16" s="1"/>
  <c r="AJ230" i="16"/>
  <c r="AJ229" i="16"/>
  <c r="F229" i="16" s="1"/>
  <c r="AJ228" i="16"/>
  <c r="F228" i="16" s="1"/>
  <c r="AJ227" i="16"/>
  <c r="F227" i="16" s="1"/>
  <c r="AJ226" i="16"/>
  <c r="F226" i="16" s="1"/>
  <c r="AJ225" i="16"/>
  <c r="F225" i="16" s="1"/>
  <c r="AJ224" i="16"/>
  <c r="F224" i="16" s="1"/>
  <c r="AJ223" i="16"/>
  <c r="F223" i="16" s="1"/>
  <c r="AJ222" i="16"/>
  <c r="AJ221" i="16"/>
  <c r="F221" i="16" s="1"/>
  <c r="AJ220" i="16"/>
  <c r="F220" i="16" s="1"/>
  <c r="AJ219" i="16"/>
  <c r="F219" i="16" s="1"/>
  <c r="AJ218" i="16"/>
  <c r="AJ217" i="16"/>
  <c r="F217" i="16" s="1"/>
  <c r="AJ216" i="16"/>
  <c r="F216" i="16" s="1"/>
  <c r="AJ215" i="16"/>
  <c r="F215" i="16" s="1"/>
  <c r="AJ214" i="16"/>
  <c r="F214" i="16" s="1"/>
  <c r="AJ213" i="16"/>
  <c r="F213" i="16" s="1"/>
  <c r="AJ212" i="16"/>
  <c r="F212" i="16" s="1"/>
  <c r="AJ211" i="16"/>
  <c r="F211" i="16" s="1"/>
  <c r="AJ210" i="16"/>
  <c r="AJ209" i="16"/>
  <c r="F209" i="16" s="1"/>
  <c r="AJ208" i="16"/>
  <c r="F208" i="16" s="1"/>
  <c r="AJ207" i="16"/>
  <c r="F207" i="16" s="1"/>
  <c r="AJ206" i="16"/>
  <c r="AJ205" i="16"/>
  <c r="F205" i="16" s="1"/>
  <c r="AJ204" i="16"/>
  <c r="F204" i="16" s="1"/>
  <c r="AJ203" i="16"/>
  <c r="F203" i="16" s="1"/>
  <c r="AJ202" i="16"/>
  <c r="AJ201" i="16"/>
  <c r="F201" i="16" s="1"/>
  <c r="AJ200" i="16"/>
  <c r="F200" i="16" s="1"/>
  <c r="AJ199" i="16"/>
  <c r="F199" i="16" s="1"/>
  <c r="AJ198" i="16"/>
  <c r="F198" i="16" s="1"/>
  <c r="AJ197" i="16"/>
  <c r="F197" i="16" s="1"/>
  <c r="AJ196" i="16"/>
  <c r="F196" i="16" s="1"/>
  <c r="AJ195" i="16"/>
  <c r="F195" i="16" s="1"/>
  <c r="AJ194" i="16"/>
  <c r="AJ193" i="16"/>
  <c r="F193" i="16" s="1"/>
  <c r="AJ192" i="16"/>
  <c r="F192" i="16" s="1"/>
  <c r="AJ191" i="16"/>
  <c r="F191" i="16" s="1"/>
  <c r="AJ190" i="16"/>
  <c r="AJ189" i="16"/>
  <c r="F189" i="16" s="1"/>
  <c r="AJ188" i="16"/>
  <c r="F188" i="16" s="1"/>
  <c r="AJ187" i="16"/>
  <c r="F187" i="16" s="1"/>
  <c r="AJ186" i="16"/>
  <c r="AJ185" i="16"/>
  <c r="F185" i="16" s="1"/>
  <c r="AJ184" i="16"/>
  <c r="F184" i="16" s="1"/>
  <c r="AJ183" i="16"/>
  <c r="F183" i="16" s="1"/>
  <c r="AJ182" i="16"/>
  <c r="F182" i="16" s="1"/>
  <c r="AJ181" i="16"/>
  <c r="F181" i="16" s="1"/>
  <c r="AJ180" i="16"/>
  <c r="F180" i="16" s="1"/>
  <c r="AJ179" i="16"/>
  <c r="F179" i="16" s="1"/>
  <c r="AJ178" i="16"/>
  <c r="AJ177" i="16"/>
  <c r="F177" i="16" s="1"/>
  <c r="AJ176" i="16"/>
  <c r="F176" i="16" s="1"/>
  <c r="AJ175" i="16"/>
  <c r="F175" i="16" s="1"/>
  <c r="AJ174" i="16"/>
  <c r="AJ173" i="16"/>
  <c r="F173" i="16" s="1"/>
  <c r="AJ172" i="16"/>
  <c r="F172" i="16" s="1"/>
  <c r="AJ171" i="16"/>
  <c r="F171" i="16" s="1"/>
  <c r="AJ170" i="16"/>
  <c r="F170" i="16" s="1"/>
  <c r="AJ169" i="16"/>
  <c r="F169" i="16" s="1"/>
  <c r="AJ168" i="16"/>
  <c r="F168" i="16" s="1"/>
  <c r="AJ166" i="16"/>
  <c r="F166" i="16" s="1"/>
  <c r="AJ165" i="16"/>
  <c r="AJ164" i="16"/>
  <c r="F164" i="16" s="1"/>
  <c r="AJ162" i="16"/>
  <c r="F162" i="16" s="1"/>
  <c r="AJ161" i="16"/>
  <c r="F161" i="16" s="1"/>
  <c r="AJ160" i="16"/>
  <c r="AJ158" i="16"/>
  <c r="F158" i="16" s="1"/>
  <c r="AJ157" i="16"/>
  <c r="F157" i="16" s="1"/>
  <c r="AJ156" i="16"/>
  <c r="F156" i="16" s="1"/>
  <c r="AJ154" i="16"/>
  <c r="AJ153" i="16"/>
  <c r="F153" i="16" s="1"/>
  <c r="AJ152" i="16"/>
  <c r="F152" i="16" s="1"/>
  <c r="AJ150" i="16"/>
  <c r="F150" i="16" s="1"/>
  <c r="AJ149" i="16"/>
  <c r="F149" i="16" s="1"/>
  <c r="AJ148" i="16"/>
  <c r="F148" i="16" s="1"/>
  <c r="AJ146" i="16"/>
  <c r="F146" i="16" s="1"/>
  <c r="AJ145" i="16"/>
  <c r="F145" i="16" s="1"/>
  <c r="AJ144" i="16"/>
  <c r="AJ142" i="16"/>
  <c r="F142" i="16" s="1"/>
  <c r="AJ141" i="16"/>
  <c r="F141" i="16" s="1"/>
  <c r="AJ140" i="16"/>
  <c r="F140" i="16" s="1"/>
  <c r="AJ139" i="16"/>
  <c r="AJ138" i="16"/>
  <c r="F138" i="16" s="1"/>
  <c r="AJ137" i="16"/>
  <c r="F137" i="16" s="1"/>
  <c r="AJ136" i="16"/>
  <c r="F136" i="16" s="1"/>
  <c r="AJ135" i="16"/>
  <c r="AJ134" i="16"/>
  <c r="F134" i="16" s="1"/>
  <c r="AJ133" i="16"/>
  <c r="F133" i="16" s="1"/>
  <c r="AJ132" i="16"/>
  <c r="F132" i="16" s="1"/>
  <c r="AJ131" i="16"/>
  <c r="F131" i="16" s="1"/>
  <c r="AJ130" i="16"/>
  <c r="F130" i="16" s="1"/>
  <c r="AJ129" i="16"/>
  <c r="F129" i="16" s="1"/>
  <c r="AJ128" i="16"/>
  <c r="F128" i="16" s="1"/>
  <c r="AJ127" i="16"/>
  <c r="AJ126" i="16"/>
  <c r="F126" i="16" s="1"/>
  <c r="AJ125" i="16"/>
  <c r="F125" i="16" s="1"/>
  <c r="AJ124" i="16"/>
  <c r="F124" i="16" s="1"/>
  <c r="AJ123" i="16"/>
  <c r="AJ122" i="16"/>
  <c r="F122" i="16" s="1"/>
  <c r="AJ121" i="16"/>
  <c r="F121" i="16" s="1"/>
  <c r="AJ120" i="16"/>
  <c r="F120" i="16" s="1"/>
  <c r="AJ119" i="16"/>
  <c r="AJ118" i="16"/>
  <c r="F118" i="16" s="1"/>
  <c r="AJ117" i="16"/>
  <c r="F117" i="16" s="1"/>
  <c r="AJ116" i="16"/>
  <c r="F116" i="16" s="1"/>
  <c r="AJ115" i="16"/>
  <c r="F115" i="16" s="1"/>
  <c r="AJ114" i="16"/>
  <c r="F114" i="16" s="1"/>
  <c r="AJ113" i="16"/>
  <c r="F113" i="16" s="1"/>
  <c r="AJ111" i="16"/>
  <c r="F111" i="16" s="1"/>
  <c r="AJ110" i="16"/>
  <c r="AJ109" i="16"/>
  <c r="F109" i="16" s="1"/>
  <c r="AJ108" i="16"/>
  <c r="F108" i="16" s="1"/>
  <c r="AJ107" i="16"/>
  <c r="F107" i="16" s="1"/>
  <c r="AJ106" i="16"/>
  <c r="AJ105" i="16"/>
  <c r="F105" i="16" s="1"/>
  <c r="AJ104" i="16"/>
  <c r="F104" i="16" s="1"/>
  <c r="AJ103" i="16"/>
  <c r="F103" i="16" s="1"/>
  <c r="AJ102" i="16"/>
  <c r="F102" i="16" s="1"/>
  <c r="AJ101" i="16"/>
  <c r="F101" i="16" s="1"/>
  <c r="AJ100" i="16"/>
  <c r="F100" i="16" s="1"/>
  <c r="AJ99" i="16"/>
  <c r="F99" i="16" s="1"/>
  <c r="AJ98" i="16"/>
  <c r="AJ97" i="16"/>
  <c r="F97" i="16" s="1"/>
  <c r="AJ96" i="16"/>
  <c r="F96" i="16" s="1"/>
  <c r="AJ95" i="16"/>
  <c r="F95" i="16" s="1"/>
  <c r="AJ94" i="16"/>
  <c r="AJ93" i="16"/>
  <c r="F93" i="16" s="1"/>
  <c r="AJ92" i="16"/>
  <c r="F92" i="16" s="1"/>
  <c r="AJ91" i="16"/>
  <c r="F91" i="16" s="1"/>
  <c r="AJ90" i="16"/>
  <c r="AJ89" i="16"/>
  <c r="F89" i="16" s="1"/>
  <c r="AJ88" i="16"/>
  <c r="F88" i="16" s="1"/>
  <c r="AJ87" i="16"/>
  <c r="F87" i="16" s="1"/>
  <c r="AJ86" i="16"/>
  <c r="F86" i="16" s="1"/>
  <c r="AJ85" i="16"/>
  <c r="F85" i="16" s="1"/>
  <c r="AJ84" i="16"/>
  <c r="F84" i="16" s="1"/>
  <c r="AJ83" i="16"/>
  <c r="F83" i="16" s="1"/>
  <c r="AJ82" i="16"/>
  <c r="AJ81" i="16"/>
  <c r="F81" i="16" s="1"/>
  <c r="AJ80" i="16"/>
  <c r="F80" i="16" s="1"/>
  <c r="AJ79" i="16"/>
  <c r="F79" i="16" s="1"/>
  <c r="AJ78" i="16"/>
  <c r="AJ77" i="16"/>
  <c r="F77" i="16" s="1"/>
  <c r="AJ76" i="16"/>
  <c r="F76" i="16" s="1"/>
  <c r="AJ75" i="16"/>
  <c r="F75" i="16" s="1"/>
  <c r="AJ74" i="16"/>
  <c r="AJ73" i="16"/>
  <c r="F73" i="16" s="1"/>
  <c r="AJ72" i="16"/>
  <c r="F72" i="16" s="1"/>
  <c r="AJ71" i="16"/>
  <c r="F71" i="16" s="1"/>
  <c r="AJ70" i="16"/>
  <c r="F70" i="16" s="1"/>
  <c r="AJ69" i="16"/>
  <c r="F69" i="16" s="1"/>
  <c r="AJ68" i="16"/>
  <c r="F68" i="16" s="1"/>
  <c r="AJ67" i="16"/>
  <c r="F67" i="16" s="1"/>
  <c r="AJ66" i="16"/>
  <c r="AJ65" i="16"/>
  <c r="F65" i="16" s="1"/>
  <c r="AJ64" i="16"/>
  <c r="F64" i="16" s="1"/>
  <c r="AJ63" i="16"/>
  <c r="F63" i="16" s="1"/>
  <c r="AJ62" i="16"/>
  <c r="AJ61" i="16"/>
  <c r="F61" i="16" s="1"/>
  <c r="AJ60" i="16"/>
  <c r="F60" i="16" s="1"/>
  <c r="AJ59" i="16"/>
  <c r="F59" i="16" s="1"/>
  <c r="AJ58" i="16"/>
  <c r="F58" i="16" s="1"/>
  <c r="AJ57" i="16"/>
  <c r="F57" i="16" s="1"/>
  <c r="AJ56" i="16"/>
  <c r="F56" i="16" s="1"/>
  <c r="AJ55" i="16"/>
  <c r="F55" i="16" s="1"/>
  <c r="AJ54" i="16"/>
  <c r="AJ53" i="16"/>
  <c r="AJ52" i="16"/>
  <c r="F52" i="16" s="1"/>
  <c r="AJ51" i="16"/>
  <c r="F51" i="16" s="1"/>
  <c r="AJ50" i="16"/>
  <c r="AJ49" i="16"/>
  <c r="F49" i="16" s="1"/>
  <c r="AJ48" i="16"/>
  <c r="F48" i="16" s="1"/>
  <c r="AJ47" i="16"/>
  <c r="F47" i="16" s="1"/>
  <c r="AJ46" i="16"/>
  <c r="F46" i="16" s="1"/>
  <c r="AJ45" i="16"/>
  <c r="F45" i="16" s="1"/>
  <c r="AJ44" i="16"/>
  <c r="F44" i="16" s="1"/>
  <c r="AJ43" i="16"/>
  <c r="F43" i="16" s="1"/>
  <c r="AJ42" i="16"/>
  <c r="AJ41" i="16"/>
  <c r="F41" i="16" s="1"/>
  <c r="AJ40" i="16"/>
  <c r="F40" i="16" s="1"/>
  <c r="AJ39" i="16"/>
  <c r="F39" i="16" s="1"/>
  <c r="AJ38" i="16"/>
  <c r="AJ37" i="16"/>
  <c r="F37" i="16" s="1"/>
  <c r="AJ36" i="16"/>
  <c r="F36" i="16" s="1"/>
  <c r="AJ35" i="16"/>
  <c r="F35" i="16" s="1"/>
  <c r="AJ34" i="16"/>
  <c r="AJ33" i="16"/>
  <c r="F33" i="16" s="1"/>
  <c r="AJ32" i="16"/>
  <c r="F32" i="16" s="1"/>
  <c r="AJ31" i="16"/>
  <c r="F31" i="16" s="1"/>
  <c r="AJ30" i="16"/>
  <c r="F30" i="16" s="1"/>
  <c r="AJ29" i="16"/>
  <c r="F29" i="16" s="1"/>
  <c r="AJ28" i="16"/>
  <c r="F28" i="16" s="1"/>
  <c r="AJ27" i="16"/>
  <c r="F27" i="16" s="1"/>
  <c r="AJ26" i="16"/>
  <c r="AJ25" i="16"/>
  <c r="F25" i="16" s="1"/>
  <c r="AJ24" i="16"/>
  <c r="F24" i="16" s="1"/>
  <c r="AJ23" i="16"/>
  <c r="F23" i="16" s="1"/>
  <c r="AJ22" i="16"/>
  <c r="AJ21" i="16"/>
  <c r="F21" i="16" s="1"/>
  <c r="AJ20" i="16"/>
  <c r="F20" i="16" s="1"/>
  <c r="AJ19" i="16"/>
  <c r="F19" i="16" s="1"/>
  <c r="AJ18" i="16"/>
  <c r="AJ17" i="16"/>
  <c r="F17" i="16" s="1"/>
  <c r="AJ16" i="16"/>
  <c r="AJ15" i="16"/>
  <c r="AJ14" i="16"/>
  <c r="F417" i="16"/>
  <c r="F414" i="16"/>
  <c r="F410" i="16"/>
  <c r="F406" i="16"/>
  <c r="F402" i="16"/>
  <c r="F398" i="16"/>
  <c r="F390" i="16"/>
  <c r="F386" i="16"/>
  <c r="F378" i="16"/>
  <c r="F374" i="16"/>
  <c r="F366" i="16"/>
  <c r="F363" i="16"/>
  <c r="F362" i="16"/>
  <c r="F354" i="16"/>
  <c r="F350" i="16"/>
  <c r="F346" i="16"/>
  <c r="F342" i="16"/>
  <c r="F338" i="16"/>
  <c r="F334" i="16"/>
  <c r="F326" i="16"/>
  <c r="F322" i="16"/>
  <c r="F318" i="16"/>
  <c r="F310" i="16"/>
  <c r="F306" i="16"/>
  <c r="F301" i="16"/>
  <c r="F299" i="16"/>
  <c r="F298" i="16"/>
  <c r="F294" i="16"/>
  <c r="F290" i="16"/>
  <c r="F286" i="16"/>
  <c r="F278" i="16"/>
  <c r="F274" i="16"/>
  <c r="F266" i="16"/>
  <c r="F262" i="16"/>
  <c r="F258" i="16"/>
  <c r="F250" i="16"/>
  <c r="F246" i="16"/>
  <c r="F242" i="16"/>
  <c r="F234" i="16"/>
  <c r="F230" i="16"/>
  <c r="F222" i="16"/>
  <c r="F218" i="16"/>
  <c r="F210" i="16"/>
  <c r="F206" i="16"/>
  <c r="F202" i="16"/>
  <c r="F194" i="16"/>
  <c r="F190" i="16"/>
  <c r="F186" i="16"/>
  <c r="F178" i="16"/>
  <c r="F174" i="16"/>
  <c r="F165" i="16"/>
  <c r="F160" i="16"/>
  <c r="F154" i="16"/>
  <c r="F144" i="16"/>
  <c r="F139" i="16"/>
  <c r="F135" i="16"/>
  <c r="F127" i="16"/>
  <c r="F123" i="16"/>
  <c r="F119" i="16"/>
  <c r="F110" i="16"/>
  <c r="F106" i="16"/>
  <c r="F98" i="16"/>
  <c r="F94" i="16"/>
  <c r="F90" i="16"/>
  <c r="F82" i="16"/>
  <c r="F78" i="16"/>
  <c r="F74" i="16"/>
  <c r="F66" i="16"/>
  <c r="F62" i="16"/>
  <c r="F54" i="16"/>
  <c r="F53" i="16"/>
  <c r="F50" i="16"/>
  <c r="F42" i="16"/>
  <c r="F38" i="16"/>
  <c r="F34" i="16"/>
  <c r="F26" i="16"/>
  <c r="F22" i="16"/>
  <c r="F18" i="16"/>
  <c r="AJ13" i="16"/>
  <c r="AJ12" i="16"/>
  <c r="AJ11" i="16"/>
  <c r="AJ10" i="16"/>
  <c r="AJ876" i="2"/>
  <c r="AJ993" i="2"/>
  <c r="AJ992" i="2"/>
  <c r="F992" i="2" s="1"/>
  <c r="AJ991" i="2"/>
  <c r="AJ990" i="2"/>
  <c r="F990" i="2" s="1"/>
  <c r="AJ989" i="2"/>
  <c r="AJ988" i="2"/>
  <c r="F988" i="2" s="1"/>
  <c r="AJ987" i="2"/>
  <c r="AJ986" i="2"/>
  <c r="AJ985" i="2"/>
  <c r="AJ984" i="2"/>
  <c r="F984" i="2" s="1"/>
  <c r="AJ983" i="2"/>
  <c r="AJ982" i="2"/>
  <c r="AJ981" i="2"/>
  <c r="AJ980" i="2"/>
  <c r="F980" i="2" s="1"/>
  <c r="AJ979" i="2"/>
  <c r="AJ978" i="2"/>
  <c r="AJ977" i="2"/>
  <c r="AJ976" i="2"/>
  <c r="F976" i="2" s="1"/>
  <c r="AJ975" i="2"/>
  <c r="AJ974" i="2"/>
  <c r="F974" i="2" s="1"/>
  <c r="AJ973" i="2"/>
  <c r="AJ972" i="2"/>
  <c r="F972" i="2" s="1"/>
  <c r="AJ971" i="2"/>
  <c r="AJ970" i="2"/>
  <c r="AJ969" i="2"/>
  <c r="AJ968" i="2"/>
  <c r="F968" i="2" s="1"/>
  <c r="AJ967" i="2"/>
  <c r="AJ966" i="2"/>
  <c r="AJ965" i="2"/>
  <c r="AJ964" i="2"/>
  <c r="F964" i="2" s="1"/>
  <c r="AJ963" i="2"/>
  <c r="AJ962" i="2"/>
  <c r="AJ961" i="2"/>
  <c r="AJ960" i="2"/>
  <c r="F960" i="2" s="1"/>
  <c r="AJ959" i="2"/>
  <c r="AJ958" i="2"/>
  <c r="F958" i="2" s="1"/>
  <c r="AJ957" i="2"/>
  <c r="AJ956" i="2"/>
  <c r="F956" i="2" s="1"/>
  <c r="AJ955" i="2"/>
  <c r="AJ954" i="2"/>
  <c r="AJ953" i="2"/>
  <c r="AJ952" i="2"/>
  <c r="F952" i="2" s="1"/>
  <c r="AJ951" i="2"/>
  <c r="AJ950" i="2"/>
  <c r="AJ949" i="2"/>
  <c r="AJ948" i="2"/>
  <c r="F948" i="2" s="1"/>
  <c r="AJ947" i="2"/>
  <c r="AJ946" i="2"/>
  <c r="AJ945" i="2"/>
  <c r="AJ944" i="2"/>
  <c r="F944" i="2" s="1"/>
  <c r="AJ943" i="2"/>
  <c r="AJ942" i="2"/>
  <c r="F942" i="2" s="1"/>
  <c r="AJ941" i="2"/>
  <c r="AJ940" i="2"/>
  <c r="F940" i="2" s="1"/>
  <c r="AJ939" i="2"/>
  <c r="AJ938" i="2"/>
  <c r="AJ937" i="2"/>
  <c r="AJ936" i="2"/>
  <c r="F936" i="2" s="1"/>
  <c r="AJ935" i="2"/>
  <c r="AJ934" i="2"/>
  <c r="AJ933" i="2"/>
  <c r="AJ932" i="2"/>
  <c r="F932" i="2" s="1"/>
  <c r="AJ931" i="2"/>
  <c r="AJ930" i="2"/>
  <c r="AJ929" i="2"/>
  <c r="AJ928" i="2"/>
  <c r="F928" i="2" s="1"/>
  <c r="AJ927" i="2"/>
  <c r="AJ926" i="2"/>
  <c r="F926" i="2" s="1"/>
  <c r="AJ925" i="2"/>
  <c r="AJ924" i="2"/>
  <c r="F924" i="2" s="1"/>
  <c r="AJ923" i="2"/>
  <c r="AJ922" i="2"/>
  <c r="AJ921" i="2"/>
  <c r="AJ920" i="2"/>
  <c r="F920" i="2" s="1"/>
  <c r="AJ919" i="2"/>
  <c r="AJ918" i="2"/>
  <c r="AJ917" i="2"/>
  <c r="AJ916" i="2"/>
  <c r="F916" i="2" s="1"/>
  <c r="AJ915" i="2"/>
  <c r="AJ914" i="2"/>
  <c r="AJ913" i="2"/>
  <c r="AJ912" i="2"/>
  <c r="F912" i="2" s="1"/>
  <c r="AJ911" i="2"/>
  <c r="AJ910" i="2"/>
  <c r="F910" i="2" s="1"/>
  <c r="AJ909" i="2"/>
  <c r="AJ908" i="2"/>
  <c r="F908" i="2" s="1"/>
  <c r="AJ907" i="2"/>
  <c r="AJ906" i="2"/>
  <c r="AJ905" i="2"/>
  <c r="AJ904" i="2"/>
  <c r="F904" i="2" s="1"/>
  <c r="AJ903" i="2"/>
  <c r="AJ902" i="2"/>
  <c r="AJ901" i="2"/>
  <c r="AJ900" i="2"/>
  <c r="F900" i="2" s="1"/>
  <c r="AJ899" i="2"/>
  <c r="AJ898" i="2"/>
  <c r="AJ897" i="2"/>
  <c r="AJ896" i="2"/>
  <c r="F896" i="2" s="1"/>
  <c r="AJ895" i="2"/>
  <c r="AJ894" i="2"/>
  <c r="F894" i="2" s="1"/>
  <c r="AJ893" i="2"/>
  <c r="AJ892" i="2"/>
  <c r="F892" i="2" s="1"/>
  <c r="AJ891" i="2"/>
  <c r="AJ890" i="2"/>
  <c r="AJ889" i="2"/>
  <c r="AJ888" i="2"/>
  <c r="F888" i="2" s="1"/>
  <c r="AJ887" i="2"/>
  <c r="AJ886" i="2"/>
  <c r="AJ885" i="2"/>
  <c r="AJ884" i="2"/>
  <c r="F884" i="2" s="1"/>
  <c r="AJ883" i="2"/>
  <c r="AJ882" i="2"/>
  <c r="AJ881" i="2"/>
  <c r="AJ880" i="2"/>
  <c r="F880" i="2" s="1"/>
  <c r="AJ879" i="2"/>
  <c r="AJ878" i="2"/>
  <c r="F878" i="2" s="1"/>
  <c r="AJ877" i="2"/>
  <c r="AJ875" i="2"/>
  <c r="AJ874" i="2"/>
  <c r="AJ873" i="2"/>
  <c r="AJ872" i="2"/>
  <c r="F872" i="2" s="1"/>
  <c r="AJ871" i="2"/>
  <c r="AJ870" i="2"/>
  <c r="AJ869" i="2"/>
  <c r="AJ868" i="2"/>
  <c r="F868" i="2" s="1"/>
  <c r="AJ867" i="2"/>
  <c r="AJ866" i="2"/>
  <c r="AJ865" i="2"/>
  <c r="AJ864" i="2"/>
  <c r="F864" i="2" s="1"/>
  <c r="AJ863" i="2"/>
  <c r="AJ862" i="2"/>
  <c r="F862" i="2" s="1"/>
  <c r="AJ861" i="2"/>
  <c r="AJ860" i="2"/>
  <c r="F860" i="2" s="1"/>
  <c r="AJ859" i="2"/>
  <c r="AJ858" i="2"/>
  <c r="AJ857" i="2"/>
  <c r="AJ856" i="2"/>
  <c r="F856" i="2" s="1"/>
  <c r="AJ855" i="2"/>
  <c r="AJ854" i="2"/>
  <c r="AJ853" i="2"/>
  <c r="AJ852" i="2"/>
  <c r="F852" i="2" s="1"/>
  <c r="AJ851" i="2"/>
  <c r="AJ850" i="2"/>
  <c r="AJ849" i="2"/>
  <c r="AJ848" i="2"/>
  <c r="F848" i="2" s="1"/>
  <c r="AJ847" i="2"/>
  <c r="AJ846" i="2"/>
  <c r="F846" i="2" s="1"/>
  <c r="AJ845" i="2"/>
  <c r="AJ844" i="2"/>
  <c r="F844" i="2" s="1"/>
  <c r="AJ843" i="2"/>
  <c r="AJ842" i="2"/>
  <c r="AJ841" i="2"/>
  <c r="AJ840" i="2"/>
  <c r="F840" i="2" s="1"/>
  <c r="AJ839" i="2"/>
  <c r="AJ838" i="2"/>
  <c r="AJ837" i="2"/>
  <c r="AJ836" i="2"/>
  <c r="F836" i="2" s="1"/>
  <c r="AJ835" i="2"/>
  <c r="AJ834" i="2"/>
  <c r="AJ833" i="2"/>
  <c r="AJ832" i="2"/>
  <c r="F832" i="2" s="1"/>
  <c r="AJ831" i="2"/>
  <c r="AJ830" i="2"/>
  <c r="F830" i="2" s="1"/>
  <c r="AJ829" i="2"/>
  <c r="AJ828" i="2"/>
  <c r="F828" i="2" s="1"/>
  <c r="AJ827" i="2"/>
  <c r="AJ826" i="2"/>
  <c r="AJ825" i="2"/>
  <c r="AJ824" i="2"/>
  <c r="F824" i="2" s="1"/>
  <c r="AJ823" i="2"/>
  <c r="AJ822" i="2"/>
  <c r="AJ821" i="2"/>
  <c r="AJ820" i="2"/>
  <c r="F820" i="2" s="1"/>
  <c r="AJ819" i="2"/>
  <c r="AJ818" i="2"/>
  <c r="AJ817" i="2"/>
  <c r="AJ816" i="2"/>
  <c r="F816" i="2" s="1"/>
  <c r="AJ815" i="2"/>
  <c r="AJ814" i="2"/>
  <c r="F814" i="2" s="1"/>
  <c r="AJ813" i="2"/>
  <c r="AJ812" i="2"/>
  <c r="F812" i="2" s="1"/>
  <c r="AJ811" i="2"/>
  <c r="AJ810" i="2"/>
  <c r="AJ809" i="2"/>
  <c r="AJ808" i="2"/>
  <c r="F808" i="2" s="1"/>
  <c r="AJ807" i="2"/>
  <c r="AJ806" i="2"/>
  <c r="AJ805" i="2"/>
  <c r="AJ804" i="2"/>
  <c r="F804" i="2" s="1"/>
  <c r="AJ803" i="2"/>
  <c r="AJ802" i="2"/>
  <c r="AJ801" i="2"/>
  <c r="AJ800" i="2"/>
  <c r="F800" i="2" s="1"/>
  <c r="AJ799" i="2"/>
  <c r="AJ798" i="2"/>
  <c r="F798" i="2" s="1"/>
  <c r="AJ797" i="2"/>
  <c r="AJ796" i="2"/>
  <c r="F796" i="2" s="1"/>
  <c r="AJ795" i="2"/>
  <c r="AJ794" i="2"/>
  <c r="AJ793" i="2"/>
  <c r="AJ792" i="2"/>
  <c r="F792" i="2" s="1"/>
  <c r="AJ791" i="2"/>
  <c r="AJ790" i="2"/>
  <c r="AJ789" i="2"/>
  <c r="AJ788" i="2"/>
  <c r="F788" i="2" s="1"/>
  <c r="AJ787" i="2"/>
  <c r="AJ786" i="2"/>
  <c r="AJ785" i="2"/>
  <c r="AJ784" i="2"/>
  <c r="F784" i="2" s="1"/>
  <c r="AJ783" i="2"/>
  <c r="AJ782" i="2"/>
  <c r="F782" i="2" s="1"/>
  <c r="AJ781" i="2"/>
  <c r="AJ780" i="2"/>
  <c r="F780" i="2" s="1"/>
  <c r="AJ779" i="2"/>
  <c r="AJ778" i="2"/>
  <c r="AJ777" i="2"/>
  <c r="AJ776" i="2"/>
  <c r="F776" i="2" s="1"/>
  <c r="AJ775" i="2"/>
  <c r="AJ774" i="2"/>
  <c r="AJ773" i="2"/>
  <c r="AJ772" i="2"/>
  <c r="F772" i="2" s="1"/>
  <c r="AJ771" i="2"/>
  <c r="AJ770" i="2"/>
  <c r="AJ769" i="2"/>
  <c r="AJ768" i="2"/>
  <c r="F768" i="2" s="1"/>
  <c r="AJ767" i="2"/>
  <c r="AJ766" i="2"/>
  <c r="F766" i="2" s="1"/>
  <c r="AJ765" i="2"/>
  <c r="AJ764" i="2"/>
  <c r="F764" i="2" s="1"/>
  <c r="AJ763" i="2"/>
  <c r="AJ762" i="2"/>
  <c r="AJ761" i="2"/>
  <c r="AJ760" i="2"/>
  <c r="F760" i="2" s="1"/>
  <c r="AJ759" i="2"/>
  <c r="AJ758" i="2"/>
  <c r="AJ757" i="2"/>
  <c r="AJ756" i="2"/>
  <c r="F756" i="2" s="1"/>
  <c r="AJ755" i="2"/>
  <c r="AJ754" i="2"/>
  <c r="AJ753" i="2"/>
  <c r="AJ752" i="2"/>
  <c r="F752" i="2" s="1"/>
  <c r="AJ751" i="2"/>
  <c r="AJ750" i="2"/>
  <c r="F750" i="2" s="1"/>
  <c r="AJ749" i="2"/>
  <c r="AJ748" i="2"/>
  <c r="F748" i="2" s="1"/>
  <c r="AJ747" i="2"/>
  <c r="AJ746" i="2"/>
  <c r="AJ745" i="2"/>
  <c r="AJ744" i="2"/>
  <c r="F744" i="2" s="1"/>
  <c r="AJ743" i="2"/>
  <c r="AJ742" i="2"/>
  <c r="AJ741" i="2"/>
  <c r="AJ740" i="2"/>
  <c r="F740" i="2" s="1"/>
  <c r="AJ739" i="2"/>
  <c r="AJ738" i="2"/>
  <c r="AJ737" i="2"/>
  <c r="AJ736" i="2"/>
  <c r="F736" i="2" s="1"/>
  <c r="AJ735" i="2"/>
  <c r="AJ734" i="2"/>
  <c r="F734" i="2" s="1"/>
  <c r="AJ733" i="2"/>
  <c r="AJ732" i="2"/>
  <c r="F732" i="2" s="1"/>
  <c r="AJ731" i="2"/>
  <c r="AJ730" i="2"/>
  <c r="AJ729" i="2"/>
  <c r="AJ728" i="2"/>
  <c r="F728" i="2" s="1"/>
  <c r="AJ727" i="2"/>
  <c r="AJ726" i="2"/>
  <c r="AJ725" i="2"/>
  <c r="AJ724" i="2"/>
  <c r="F724" i="2" s="1"/>
  <c r="AJ723" i="2"/>
  <c r="AJ722" i="2"/>
  <c r="AJ721" i="2"/>
  <c r="AJ720" i="2"/>
  <c r="F720" i="2" s="1"/>
  <c r="AJ719" i="2"/>
  <c r="AJ718" i="2"/>
  <c r="F718" i="2" s="1"/>
  <c r="AJ717" i="2"/>
  <c r="AJ716" i="2"/>
  <c r="F716" i="2" s="1"/>
  <c r="AJ715" i="2"/>
  <c r="AJ714" i="2"/>
  <c r="AJ713" i="2"/>
  <c r="AJ712" i="2"/>
  <c r="F712" i="2" s="1"/>
  <c r="AJ711" i="2"/>
  <c r="AJ710" i="2"/>
  <c r="AJ709" i="2"/>
  <c r="AJ708" i="2"/>
  <c r="F708" i="2" s="1"/>
  <c r="AJ707" i="2"/>
  <c r="AJ706" i="2"/>
  <c r="AJ705" i="2"/>
  <c r="AJ704" i="2"/>
  <c r="F704" i="2" s="1"/>
  <c r="AJ703" i="2"/>
  <c r="AJ702" i="2"/>
  <c r="F702" i="2" s="1"/>
  <c r="AJ701" i="2"/>
  <c r="AJ700" i="2"/>
  <c r="F700" i="2" s="1"/>
  <c r="AJ699" i="2"/>
  <c r="AJ698" i="2"/>
  <c r="AJ697" i="2"/>
  <c r="AJ696" i="2"/>
  <c r="F696" i="2" s="1"/>
  <c r="AJ695" i="2"/>
  <c r="AJ694" i="2"/>
  <c r="AJ693" i="2"/>
  <c r="AJ692" i="2"/>
  <c r="F692" i="2" s="1"/>
  <c r="AJ691" i="2"/>
  <c r="AJ690" i="2"/>
  <c r="AJ689" i="2"/>
  <c r="AJ688" i="2"/>
  <c r="F688" i="2" s="1"/>
  <c r="AJ687" i="2"/>
  <c r="AJ686" i="2"/>
  <c r="F686" i="2" s="1"/>
  <c r="AJ685" i="2"/>
  <c r="AJ684" i="2"/>
  <c r="F684" i="2" s="1"/>
  <c r="AJ683" i="2"/>
  <c r="AJ682" i="2"/>
  <c r="AJ681" i="2"/>
  <c r="AJ680" i="2"/>
  <c r="F680" i="2" s="1"/>
  <c r="AJ679" i="2"/>
  <c r="AJ678" i="2"/>
  <c r="AJ677" i="2"/>
  <c r="AJ676" i="2"/>
  <c r="F676" i="2" s="1"/>
  <c r="AJ675" i="2"/>
  <c r="AJ674" i="2"/>
  <c r="AJ673" i="2"/>
  <c r="AJ672" i="2"/>
  <c r="F672" i="2" s="1"/>
  <c r="AJ671" i="2"/>
  <c r="AJ670" i="2"/>
  <c r="F670" i="2" s="1"/>
  <c r="AJ669" i="2"/>
  <c r="AJ668" i="2"/>
  <c r="F668" i="2" s="1"/>
  <c r="AJ667" i="2"/>
  <c r="AJ666" i="2"/>
  <c r="AJ665" i="2"/>
  <c r="AJ664" i="2"/>
  <c r="F664" i="2" s="1"/>
  <c r="AJ663" i="2"/>
  <c r="AJ662" i="2"/>
  <c r="AJ661" i="2"/>
  <c r="AJ660" i="2"/>
  <c r="F660" i="2" s="1"/>
  <c r="AJ659" i="2"/>
  <c r="AJ658" i="2"/>
  <c r="AJ657" i="2"/>
  <c r="AJ656" i="2"/>
  <c r="F656" i="2" s="1"/>
  <c r="AJ655" i="2"/>
  <c r="AJ654" i="2"/>
  <c r="AJ653" i="2"/>
  <c r="AJ652" i="2"/>
  <c r="F652" i="2" s="1"/>
  <c r="AJ651" i="2"/>
  <c r="AJ650" i="2"/>
  <c r="AJ649" i="2"/>
  <c r="AJ648" i="2"/>
  <c r="F648" i="2" s="1"/>
  <c r="AJ647" i="2"/>
  <c r="AJ646" i="2"/>
  <c r="AJ645" i="2"/>
  <c r="AJ644" i="2"/>
  <c r="F644" i="2" s="1"/>
  <c r="AJ643" i="2"/>
  <c r="AJ642" i="2"/>
  <c r="AJ641" i="2"/>
  <c r="AJ640" i="2"/>
  <c r="F640" i="2" s="1"/>
  <c r="AJ639" i="2"/>
  <c r="AJ638" i="2"/>
  <c r="AJ637" i="2"/>
  <c r="AJ636" i="2"/>
  <c r="F636" i="2" s="1"/>
  <c r="AJ635" i="2"/>
  <c r="AJ634" i="2"/>
  <c r="AJ633" i="2"/>
  <c r="AJ632" i="2"/>
  <c r="F632" i="2" s="1"/>
  <c r="AJ631" i="2"/>
  <c r="AJ630" i="2"/>
  <c r="AJ629" i="2"/>
  <c r="AJ628" i="2"/>
  <c r="F628" i="2" s="1"/>
  <c r="AJ627" i="2"/>
  <c r="AJ626" i="2"/>
  <c r="AJ625" i="2"/>
  <c r="AJ624" i="2"/>
  <c r="F624" i="2" s="1"/>
  <c r="AJ623" i="2"/>
  <c r="AJ622" i="2"/>
  <c r="AJ621" i="2"/>
  <c r="AJ620" i="2"/>
  <c r="F620" i="2" s="1"/>
  <c r="AJ619" i="2"/>
  <c r="AJ618" i="2"/>
  <c r="AJ617" i="2"/>
  <c r="AJ616" i="2"/>
  <c r="F616" i="2" s="1"/>
  <c r="AJ615" i="2"/>
  <c r="AJ614" i="2"/>
  <c r="AJ613" i="2"/>
  <c r="AJ612" i="2"/>
  <c r="F612" i="2" s="1"/>
  <c r="AJ611" i="2"/>
  <c r="AJ610" i="2"/>
  <c r="AJ609" i="2"/>
  <c r="AJ608" i="2"/>
  <c r="F608" i="2" s="1"/>
  <c r="AJ607" i="2"/>
  <c r="AJ606" i="2"/>
  <c r="AJ605" i="2"/>
  <c r="AJ604" i="2"/>
  <c r="F604" i="2" s="1"/>
  <c r="AJ603" i="2"/>
  <c r="AJ602" i="2"/>
  <c r="AJ601" i="2"/>
  <c r="AJ600" i="2"/>
  <c r="F600" i="2" s="1"/>
  <c r="AJ599" i="2"/>
  <c r="AJ598" i="2"/>
  <c r="AJ597" i="2"/>
  <c r="AJ596" i="2"/>
  <c r="F596" i="2" s="1"/>
  <c r="AJ595" i="2"/>
  <c r="AJ594" i="2"/>
  <c r="AJ593" i="2"/>
  <c r="AJ592" i="2"/>
  <c r="F592" i="2" s="1"/>
  <c r="AJ591" i="2"/>
  <c r="AJ590" i="2"/>
  <c r="AJ589" i="2"/>
  <c r="AJ588" i="2"/>
  <c r="F588" i="2" s="1"/>
  <c r="AJ587" i="2"/>
  <c r="AJ586" i="2"/>
  <c r="AJ585" i="2"/>
  <c r="AJ584" i="2"/>
  <c r="F584" i="2" s="1"/>
  <c r="AJ583" i="2"/>
  <c r="AJ582" i="2"/>
  <c r="AJ581" i="2"/>
  <c r="AJ580" i="2"/>
  <c r="F580" i="2" s="1"/>
  <c r="AJ579" i="2"/>
  <c r="AJ578" i="2"/>
  <c r="AJ577" i="2"/>
  <c r="AJ576" i="2"/>
  <c r="F576" i="2" s="1"/>
  <c r="AJ575" i="2"/>
  <c r="AJ574" i="2"/>
  <c r="AJ573" i="2"/>
  <c r="AJ572" i="2"/>
  <c r="F572" i="2" s="1"/>
  <c r="AJ571" i="2"/>
  <c r="AJ570" i="2"/>
  <c r="AJ569" i="2"/>
  <c r="AJ568" i="2"/>
  <c r="F568" i="2" s="1"/>
  <c r="AJ567" i="2"/>
  <c r="AJ566" i="2"/>
  <c r="AJ565" i="2"/>
  <c r="AJ564" i="2"/>
  <c r="F564" i="2" s="1"/>
  <c r="AJ563" i="2"/>
  <c r="AJ562" i="2"/>
  <c r="AJ561" i="2"/>
  <c r="AJ560" i="2"/>
  <c r="F560" i="2" s="1"/>
  <c r="AJ559" i="2"/>
  <c r="AJ558" i="2"/>
  <c r="AJ557" i="2"/>
  <c r="AJ556" i="2"/>
  <c r="F556" i="2" s="1"/>
  <c r="AJ555" i="2"/>
  <c r="AJ554" i="2"/>
  <c r="AJ553" i="2"/>
  <c r="AJ552" i="2"/>
  <c r="F552" i="2" s="1"/>
  <c r="AJ551" i="2"/>
  <c r="AJ550" i="2"/>
  <c r="AJ549" i="2"/>
  <c r="AJ548" i="2"/>
  <c r="F548" i="2" s="1"/>
  <c r="AJ547" i="2"/>
  <c r="AJ546" i="2"/>
  <c r="AJ545" i="2"/>
  <c r="AJ544" i="2"/>
  <c r="F544" i="2" s="1"/>
  <c r="AJ543" i="2"/>
  <c r="AJ542" i="2"/>
  <c r="AJ541" i="2"/>
  <c r="AJ540" i="2"/>
  <c r="F540" i="2" s="1"/>
  <c r="AJ539" i="2"/>
  <c r="AJ538" i="2"/>
  <c r="AJ537" i="2"/>
  <c r="AJ536" i="2"/>
  <c r="F536" i="2" s="1"/>
  <c r="AJ535" i="2"/>
  <c r="AJ534" i="2"/>
  <c r="AJ533" i="2"/>
  <c r="AJ532" i="2"/>
  <c r="F532" i="2" s="1"/>
  <c r="AJ531" i="2"/>
  <c r="AJ530" i="2"/>
  <c r="AJ529" i="2"/>
  <c r="AJ528" i="2"/>
  <c r="F528" i="2" s="1"/>
  <c r="AJ527" i="2"/>
  <c r="AJ526" i="2"/>
  <c r="AJ525" i="2"/>
  <c r="AJ524" i="2"/>
  <c r="AJ523" i="2"/>
  <c r="AJ522" i="2"/>
  <c r="AJ521" i="2"/>
  <c r="AJ520" i="2"/>
  <c r="AJ519" i="2"/>
  <c r="AJ518" i="2"/>
  <c r="AJ517" i="2"/>
  <c r="AJ516" i="2"/>
  <c r="AJ515" i="2"/>
  <c r="AJ514" i="2"/>
  <c r="AJ513" i="2"/>
  <c r="AJ512" i="2"/>
  <c r="AJ511" i="2"/>
  <c r="AJ510" i="2"/>
  <c r="AJ509" i="2"/>
  <c r="AJ508" i="2"/>
  <c r="AJ507" i="2"/>
  <c r="AJ506" i="2"/>
  <c r="AJ505" i="2"/>
  <c r="AJ504" i="2"/>
  <c r="AJ503" i="2"/>
  <c r="AJ502" i="2"/>
  <c r="AJ501" i="2"/>
  <c r="AJ500" i="2"/>
  <c r="AJ499" i="2"/>
  <c r="AJ498" i="2"/>
  <c r="AJ497" i="2"/>
  <c r="AJ496" i="2"/>
  <c r="AJ495" i="2"/>
  <c r="AJ494" i="2"/>
  <c r="AJ493" i="2"/>
  <c r="AJ492" i="2"/>
  <c r="AJ491" i="2"/>
  <c r="AJ490" i="2"/>
  <c r="AJ489" i="2"/>
  <c r="AJ488" i="2"/>
  <c r="AJ487" i="2"/>
  <c r="AJ486" i="2"/>
  <c r="AJ485" i="2"/>
  <c r="AJ484" i="2"/>
  <c r="AJ483" i="2"/>
  <c r="AJ482" i="2"/>
  <c r="AJ481" i="2"/>
  <c r="AJ480" i="2"/>
  <c r="AJ479" i="2"/>
  <c r="AJ478" i="2"/>
  <c r="AJ477" i="2"/>
  <c r="AJ476" i="2"/>
  <c r="AJ475" i="2"/>
  <c r="AJ474" i="2"/>
  <c r="AJ473" i="2"/>
  <c r="AJ472" i="2"/>
  <c r="AJ471" i="2"/>
  <c r="AJ470" i="2"/>
  <c r="AJ469" i="2"/>
  <c r="AJ468" i="2"/>
  <c r="AJ467" i="2"/>
  <c r="AJ466" i="2"/>
  <c r="AJ465" i="2"/>
  <c r="AJ464" i="2"/>
  <c r="AJ463" i="2"/>
  <c r="AJ462" i="2"/>
  <c r="AJ461" i="2"/>
  <c r="AJ460" i="2"/>
  <c r="AJ459" i="2"/>
  <c r="AJ458" i="2"/>
  <c r="AJ457" i="2"/>
  <c r="AJ456" i="2"/>
  <c r="AJ455" i="2"/>
  <c r="AJ454" i="2"/>
  <c r="AJ453" i="2"/>
  <c r="AJ452" i="2"/>
  <c r="AJ451" i="2"/>
  <c r="AJ450" i="2"/>
  <c r="AJ449" i="2"/>
  <c r="AJ448" i="2"/>
  <c r="AJ447" i="2"/>
  <c r="AJ446" i="2"/>
  <c r="AJ445" i="2"/>
  <c r="AJ444" i="2"/>
  <c r="AJ443" i="2"/>
  <c r="AJ442" i="2"/>
  <c r="AJ441" i="2"/>
  <c r="AJ440" i="2"/>
  <c r="AJ439" i="2"/>
  <c r="AJ438" i="2"/>
  <c r="AJ437" i="2"/>
  <c r="AJ436" i="2"/>
  <c r="AJ435" i="2"/>
  <c r="AJ434" i="2"/>
  <c r="AJ433" i="2"/>
  <c r="AJ432" i="2"/>
  <c r="AJ431" i="2"/>
  <c r="AJ430" i="2"/>
  <c r="AJ429" i="2"/>
  <c r="AJ428" i="2"/>
  <c r="AJ427" i="2"/>
  <c r="AJ426" i="2"/>
  <c r="AJ425" i="2"/>
  <c r="AJ424" i="2"/>
  <c r="AJ423" i="2"/>
  <c r="AJ422" i="2"/>
  <c r="AJ421" i="2"/>
  <c r="AJ420" i="2"/>
  <c r="AJ419" i="2"/>
  <c r="AJ418" i="2"/>
  <c r="AJ417" i="2"/>
  <c r="AJ416" i="2"/>
  <c r="AJ415" i="2"/>
  <c r="AJ414" i="2"/>
  <c r="AJ413" i="2"/>
  <c r="AJ412" i="2"/>
  <c r="AJ411" i="2"/>
  <c r="AJ410" i="2"/>
  <c r="AJ409" i="2"/>
  <c r="AJ408" i="2"/>
  <c r="AJ407" i="2"/>
  <c r="AJ406" i="2"/>
  <c r="AJ405" i="2"/>
  <c r="AJ404" i="2"/>
  <c r="AJ403" i="2"/>
  <c r="AJ402" i="2"/>
  <c r="AJ401" i="2"/>
  <c r="AJ400" i="2"/>
  <c r="AJ399" i="2"/>
  <c r="AJ398" i="2"/>
  <c r="AJ397" i="2"/>
  <c r="AJ396" i="2"/>
  <c r="AJ395" i="2"/>
  <c r="AJ394" i="2"/>
  <c r="AJ393" i="2"/>
  <c r="AJ392" i="2"/>
  <c r="AJ391" i="2"/>
  <c r="AJ390" i="2"/>
  <c r="AJ389" i="2"/>
  <c r="AJ388" i="2"/>
  <c r="AJ387" i="2"/>
  <c r="AJ386" i="2"/>
  <c r="AJ385" i="2"/>
  <c r="AJ384" i="2"/>
  <c r="AJ383" i="2"/>
  <c r="AJ382" i="2"/>
  <c r="AJ381" i="2"/>
  <c r="AJ380" i="2"/>
  <c r="AJ379" i="2"/>
  <c r="AJ378" i="2"/>
  <c r="AJ377" i="2"/>
  <c r="AJ376" i="2"/>
  <c r="AJ375" i="2"/>
  <c r="AJ374" i="2"/>
  <c r="AJ373" i="2"/>
  <c r="AJ372" i="2"/>
  <c r="AJ371" i="2"/>
  <c r="AJ370" i="2"/>
  <c r="AJ369" i="2"/>
  <c r="AJ368" i="2"/>
  <c r="AJ367" i="2"/>
  <c r="AJ366" i="2"/>
  <c r="AJ365" i="2"/>
  <c r="AJ364" i="2"/>
  <c r="AJ363" i="2"/>
  <c r="AJ362" i="2"/>
  <c r="AJ361" i="2"/>
  <c r="AJ360" i="2"/>
  <c r="AJ359" i="2"/>
  <c r="AJ358" i="2"/>
  <c r="AJ357" i="2"/>
  <c r="AJ356" i="2"/>
  <c r="AJ355" i="2"/>
  <c r="AJ354" i="2"/>
  <c r="AJ353" i="2"/>
  <c r="AJ352" i="2"/>
  <c r="AJ351" i="2"/>
  <c r="AJ350" i="2"/>
  <c r="AJ349" i="2"/>
  <c r="AJ348" i="2"/>
  <c r="AJ347" i="2"/>
  <c r="AJ346" i="2"/>
  <c r="AJ345" i="2"/>
  <c r="AJ344" i="2"/>
  <c r="AJ343" i="2"/>
  <c r="AJ342" i="2"/>
  <c r="AJ341" i="2"/>
  <c r="AJ340" i="2"/>
  <c r="AJ339" i="2"/>
  <c r="AJ338" i="2"/>
  <c r="AJ337" i="2"/>
  <c r="AJ336" i="2"/>
  <c r="AJ335" i="2"/>
  <c r="AJ334" i="2"/>
  <c r="AJ333" i="2"/>
  <c r="AJ332" i="2"/>
  <c r="AJ331" i="2"/>
  <c r="AJ330" i="2"/>
  <c r="AJ329" i="2"/>
  <c r="AJ328" i="2"/>
  <c r="AJ327" i="2"/>
  <c r="AJ326" i="2"/>
  <c r="AJ325" i="2"/>
  <c r="AJ324" i="2"/>
  <c r="AJ323" i="2"/>
  <c r="AJ322" i="2"/>
  <c r="AJ321" i="2"/>
  <c r="AJ320" i="2"/>
  <c r="AJ319" i="2"/>
  <c r="AJ318" i="2"/>
  <c r="AJ317" i="2"/>
  <c r="AJ316" i="2"/>
  <c r="AJ315" i="2"/>
  <c r="AJ314" i="2"/>
  <c r="AJ313" i="2"/>
  <c r="AJ312" i="2"/>
  <c r="AJ311" i="2"/>
  <c r="AJ310" i="2"/>
  <c r="AJ309" i="2"/>
  <c r="AJ308" i="2"/>
  <c r="AJ307" i="2"/>
  <c r="AJ306" i="2"/>
  <c r="AJ305" i="2"/>
  <c r="AJ304" i="2"/>
  <c r="AJ303" i="2"/>
  <c r="AJ302" i="2"/>
  <c r="AJ301" i="2"/>
  <c r="AJ300" i="2"/>
  <c r="AJ299" i="2"/>
  <c r="AJ298" i="2"/>
  <c r="AJ297" i="2"/>
  <c r="AJ296" i="2"/>
  <c r="AJ295" i="2"/>
  <c r="AJ294" i="2"/>
  <c r="AJ293" i="2"/>
  <c r="AJ292" i="2"/>
  <c r="AJ291" i="2"/>
  <c r="AJ290" i="2"/>
  <c r="AJ289" i="2"/>
  <c r="AJ288" i="2"/>
  <c r="AJ287" i="2"/>
  <c r="AJ286" i="2"/>
  <c r="AJ285" i="2"/>
  <c r="AJ284" i="2"/>
  <c r="AJ283" i="2"/>
  <c r="AJ282" i="2"/>
  <c r="AJ281" i="2"/>
  <c r="AJ280" i="2"/>
  <c r="AJ279" i="2"/>
  <c r="AJ278" i="2"/>
  <c r="AJ277" i="2"/>
  <c r="AJ276" i="2"/>
  <c r="AJ275" i="2"/>
  <c r="AJ274" i="2"/>
  <c r="AJ273" i="2"/>
  <c r="AJ272" i="2"/>
  <c r="AJ271" i="2"/>
  <c r="AJ270" i="2"/>
  <c r="AJ269" i="2"/>
  <c r="AJ268" i="2"/>
  <c r="AJ267" i="2"/>
  <c r="AJ266" i="2"/>
  <c r="AJ265" i="2"/>
  <c r="AJ264" i="2"/>
  <c r="AJ263" i="2"/>
  <c r="AJ262" i="2"/>
  <c r="AJ261" i="2"/>
  <c r="AJ260" i="2"/>
  <c r="AJ259" i="2"/>
  <c r="AJ258" i="2"/>
  <c r="AJ257" i="2"/>
  <c r="AJ256" i="2"/>
  <c r="AJ255" i="2"/>
  <c r="AJ254" i="2"/>
  <c r="AJ253" i="2"/>
  <c r="AJ252" i="2"/>
  <c r="AJ251" i="2"/>
  <c r="AJ250" i="2"/>
  <c r="AJ249" i="2"/>
  <c r="AJ248" i="2"/>
  <c r="AJ247" i="2"/>
  <c r="AJ246" i="2"/>
  <c r="AJ245" i="2"/>
  <c r="AJ244" i="2"/>
  <c r="AJ243" i="2"/>
  <c r="AJ242" i="2"/>
  <c r="AJ241" i="2"/>
  <c r="AJ240" i="2"/>
  <c r="AJ239" i="2"/>
  <c r="AJ238" i="2"/>
  <c r="AJ237" i="2"/>
  <c r="AJ236" i="2"/>
  <c r="AJ235" i="2"/>
  <c r="AJ234" i="2"/>
  <c r="AJ233" i="2"/>
  <c r="AJ232" i="2"/>
  <c r="AJ231" i="2"/>
  <c r="AJ230" i="2"/>
  <c r="AJ229" i="2"/>
  <c r="AJ228" i="2"/>
  <c r="AJ227" i="2"/>
  <c r="AJ226" i="2"/>
  <c r="AJ225" i="2"/>
  <c r="AJ224" i="2"/>
  <c r="AJ223" i="2"/>
  <c r="AJ222" i="2"/>
  <c r="AJ221" i="2"/>
  <c r="AJ220" i="2"/>
  <c r="AJ219" i="2"/>
  <c r="AJ218" i="2"/>
  <c r="AJ217" i="2"/>
  <c r="AJ216" i="2"/>
  <c r="AJ215" i="2"/>
  <c r="AJ214" i="2"/>
  <c r="AJ213" i="2"/>
  <c r="AJ212" i="2"/>
  <c r="AJ211" i="2"/>
  <c r="AJ210" i="2"/>
  <c r="AJ209" i="2"/>
  <c r="AJ208" i="2"/>
  <c r="AJ207" i="2"/>
  <c r="AJ206" i="2"/>
  <c r="AJ205" i="2"/>
  <c r="AJ204" i="2"/>
  <c r="AJ203" i="2"/>
  <c r="AJ202" i="2"/>
  <c r="AJ201" i="2"/>
  <c r="AJ200" i="2"/>
  <c r="AJ199" i="2"/>
  <c r="AJ198" i="2"/>
  <c r="AJ197" i="2"/>
  <c r="AJ196" i="2"/>
  <c r="AJ195" i="2"/>
  <c r="AJ194" i="2"/>
  <c r="AJ193" i="2"/>
  <c r="AJ192" i="2"/>
  <c r="AJ191" i="2"/>
  <c r="AJ190" i="2"/>
  <c r="AJ189" i="2"/>
  <c r="AJ188" i="2"/>
  <c r="AJ187" i="2"/>
  <c r="AJ186" i="2"/>
  <c r="AJ185" i="2"/>
  <c r="AJ184" i="2"/>
  <c r="AJ183" i="2"/>
  <c r="AJ182" i="2"/>
  <c r="AJ181" i="2"/>
  <c r="AJ180" i="2"/>
  <c r="AJ179" i="2"/>
  <c r="AJ178" i="2"/>
  <c r="AJ177" i="2"/>
  <c r="AJ176" i="2"/>
  <c r="AJ175" i="2"/>
  <c r="AJ174" i="2"/>
  <c r="AJ173" i="2"/>
  <c r="AJ172" i="2"/>
  <c r="AJ171" i="2"/>
  <c r="AJ170" i="2"/>
  <c r="AJ169" i="2"/>
  <c r="AJ168" i="2"/>
  <c r="AJ167" i="2"/>
  <c r="AJ166" i="2"/>
  <c r="AJ165" i="2"/>
  <c r="AJ164" i="2"/>
  <c r="AJ163" i="2"/>
  <c r="AJ162" i="2"/>
  <c r="AJ161" i="2"/>
  <c r="AJ160" i="2"/>
  <c r="AJ159" i="2"/>
  <c r="AJ158" i="2"/>
  <c r="AJ157" i="2"/>
  <c r="AJ156" i="2"/>
  <c r="AJ155" i="2"/>
  <c r="AJ154" i="2"/>
  <c r="AJ153" i="2"/>
  <c r="AJ152" i="2"/>
  <c r="AJ151" i="2"/>
  <c r="AJ150" i="2"/>
  <c r="AJ149" i="2"/>
  <c r="AJ148" i="2"/>
  <c r="AJ147" i="2"/>
  <c r="AJ146" i="2"/>
  <c r="AJ145" i="2"/>
  <c r="AJ144" i="2"/>
  <c r="AJ143" i="2"/>
  <c r="AJ142" i="2"/>
  <c r="AJ141" i="2"/>
  <c r="AJ140" i="2"/>
  <c r="AJ139" i="2"/>
  <c r="AJ138" i="2"/>
  <c r="AJ137" i="2"/>
  <c r="AJ136" i="2"/>
  <c r="AJ135" i="2"/>
  <c r="AJ134" i="2"/>
  <c r="AJ133" i="2"/>
  <c r="AJ132" i="2"/>
  <c r="AJ131" i="2"/>
  <c r="AJ130" i="2"/>
  <c r="AJ129" i="2"/>
  <c r="AJ128" i="2"/>
  <c r="AJ127" i="2"/>
  <c r="AJ126" i="2"/>
  <c r="AJ125" i="2"/>
  <c r="AJ124" i="2"/>
  <c r="AJ123" i="2"/>
  <c r="AJ122" i="2"/>
  <c r="AJ121" i="2"/>
  <c r="AJ120" i="2"/>
  <c r="AJ119" i="2"/>
  <c r="AJ118" i="2"/>
  <c r="AJ117" i="2"/>
  <c r="AJ116" i="2"/>
  <c r="AJ115" i="2"/>
  <c r="AJ114" i="2"/>
  <c r="AJ113" i="2"/>
  <c r="AJ112" i="2"/>
  <c r="AJ111" i="2"/>
  <c r="AJ110" i="2"/>
  <c r="AJ109" i="2"/>
  <c r="AJ108" i="2"/>
  <c r="AJ107" i="2"/>
  <c r="AJ106" i="2"/>
  <c r="AJ105" i="2"/>
  <c r="AJ104" i="2"/>
  <c r="AJ103" i="2"/>
  <c r="AJ102" i="2"/>
  <c r="AJ101" i="2"/>
  <c r="AJ100" i="2"/>
  <c r="AJ99" i="2"/>
  <c r="AJ98" i="2"/>
  <c r="AJ97" i="2"/>
  <c r="AJ96" i="2"/>
  <c r="AJ95" i="2"/>
  <c r="AJ94" i="2"/>
  <c r="AJ93" i="2"/>
  <c r="AJ92" i="2"/>
  <c r="AJ91" i="2"/>
  <c r="AJ90" i="2"/>
  <c r="AJ89" i="2"/>
  <c r="AJ88" i="2"/>
  <c r="AJ87" i="2"/>
  <c r="AJ86" i="2"/>
  <c r="AJ85" i="2"/>
  <c r="AJ84" i="2"/>
  <c r="AJ83" i="2"/>
  <c r="AJ82" i="2"/>
  <c r="AJ81" i="2"/>
  <c r="AJ80" i="2"/>
  <c r="AJ79" i="2"/>
  <c r="AJ78" i="2"/>
  <c r="AJ77" i="2"/>
  <c r="AJ76" i="2"/>
  <c r="AJ75" i="2"/>
  <c r="AJ74" i="2"/>
  <c r="AJ73" i="2"/>
  <c r="AJ72" i="2"/>
  <c r="AJ71" i="2"/>
  <c r="AJ70" i="2"/>
  <c r="AJ69" i="2"/>
  <c r="AJ68" i="2"/>
  <c r="AJ67" i="2"/>
  <c r="AJ66" i="2"/>
  <c r="AJ65" i="2"/>
  <c r="AJ64" i="2"/>
  <c r="AJ63"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I993" i="2"/>
  <c r="AI992" i="2"/>
  <c r="AI991" i="2"/>
  <c r="AI975" i="2"/>
  <c r="AI974" i="2"/>
  <c r="AI973" i="2"/>
  <c r="AI972" i="2"/>
  <c r="AI971" i="2"/>
  <c r="AI950" i="2"/>
  <c r="AI949" i="2"/>
  <c r="AI948" i="2"/>
  <c r="AI947" i="2"/>
  <c r="AI946" i="2"/>
  <c r="AI927" i="2"/>
  <c r="AI926" i="2"/>
  <c r="AI925" i="2"/>
  <c r="AI921" i="2"/>
  <c r="AI920" i="2"/>
  <c r="AI919" i="2"/>
  <c r="AI918" i="2"/>
  <c r="AI917" i="2"/>
  <c r="AI875" i="2"/>
  <c r="AI874" i="2"/>
  <c r="AI873" i="2"/>
  <c r="AI872" i="2"/>
  <c r="AI858" i="2"/>
  <c r="AI857" i="2"/>
  <c r="AI856" i="2"/>
  <c r="AI855" i="2"/>
  <c r="AI854" i="2"/>
  <c r="AI794" i="2"/>
  <c r="AI793" i="2"/>
  <c r="AI792" i="2"/>
  <c r="AI791" i="2"/>
  <c r="AI790" i="2"/>
  <c r="AI769" i="2"/>
  <c r="AI768" i="2"/>
  <c r="AI767" i="2"/>
  <c r="AI766" i="2"/>
  <c r="AI765" i="2"/>
  <c r="AI732" i="2"/>
  <c r="AI731" i="2"/>
  <c r="AI730" i="2"/>
  <c r="AI729" i="2"/>
  <c r="AI728" i="2"/>
  <c r="AI591" i="2"/>
  <c r="AI590" i="2"/>
  <c r="AI589" i="2"/>
  <c r="AI588" i="2"/>
  <c r="AI587" i="2"/>
  <c r="AI556" i="2"/>
  <c r="AI555" i="2"/>
  <c r="AI554" i="2"/>
  <c r="AI552" i="2"/>
  <c r="AI540" i="2"/>
  <c r="AI539" i="2"/>
  <c r="AI538" i="2"/>
  <c r="AI537" i="2"/>
  <c r="AI531" i="2"/>
  <c r="AI530" i="2"/>
  <c r="AI529" i="2"/>
  <c r="AI528" i="2"/>
  <c r="AI527" i="2"/>
  <c r="AI521" i="2"/>
  <c r="AI520" i="2"/>
  <c r="AI519" i="2"/>
  <c r="AI518" i="2"/>
  <c r="AI517" i="2"/>
  <c r="AI491" i="2"/>
  <c r="AI490" i="2"/>
  <c r="AI489" i="2"/>
  <c r="AI488" i="2"/>
  <c r="AI487" i="2"/>
  <c r="AI461" i="2"/>
  <c r="AI460" i="2"/>
  <c r="AI459" i="2"/>
  <c r="AI458" i="2"/>
  <c r="AI457" i="2"/>
  <c r="AI416" i="2"/>
  <c r="AI415" i="2"/>
  <c r="AI414" i="2"/>
  <c r="AI413" i="2"/>
  <c r="AI412" i="2"/>
  <c r="AI5" i="2" s="1"/>
  <c r="AI390" i="2"/>
  <c r="AI389" i="2"/>
  <c r="AI388" i="2"/>
  <c r="AI387" i="2"/>
  <c r="AI6" i="2" s="1"/>
  <c r="AI386" i="2"/>
  <c r="AI335" i="2"/>
  <c r="AI334" i="2"/>
  <c r="AI333" i="2"/>
  <c r="AI7" i="2" s="1"/>
  <c r="AI332" i="2"/>
  <c r="AI331" i="2"/>
  <c r="F10" i="2"/>
  <c r="AH993" i="2"/>
  <c r="AG993" i="2"/>
  <c r="AF993" i="2"/>
  <c r="AH992" i="2"/>
  <c r="AG992" i="2"/>
  <c r="AF992" i="2"/>
  <c r="AH991" i="2"/>
  <c r="AG991" i="2"/>
  <c r="AF991" i="2"/>
  <c r="AH975" i="2"/>
  <c r="AG975" i="2"/>
  <c r="AF975" i="2"/>
  <c r="AH974" i="2"/>
  <c r="AG974" i="2"/>
  <c r="AF974" i="2"/>
  <c r="AH973" i="2"/>
  <c r="AG973" i="2"/>
  <c r="AF973" i="2"/>
  <c r="AH972" i="2"/>
  <c r="AG972" i="2"/>
  <c r="AF972" i="2"/>
  <c r="AH971" i="2"/>
  <c r="AG971" i="2"/>
  <c r="AF971" i="2"/>
  <c r="AH950" i="2"/>
  <c r="AG950" i="2"/>
  <c r="AF950" i="2"/>
  <c r="AH949" i="2"/>
  <c r="AG949" i="2"/>
  <c r="AF949" i="2"/>
  <c r="AH948" i="2"/>
  <c r="AG948" i="2"/>
  <c r="AF948" i="2"/>
  <c r="AH947" i="2"/>
  <c r="AG947" i="2"/>
  <c r="AF947" i="2"/>
  <c r="AH946" i="2"/>
  <c r="AG946" i="2"/>
  <c r="AF946" i="2"/>
  <c r="AH927" i="2"/>
  <c r="AG927" i="2"/>
  <c r="AF927" i="2"/>
  <c r="AH926" i="2"/>
  <c r="AG926" i="2"/>
  <c r="AF926" i="2"/>
  <c r="AH925" i="2"/>
  <c r="AG925" i="2"/>
  <c r="AF925" i="2"/>
  <c r="AH921" i="2"/>
  <c r="AG921" i="2"/>
  <c r="AF921" i="2"/>
  <c r="AH920" i="2"/>
  <c r="AG920" i="2"/>
  <c r="AF920" i="2"/>
  <c r="AH919" i="2"/>
  <c r="AG919" i="2"/>
  <c r="AF919" i="2"/>
  <c r="AH918" i="2"/>
  <c r="AG918" i="2"/>
  <c r="AF918" i="2"/>
  <c r="AH917" i="2"/>
  <c r="AG917" i="2"/>
  <c r="AF917" i="2"/>
  <c r="AH875" i="2"/>
  <c r="AG875" i="2"/>
  <c r="AF875" i="2"/>
  <c r="AH874" i="2"/>
  <c r="AG874" i="2"/>
  <c r="AF874" i="2"/>
  <c r="AH873" i="2"/>
  <c r="AG873" i="2"/>
  <c r="AF873" i="2"/>
  <c r="AH872" i="2"/>
  <c r="AG872" i="2"/>
  <c r="AF872" i="2"/>
  <c r="AH858" i="2"/>
  <c r="AG858" i="2"/>
  <c r="AF858" i="2"/>
  <c r="AH857" i="2"/>
  <c r="AG857" i="2"/>
  <c r="AF857" i="2"/>
  <c r="AH856" i="2"/>
  <c r="AG856" i="2"/>
  <c r="AF856" i="2"/>
  <c r="AH855" i="2"/>
  <c r="AG855" i="2"/>
  <c r="AF855" i="2"/>
  <c r="AH854" i="2"/>
  <c r="AG854" i="2"/>
  <c r="AF854" i="2"/>
  <c r="AH794" i="2"/>
  <c r="AG794" i="2"/>
  <c r="AF794" i="2"/>
  <c r="AH793" i="2"/>
  <c r="AG793" i="2"/>
  <c r="AF793" i="2"/>
  <c r="AH792" i="2"/>
  <c r="AG792" i="2"/>
  <c r="AF792" i="2"/>
  <c r="AH791" i="2"/>
  <c r="AG791" i="2"/>
  <c r="AF791" i="2"/>
  <c r="AH790" i="2"/>
  <c r="AG790" i="2"/>
  <c r="AF790" i="2"/>
  <c r="AH769" i="2"/>
  <c r="AG769" i="2"/>
  <c r="AF769" i="2"/>
  <c r="AH768" i="2"/>
  <c r="AG768" i="2"/>
  <c r="AF768" i="2"/>
  <c r="AH767" i="2"/>
  <c r="AG767" i="2"/>
  <c r="AF767" i="2"/>
  <c r="AH766" i="2"/>
  <c r="AG766" i="2"/>
  <c r="AF766" i="2"/>
  <c r="AH765" i="2"/>
  <c r="AG765" i="2"/>
  <c r="AF765" i="2"/>
  <c r="AH732" i="2"/>
  <c r="AG732" i="2"/>
  <c r="AF732" i="2"/>
  <c r="AG731" i="2"/>
  <c r="AF731" i="2"/>
  <c r="AH730" i="2"/>
  <c r="AG730" i="2"/>
  <c r="AF730" i="2"/>
  <c r="AH729" i="2"/>
  <c r="AG729" i="2"/>
  <c r="AF729" i="2"/>
  <c r="AH728" i="2"/>
  <c r="AH731" i="2" s="1"/>
  <c r="AG728" i="2"/>
  <c r="AF728" i="2"/>
  <c r="AH591" i="2"/>
  <c r="AG591" i="2"/>
  <c r="AF591" i="2"/>
  <c r="AH590" i="2"/>
  <c r="AG590" i="2"/>
  <c r="AF590" i="2"/>
  <c r="AH589" i="2"/>
  <c r="AG589" i="2"/>
  <c r="AF589" i="2"/>
  <c r="AH588" i="2"/>
  <c r="AG588" i="2"/>
  <c r="AF588" i="2"/>
  <c r="AH587" i="2"/>
  <c r="AG587" i="2"/>
  <c r="AF587" i="2"/>
  <c r="AH556" i="2"/>
  <c r="AG556" i="2"/>
  <c r="AF556" i="2"/>
  <c r="AH555" i="2"/>
  <c r="AG555" i="2"/>
  <c r="AF555" i="2"/>
  <c r="AH554" i="2"/>
  <c r="AG554" i="2"/>
  <c r="AF554" i="2"/>
  <c r="AH552" i="2"/>
  <c r="AG552" i="2"/>
  <c r="AF552" i="2"/>
  <c r="AH540" i="2"/>
  <c r="AG540" i="2"/>
  <c r="AF540" i="2"/>
  <c r="AH539" i="2"/>
  <c r="AG539" i="2"/>
  <c r="AF539" i="2"/>
  <c r="AH538" i="2"/>
  <c r="AG538" i="2"/>
  <c r="AF538" i="2"/>
  <c r="AH537" i="2"/>
  <c r="AG537" i="2"/>
  <c r="AF537" i="2"/>
  <c r="AH531" i="2"/>
  <c r="AG531" i="2"/>
  <c r="AF531" i="2"/>
  <c r="AH530" i="2"/>
  <c r="AG530" i="2"/>
  <c r="AF530" i="2"/>
  <c r="AH529" i="2"/>
  <c r="AG529" i="2"/>
  <c r="AF529" i="2"/>
  <c r="AH528" i="2"/>
  <c r="AG528" i="2"/>
  <c r="AF528" i="2"/>
  <c r="AH527" i="2"/>
  <c r="AG527" i="2"/>
  <c r="AF527" i="2"/>
  <c r="AH521" i="2"/>
  <c r="AG521" i="2"/>
  <c r="AF521" i="2"/>
  <c r="AH520" i="2"/>
  <c r="AG520" i="2"/>
  <c r="AF520" i="2"/>
  <c r="AH519" i="2"/>
  <c r="AG519" i="2"/>
  <c r="AF519" i="2"/>
  <c r="AH518" i="2"/>
  <c r="AG518" i="2"/>
  <c r="AF518" i="2"/>
  <c r="AH517" i="2"/>
  <c r="AG517" i="2"/>
  <c r="AF517" i="2"/>
  <c r="AH491" i="2"/>
  <c r="AG491" i="2"/>
  <c r="AF491" i="2"/>
  <c r="AH490" i="2"/>
  <c r="AG490" i="2"/>
  <c r="AF490" i="2"/>
  <c r="AH489" i="2"/>
  <c r="AG489" i="2"/>
  <c r="AF489" i="2"/>
  <c r="AH488" i="2"/>
  <c r="AG488" i="2"/>
  <c r="AF488" i="2"/>
  <c r="AH487" i="2"/>
  <c r="AG487" i="2"/>
  <c r="AF487" i="2"/>
  <c r="AH461" i="2"/>
  <c r="AG461" i="2"/>
  <c r="AF461" i="2"/>
  <c r="AH460" i="2"/>
  <c r="AG460" i="2"/>
  <c r="AF460" i="2"/>
  <c r="AF8" i="2" s="1"/>
  <c r="AH459" i="2"/>
  <c r="AG459" i="2"/>
  <c r="AF459" i="2"/>
  <c r="AH458" i="2"/>
  <c r="AG458" i="2"/>
  <c r="AF458" i="2"/>
  <c r="AH457" i="2"/>
  <c r="AG457" i="2"/>
  <c r="AG5" i="2" s="1"/>
  <c r="AF457" i="2"/>
  <c r="AH416" i="2"/>
  <c r="AG416" i="2"/>
  <c r="AF416" i="2"/>
  <c r="AH415" i="2"/>
  <c r="AG415" i="2"/>
  <c r="AF415" i="2"/>
  <c r="AH414" i="2"/>
  <c r="AG414" i="2"/>
  <c r="AF414" i="2"/>
  <c r="AH413" i="2"/>
  <c r="AG413" i="2"/>
  <c r="AG6" i="2" s="1"/>
  <c r="AF413" i="2"/>
  <c r="AH412" i="2"/>
  <c r="AG412" i="2"/>
  <c r="AF412" i="2"/>
  <c r="AH390" i="2"/>
  <c r="AG390" i="2"/>
  <c r="AF390" i="2"/>
  <c r="AH389" i="2"/>
  <c r="AH8" i="2" s="1"/>
  <c r="AG389" i="2"/>
  <c r="AF389" i="2"/>
  <c r="AH388" i="2"/>
  <c r="AH7" i="2" s="1"/>
  <c r="AG388" i="2"/>
  <c r="AG7" i="2" s="1"/>
  <c r="AF388" i="2"/>
  <c r="AH387" i="2"/>
  <c r="AG387" i="2"/>
  <c r="AF387" i="2"/>
  <c r="AF6" i="2" s="1"/>
  <c r="AH386" i="2"/>
  <c r="AG386" i="2"/>
  <c r="AF386" i="2"/>
  <c r="AH335" i="2"/>
  <c r="AG335" i="2"/>
  <c r="AF335" i="2"/>
  <c r="AH334" i="2"/>
  <c r="AG334" i="2"/>
  <c r="AG8" i="2" s="1"/>
  <c r="AF334" i="2"/>
  <c r="AH333" i="2"/>
  <c r="AG333" i="2"/>
  <c r="AF333" i="2"/>
  <c r="AF7" i="2" s="1"/>
  <c r="AH332" i="2"/>
  <c r="AG332" i="2"/>
  <c r="AF332" i="2"/>
  <c r="AH331" i="2"/>
  <c r="AG331" i="2"/>
  <c r="AF331" i="2"/>
  <c r="AH6" i="2"/>
  <c r="AF5" i="2"/>
  <c r="AH5" i="2"/>
  <c r="F993" i="2"/>
  <c r="F991" i="2"/>
  <c r="F989" i="2"/>
  <c r="F987" i="2"/>
  <c r="F986" i="2"/>
  <c r="F985" i="2"/>
  <c r="F983" i="2"/>
  <c r="F982" i="2"/>
  <c r="F981" i="2"/>
  <c r="F979" i="2"/>
  <c r="F978" i="2"/>
  <c r="F977" i="2"/>
  <c r="F975" i="2"/>
  <c r="F973" i="2"/>
  <c r="F971" i="2"/>
  <c r="F970" i="2"/>
  <c r="F969" i="2"/>
  <c r="F967" i="2"/>
  <c r="F966" i="2"/>
  <c r="F965" i="2"/>
  <c r="F963" i="2"/>
  <c r="F962" i="2"/>
  <c r="F961" i="2"/>
  <c r="F959" i="2"/>
  <c r="F957" i="2"/>
  <c r="F955" i="2"/>
  <c r="F954" i="2"/>
  <c r="F953" i="2"/>
  <c r="F951" i="2"/>
  <c r="F950" i="2"/>
  <c r="F949" i="2"/>
  <c r="F947" i="2"/>
  <c r="F946" i="2"/>
  <c r="F945" i="2"/>
  <c r="F943" i="2"/>
  <c r="F941" i="2"/>
  <c r="F939" i="2"/>
  <c r="F938" i="2"/>
  <c r="F937" i="2"/>
  <c r="F935" i="2"/>
  <c r="F934" i="2"/>
  <c r="F933" i="2"/>
  <c r="F931" i="2"/>
  <c r="F930" i="2"/>
  <c r="F929" i="2"/>
  <c r="F927" i="2"/>
  <c r="F925" i="2"/>
  <c r="F923" i="2"/>
  <c r="F922" i="2"/>
  <c r="F921" i="2"/>
  <c r="F919" i="2"/>
  <c r="F918" i="2"/>
  <c r="F917" i="2"/>
  <c r="F915" i="2"/>
  <c r="F914" i="2"/>
  <c r="F913" i="2"/>
  <c r="F911" i="2"/>
  <c r="F909" i="2"/>
  <c r="F907" i="2"/>
  <c r="F906" i="2"/>
  <c r="F905" i="2"/>
  <c r="F903" i="2"/>
  <c r="F902" i="2"/>
  <c r="F901" i="2"/>
  <c r="F899" i="2"/>
  <c r="F898" i="2"/>
  <c r="F897" i="2"/>
  <c r="F895" i="2"/>
  <c r="F893" i="2"/>
  <c r="F891" i="2"/>
  <c r="F890" i="2"/>
  <c r="F889" i="2"/>
  <c r="F887" i="2"/>
  <c r="F886" i="2"/>
  <c r="F885" i="2"/>
  <c r="F883" i="2"/>
  <c r="F882" i="2"/>
  <c r="F881" i="2"/>
  <c r="F879" i="2"/>
  <c r="F877" i="2"/>
  <c r="F875" i="2"/>
  <c r="F874" i="2"/>
  <c r="F873" i="2"/>
  <c r="F871" i="2"/>
  <c r="F870" i="2"/>
  <c r="F869" i="2"/>
  <c r="F867" i="2"/>
  <c r="F866" i="2"/>
  <c r="F865" i="2"/>
  <c r="F863" i="2"/>
  <c r="F861" i="2"/>
  <c r="F859" i="2"/>
  <c r="F858" i="2"/>
  <c r="F857" i="2"/>
  <c r="F855" i="2"/>
  <c r="F854" i="2"/>
  <c r="F853" i="2"/>
  <c r="F851" i="2"/>
  <c r="F850" i="2"/>
  <c r="F849" i="2"/>
  <c r="F847" i="2"/>
  <c r="F845" i="2"/>
  <c r="F843" i="2"/>
  <c r="F842" i="2"/>
  <c r="F841" i="2"/>
  <c r="F839" i="2"/>
  <c r="F838" i="2"/>
  <c r="F837" i="2"/>
  <c r="F835" i="2"/>
  <c r="F834" i="2"/>
  <c r="F833" i="2"/>
  <c r="F831" i="2"/>
  <c r="F829" i="2"/>
  <c r="F827" i="2"/>
  <c r="F826" i="2"/>
  <c r="F825" i="2"/>
  <c r="F823" i="2"/>
  <c r="F822" i="2"/>
  <c r="F821" i="2"/>
  <c r="F819" i="2"/>
  <c r="F818" i="2"/>
  <c r="F817" i="2"/>
  <c r="F815" i="2"/>
  <c r="F813" i="2"/>
  <c r="F811" i="2"/>
  <c r="F810" i="2"/>
  <c r="F809" i="2"/>
  <c r="F807" i="2"/>
  <c r="F806" i="2"/>
  <c r="F805" i="2"/>
  <c r="F803" i="2"/>
  <c r="F802" i="2"/>
  <c r="F801" i="2"/>
  <c r="F799" i="2"/>
  <c r="F797" i="2"/>
  <c r="F795" i="2"/>
  <c r="F794" i="2"/>
  <c r="F793" i="2"/>
  <c r="F791" i="2"/>
  <c r="F790" i="2"/>
  <c r="F789" i="2"/>
  <c r="F787" i="2"/>
  <c r="F786" i="2"/>
  <c r="F785" i="2"/>
  <c r="F783" i="2"/>
  <c r="F781" i="2"/>
  <c r="F779" i="2"/>
  <c r="F778" i="2"/>
  <c r="F777" i="2"/>
  <c r="F775" i="2"/>
  <c r="F774" i="2"/>
  <c r="F773" i="2"/>
  <c r="F771" i="2"/>
  <c r="F770" i="2"/>
  <c r="F769" i="2"/>
  <c r="F767" i="2"/>
  <c r="F765" i="2"/>
  <c r="F763" i="2"/>
  <c r="F762" i="2"/>
  <c r="F761" i="2"/>
  <c r="F759" i="2"/>
  <c r="F758" i="2"/>
  <c r="F757" i="2"/>
  <c r="F755" i="2"/>
  <c r="F754" i="2"/>
  <c r="F753" i="2"/>
  <c r="F751" i="2"/>
  <c r="F749" i="2"/>
  <c r="F747" i="2"/>
  <c r="F746" i="2"/>
  <c r="F745" i="2"/>
  <c r="F743" i="2"/>
  <c r="F742" i="2"/>
  <c r="F741" i="2"/>
  <c r="F739" i="2"/>
  <c r="F738" i="2"/>
  <c r="F737" i="2"/>
  <c r="F735" i="2"/>
  <c r="F733" i="2"/>
  <c r="F731" i="2"/>
  <c r="F730" i="2"/>
  <c r="F729" i="2"/>
  <c r="F727" i="2"/>
  <c r="F726" i="2"/>
  <c r="F725" i="2"/>
  <c r="F723" i="2"/>
  <c r="F722" i="2"/>
  <c r="F721" i="2"/>
  <c r="F719" i="2"/>
  <c r="F717" i="2"/>
  <c r="F715" i="2"/>
  <c r="F714" i="2"/>
  <c r="F713" i="2"/>
  <c r="F711" i="2"/>
  <c r="F710" i="2"/>
  <c r="F709" i="2"/>
  <c r="F707" i="2"/>
  <c r="F706" i="2"/>
  <c r="F705" i="2"/>
  <c r="F703" i="2"/>
  <c r="F701" i="2"/>
  <c r="F699" i="2"/>
  <c r="F698" i="2"/>
  <c r="F697" i="2"/>
  <c r="F695" i="2"/>
  <c r="F694" i="2"/>
  <c r="F693" i="2"/>
  <c r="F691" i="2"/>
  <c r="F690" i="2"/>
  <c r="F689" i="2"/>
  <c r="F687" i="2"/>
  <c r="F685" i="2"/>
  <c r="F683" i="2"/>
  <c r="F682" i="2"/>
  <c r="F681" i="2"/>
  <c r="F679" i="2"/>
  <c r="F678" i="2"/>
  <c r="F677" i="2"/>
  <c r="F675" i="2"/>
  <c r="F674" i="2"/>
  <c r="F673" i="2"/>
  <c r="F671" i="2"/>
  <c r="F669" i="2"/>
  <c r="F667" i="2"/>
  <c r="F666" i="2"/>
  <c r="F665" i="2"/>
  <c r="F663" i="2"/>
  <c r="F662" i="2"/>
  <c r="F661" i="2"/>
  <c r="F659" i="2"/>
  <c r="F658" i="2"/>
  <c r="F657" i="2"/>
  <c r="F655" i="2"/>
  <c r="F654" i="2"/>
  <c r="F653" i="2"/>
  <c r="F651" i="2"/>
  <c r="F650" i="2"/>
  <c r="F649" i="2"/>
  <c r="F647" i="2"/>
  <c r="F646" i="2"/>
  <c r="F645" i="2"/>
  <c r="F643" i="2"/>
  <c r="F642" i="2"/>
  <c r="F641" i="2"/>
  <c r="F639" i="2"/>
  <c r="F638" i="2"/>
  <c r="F637" i="2"/>
  <c r="F635" i="2"/>
  <c r="F634" i="2"/>
  <c r="F633" i="2"/>
  <c r="F631" i="2"/>
  <c r="F630" i="2"/>
  <c r="F629" i="2"/>
  <c r="F627" i="2"/>
  <c r="F626" i="2"/>
  <c r="F625" i="2"/>
  <c r="F623" i="2"/>
  <c r="F622" i="2"/>
  <c r="F621" i="2"/>
  <c r="F619" i="2"/>
  <c r="F618" i="2"/>
  <c r="F617" i="2"/>
  <c r="F615" i="2"/>
  <c r="F614" i="2"/>
  <c r="F613" i="2"/>
  <c r="F611" i="2"/>
  <c r="F610" i="2"/>
  <c r="F609" i="2"/>
  <c r="F607" i="2"/>
  <c r="F606" i="2"/>
  <c r="F605" i="2"/>
  <c r="F603" i="2"/>
  <c r="F602" i="2"/>
  <c r="F601" i="2"/>
  <c r="F599" i="2"/>
  <c r="F598" i="2"/>
  <c r="F597" i="2"/>
  <c r="F595" i="2"/>
  <c r="F594" i="2"/>
  <c r="F593" i="2"/>
  <c r="F591" i="2"/>
  <c r="F590" i="2"/>
  <c r="F589" i="2"/>
  <c r="F587" i="2"/>
  <c r="F586" i="2"/>
  <c r="F585" i="2"/>
  <c r="F583" i="2"/>
  <c r="F582" i="2"/>
  <c r="F581" i="2"/>
  <c r="F579" i="2"/>
  <c r="F578" i="2"/>
  <c r="F577" i="2"/>
  <c r="F575" i="2"/>
  <c r="F574" i="2"/>
  <c r="F573" i="2"/>
  <c r="F571" i="2"/>
  <c r="F570" i="2"/>
  <c r="F569" i="2"/>
  <c r="F567" i="2"/>
  <c r="F566" i="2"/>
  <c r="F565" i="2"/>
  <c r="F563" i="2"/>
  <c r="F562" i="2"/>
  <c r="F561" i="2"/>
  <c r="F559" i="2"/>
  <c r="F558" i="2"/>
  <c r="F557" i="2"/>
  <c r="F555" i="2"/>
  <c r="F554" i="2"/>
  <c r="F553" i="2"/>
  <c r="F551" i="2"/>
  <c r="F550" i="2"/>
  <c r="F549" i="2"/>
  <c r="F547" i="2"/>
  <c r="F546" i="2"/>
  <c r="F545" i="2"/>
  <c r="F543" i="2"/>
  <c r="F542" i="2"/>
  <c r="F541" i="2"/>
  <c r="F539" i="2"/>
  <c r="F538" i="2"/>
  <c r="F537" i="2"/>
  <c r="F535" i="2"/>
  <c r="F534" i="2"/>
  <c r="F533" i="2"/>
  <c r="F531" i="2"/>
  <c r="F530" i="2"/>
  <c r="F529" i="2"/>
  <c r="F527" i="2"/>
  <c r="F526" i="2"/>
  <c r="F525" i="2"/>
  <c r="AJ13" i="2"/>
  <c r="AJ12" i="2"/>
  <c r="AJ11" i="2"/>
  <c r="AJ10" i="2"/>
  <c r="AI8" i="2"/>
  <c r="AJ396" i="3"/>
  <c r="AJ395" i="3"/>
  <c r="AJ394" i="3"/>
  <c r="AJ393" i="3"/>
  <c r="AJ392" i="3"/>
  <c r="AJ391" i="3"/>
  <c r="AJ390" i="3"/>
  <c r="AJ389" i="3"/>
  <c r="AJ388" i="3"/>
  <c r="AJ387" i="3"/>
  <c r="AJ386" i="3"/>
  <c r="AJ385" i="3"/>
  <c r="AJ384" i="3"/>
  <c r="AJ383" i="3"/>
  <c r="AJ382" i="3"/>
  <c r="AJ381" i="3"/>
  <c r="AJ380" i="3"/>
  <c r="AJ379" i="3"/>
  <c r="AJ378" i="3"/>
  <c r="AJ377" i="3"/>
  <c r="AJ376" i="3"/>
  <c r="AJ375" i="3"/>
  <c r="AJ374" i="3"/>
  <c r="AJ373" i="3"/>
  <c r="AJ372" i="3"/>
  <c r="AJ371" i="3"/>
  <c r="AJ370" i="3"/>
  <c r="AJ369" i="3"/>
  <c r="AJ368" i="3"/>
  <c r="AJ367" i="3"/>
  <c r="AJ366" i="3"/>
  <c r="AJ365" i="3"/>
  <c r="AJ364" i="3"/>
  <c r="AJ363" i="3"/>
  <c r="AJ362" i="3"/>
  <c r="AJ361" i="3"/>
  <c r="AJ360" i="3"/>
  <c r="AJ359" i="3"/>
  <c r="AJ358" i="3"/>
  <c r="AJ357" i="3"/>
  <c r="AJ356" i="3"/>
  <c r="AJ355" i="3"/>
  <c r="AJ354" i="3"/>
  <c r="AJ353" i="3"/>
  <c r="AJ352" i="3"/>
  <c r="AJ351" i="3"/>
  <c r="AJ350" i="3"/>
  <c r="AJ349" i="3"/>
  <c r="AJ348" i="3"/>
  <c r="AJ347" i="3"/>
  <c r="AJ346" i="3"/>
  <c r="AJ345" i="3"/>
  <c r="AJ344" i="3"/>
  <c r="AJ343" i="3"/>
  <c r="AJ342" i="3"/>
  <c r="AJ341" i="3"/>
  <c r="AJ340" i="3"/>
  <c r="AJ339" i="3"/>
  <c r="AJ338" i="3"/>
  <c r="AJ337" i="3"/>
  <c r="AJ336" i="3"/>
  <c r="AJ335" i="3"/>
  <c r="AJ334" i="3"/>
  <c r="AJ333" i="3"/>
  <c r="AJ332" i="3"/>
  <c r="AJ331" i="3"/>
  <c r="AJ330" i="3"/>
  <c r="AJ329" i="3"/>
  <c r="AJ328" i="3"/>
  <c r="AJ327" i="3"/>
  <c r="AJ326" i="3"/>
  <c r="AJ325" i="3"/>
  <c r="AJ324" i="3"/>
  <c r="AJ323" i="3"/>
  <c r="AJ322" i="3"/>
  <c r="AJ321" i="3"/>
  <c r="AJ320" i="3"/>
  <c r="AJ319" i="3"/>
  <c r="AJ318" i="3"/>
  <c r="AJ317" i="3"/>
  <c r="AJ316" i="3"/>
  <c r="AJ315" i="3"/>
  <c r="AJ314" i="3"/>
  <c r="AJ313" i="3"/>
  <c r="AJ312" i="3"/>
  <c r="AJ311" i="3"/>
  <c r="AJ310" i="3"/>
  <c r="AJ309" i="3"/>
  <c r="AJ308" i="3"/>
  <c r="AJ307" i="3"/>
  <c r="AJ306" i="3"/>
  <c r="AJ305" i="3"/>
  <c r="AJ304" i="3"/>
  <c r="AJ303" i="3"/>
  <c r="AJ302" i="3"/>
  <c r="AJ301" i="3"/>
  <c r="AJ300" i="3"/>
  <c r="AJ299" i="3"/>
  <c r="AJ298" i="3"/>
  <c r="AJ297" i="3"/>
  <c r="AJ296" i="3"/>
  <c r="AJ295" i="3"/>
  <c r="AJ294" i="3"/>
  <c r="AJ293" i="3"/>
  <c r="AJ292" i="3"/>
  <c r="AJ291" i="3"/>
  <c r="AJ290" i="3"/>
  <c r="AJ289" i="3"/>
  <c r="AJ288" i="3"/>
  <c r="AJ287" i="3"/>
  <c r="AJ286" i="3"/>
  <c r="AJ285" i="3"/>
  <c r="AJ284" i="3"/>
  <c r="AJ283" i="3"/>
  <c r="AJ282" i="3"/>
  <c r="AJ281" i="3"/>
  <c r="AJ280" i="3"/>
  <c r="AJ279" i="3"/>
  <c r="AJ278" i="3"/>
  <c r="AJ277" i="3"/>
  <c r="AJ276" i="3"/>
  <c r="AJ275" i="3"/>
  <c r="AJ274" i="3"/>
  <c r="AJ273" i="3"/>
  <c r="AJ272" i="3"/>
  <c r="AJ271" i="3"/>
  <c r="AJ270" i="3"/>
  <c r="AJ269" i="3"/>
  <c r="AJ268" i="3"/>
  <c r="AJ267" i="3"/>
  <c r="AJ266" i="3"/>
  <c r="AJ265" i="3"/>
  <c r="AJ264" i="3"/>
  <c r="AJ263" i="3"/>
  <c r="AJ262" i="3"/>
  <c r="AJ261" i="3"/>
  <c r="AJ260" i="3"/>
  <c r="AJ259" i="3"/>
  <c r="AJ258" i="3"/>
  <c r="AJ257" i="3"/>
  <c r="AJ256" i="3"/>
  <c r="AJ255" i="3"/>
  <c r="AJ254" i="3"/>
  <c r="AJ253" i="3"/>
  <c r="AJ252" i="3"/>
  <c r="AJ251" i="3"/>
  <c r="AJ250" i="3"/>
  <c r="AJ249" i="3"/>
  <c r="AJ248" i="3"/>
  <c r="AJ247" i="3"/>
  <c r="AJ246" i="3"/>
  <c r="AJ245" i="3"/>
  <c r="AJ244" i="3"/>
  <c r="AJ243" i="3"/>
  <c r="AJ242" i="3"/>
  <c r="AJ241" i="3"/>
  <c r="AJ240" i="3"/>
  <c r="AJ239" i="3"/>
  <c r="AJ238" i="3"/>
  <c r="AJ237" i="3"/>
  <c r="AJ236" i="3"/>
  <c r="AJ235" i="3"/>
  <c r="AJ234" i="3"/>
  <c r="AJ233" i="3"/>
  <c r="AJ232" i="3"/>
  <c r="AJ231" i="3"/>
  <c r="AJ230" i="3"/>
  <c r="AJ229" i="3"/>
  <c r="AJ228" i="3"/>
  <c r="AJ227" i="3"/>
  <c r="AJ226" i="3"/>
  <c r="AJ225" i="3"/>
  <c r="AJ224" i="3"/>
  <c r="AJ223" i="3"/>
  <c r="AJ222" i="3"/>
  <c r="AJ221" i="3"/>
  <c r="AJ220" i="3"/>
  <c r="AJ219" i="3"/>
  <c r="AJ218" i="3"/>
  <c r="AJ217" i="3"/>
  <c r="AJ216" i="3"/>
  <c r="AJ215" i="3"/>
  <c r="AJ214" i="3"/>
  <c r="AJ213" i="3"/>
  <c r="AJ212" i="3"/>
  <c r="AJ211" i="3"/>
  <c r="AJ210" i="3"/>
  <c r="AJ209" i="3"/>
  <c r="AJ208" i="3"/>
  <c r="AJ207" i="3"/>
  <c r="AJ206" i="3"/>
  <c r="AJ205" i="3"/>
  <c r="AJ204" i="3"/>
  <c r="AJ203" i="3"/>
  <c r="AJ202" i="3"/>
  <c r="AJ201" i="3"/>
  <c r="AJ200" i="3"/>
  <c r="AJ199" i="3"/>
  <c r="AJ198" i="3"/>
  <c r="AJ197" i="3"/>
  <c r="AJ196" i="3"/>
  <c r="AJ195" i="3"/>
  <c r="AJ194" i="3"/>
  <c r="AJ193" i="3"/>
  <c r="AJ192" i="3"/>
  <c r="AJ191" i="3"/>
  <c r="AJ190" i="3"/>
  <c r="AJ189" i="3"/>
  <c r="AJ188" i="3"/>
  <c r="AJ187" i="3"/>
  <c r="AJ186" i="3"/>
  <c r="AJ185" i="3"/>
  <c r="AJ184" i="3"/>
  <c r="AJ183" i="3"/>
  <c r="AJ182" i="3"/>
  <c r="AJ181" i="3"/>
  <c r="AJ180" i="3"/>
  <c r="AJ179" i="3"/>
  <c r="AJ178" i="3"/>
  <c r="AJ177" i="3"/>
  <c r="AJ176" i="3"/>
  <c r="AJ175" i="3"/>
  <c r="AJ174" i="3"/>
  <c r="AJ173" i="3"/>
  <c r="AJ172" i="3"/>
  <c r="AJ171" i="3"/>
  <c r="AJ170" i="3"/>
  <c r="AJ169" i="3"/>
  <c r="AJ168" i="3"/>
  <c r="AJ167" i="3"/>
  <c r="AJ166" i="3"/>
  <c r="AJ165" i="3"/>
  <c r="AJ164" i="3"/>
  <c r="AJ163" i="3"/>
  <c r="AJ162" i="3"/>
  <c r="AJ161" i="3"/>
  <c r="AJ160" i="3"/>
  <c r="AJ159" i="3"/>
  <c r="AJ158" i="3"/>
  <c r="AJ157" i="3"/>
  <c r="AJ156" i="3"/>
  <c r="AJ155" i="3"/>
  <c r="AJ154" i="3"/>
  <c r="AJ153" i="3"/>
  <c r="AJ152" i="3"/>
  <c r="AJ151" i="3"/>
  <c r="AJ150" i="3"/>
  <c r="AJ149" i="3"/>
  <c r="AJ148" i="3"/>
  <c r="AJ147" i="3"/>
  <c r="AJ146" i="3"/>
  <c r="AJ145" i="3"/>
  <c r="AJ144" i="3"/>
  <c r="AJ143" i="3"/>
  <c r="AJ142" i="3"/>
  <c r="AJ141" i="3"/>
  <c r="AJ140" i="3"/>
  <c r="AJ139" i="3"/>
  <c r="AJ138" i="3"/>
  <c r="AJ137" i="3"/>
  <c r="AJ136" i="3"/>
  <c r="AJ135" i="3"/>
  <c r="AJ134" i="3"/>
  <c r="AJ133" i="3"/>
  <c r="AJ132" i="3"/>
  <c r="AJ131" i="3"/>
  <c r="AJ130" i="3"/>
  <c r="AJ129" i="3"/>
  <c r="AJ128" i="3"/>
  <c r="AJ127" i="3"/>
  <c r="AJ126" i="3"/>
  <c r="AJ125" i="3"/>
  <c r="AJ124" i="3"/>
  <c r="AJ123" i="3"/>
  <c r="AJ122" i="3"/>
  <c r="AJ121" i="3"/>
  <c r="AJ120" i="3"/>
  <c r="AJ119" i="3"/>
  <c r="AJ118" i="3"/>
  <c r="AJ117" i="3"/>
  <c r="AJ116" i="3"/>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I396" i="3"/>
  <c r="AI395" i="3"/>
  <c r="AI394" i="3"/>
  <c r="AI390" i="3"/>
  <c r="AI389" i="3"/>
  <c r="AI388" i="3"/>
  <c r="AI387" i="3"/>
  <c r="AI378" i="3"/>
  <c r="AI377" i="3"/>
  <c r="AI376" i="3"/>
  <c r="AI372" i="3"/>
  <c r="AI371" i="3"/>
  <c r="AI370" i="3"/>
  <c r="AI369" i="3"/>
  <c r="AI364" i="3"/>
  <c r="AI363" i="3"/>
  <c r="AI362" i="3"/>
  <c r="AI361" i="3"/>
  <c r="AI356" i="3"/>
  <c r="AI355" i="3"/>
  <c r="AI354" i="3"/>
  <c r="AI353" i="3"/>
  <c r="AI348" i="3"/>
  <c r="AI347" i="3"/>
  <c r="AI346" i="3"/>
  <c r="AI345" i="3"/>
  <c r="AI340" i="3"/>
  <c r="AI339" i="3"/>
  <c r="AI338" i="3"/>
  <c r="AI337" i="3"/>
  <c r="AI332" i="3"/>
  <c r="AI331" i="3"/>
  <c r="AI330" i="3"/>
  <c r="AI329" i="3"/>
  <c r="AI324" i="3"/>
  <c r="AI323" i="3"/>
  <c r="AI322" i="3"/>
  <c r="AI321" i="3"/>
  <c r="AI316" i="3"/>
  <c r="AI315" i="3"/>
  <c r="AI314" i="3"/>
  <c r="AI313" i="3"/>
  <c r="AI308" i="3"/>
  <c r="AI307" i="3"/>
  <c r="AI306" i="3"/>
  <c r="AI305" i="3"/>
  <c r="AI300" i="3"/>
  <c r="AI299" i="3"/>
  <c r="AI298" i="3"/>
  <c r="AI297" i="3"/>
  <c r="AI289" i="3"/>
  <c r="AI288" i="3"/>
  <c r="AI287" i="3"/>
  <c r="AI286" i="3"/>
  <c r="AI257" i="3"/>
  <c r="AI256" i="3"/>
  <c r="AI255" i="3"/>
  <c r="AI254" i="3"/>
  <c r="AI253" i="3"/>
  <c r="AI166" i="3"/>
  <c r="AI165" i="3"/>
  <c r="AI164" i="3"/>
  <c r="AI163" i="3"/>
  <c r="AI162" i="3"/>
  <c r="AI156" i="3"/>
  <c r="AI155" i="3"/>
  <c r="AI154" i="3"/>
  <c r="AI153" i="3"/>
  <c r="AI152" i="3"/>
  <c r="AI58" i="3"/>
  <c r="AI57" i="3"/>
  <c r="AI56" i="3"/>
  <c r="AI55" i="3"/>
  <c r="AI23" i="3"/>
  <c r="AI22" i="3"/>
  <c r="AI21" i="3"/>
  <c r="AI20" i="3"/>
  <c r="AI19" i="3"/>
  <c r="AI5" i="18" l="1"/>
  <c r="AI6" i="18"/>
  <c r="AJ6" i="18" s="1"/>
  <c r="F6" i="18" s="1"/>
  <c r="AJ5" i="18"/>
  <c r="F5" i="18" s="1"/>
  <c r="AJ7" i="18"/>
  <c r="F7" i="18" s="1"/>
  <c r="AJ5" i="16"/>
  <c r="AJ6" i="16"/>
  <c r="AJ7" i="16"/>
  <c r="AJ8" i="16"/>
  <c r="AJ9" i="16"/>
  <c r="AJ6" i="2"/>
  <c r="AJ5" i="2"/>
  <c r="AJ7" i="2"/>
  <c r="AJ8" i="2"/>
  <c r="AI9" i="3" l="1"/>
  <c r="AH9" i="3"/>
  <c r="AG9" i="3"/>
  <c r="AF9" i="3"/>
  <c r="AI8" i="3"/>
  <c r="AH8" i="3"/>
  <c r="AG8" i="3"/>
  <c r="AF8" i="3"/>
  <c r="AI7" i="3"/>
  <c r="AH7" i="3"/>
  <c r="AG7" i="3"/>
  <c r="AF7" i="3"/>
  <c r="AI6" i="3"/>
  <c r="AH6" i="3"/>
  <c r="AG6" i="3"/>
  <c r="AF6" i="3"/>
  <c r="AI5" i="3"/>
  <c r="AH5" i="3"/>
  <c r="AG5" i="3"/>
  <c r="AF5" i="3"/>
  <c r="AH396" i="3"/>
  <c r="AG396" i="3"/>
  <c r="AF396" i="3"/>
  <c r="AH395" i="3"/>
  <c r="AG395" i="3"/>
  <c r="AF395" i="3"/>
  <c r="AH394" i="3"/>
  <c r="AG394" i="3"/>
  <c r="AF394" i="3"/>
  <c r="AH390" i="3"/>
  <c r="AG390" i="3"/>
  <c r="AF390" i="3"/>
  <c r="AH389" i="3"/>
  <c r="AG389" i="3"/>
  <c r="AF389" i="3"/>
  <c r="AH388" i="3"/>
  <c r="AG388" i="3"/>
  <c r="AF388" i="3"/>
  <c r="AH387" i="3"/>
  <c r="AG387" i="3"/>
  <c r="AF387" i="3"/>
  <c r="AH378" i="3"/>
  <c r="AG378" i="3"/>
  <c r="AF378" i="3"/>
  <c r="AH377" i="3"/>
  <c r="AG377" i="3"/>
  <c r="AF377" i="3"/>
  <c r="AH376" i="3"/>
  <c r="AG376" i="3"/>
  <c r="AF376" i="3"/>
  <c r="AH372" i="3"/>
  <c r="AG372" i="3"/>
  <c r="AF372" i="3"/>
  <c r="AH371" i="3"/>
  <c r="AG371" i="3"/>
  <c r="AF371" i="3"/>
  <c r="AH370" i="3"/>
  <c r="AG370" i="3"/>
  <c r="AF370" i="3"/>
  <c r="AH369" i="3"/>
  <c r="AG369" i="3"/>
  <c r="AF369" i="3"/>
  <c r="AH364" i="3"/>
  <c r="AG364" i="3"/>
  <c r="AF364" i="3"/>
  <c r="AH363" i="3"/>
  <c r="AG363" i="3"/>
  <c r="AF363" i="3"/>
  <c r="AH362" i="3"/>
  <c r="AG362" i="3"/>
  <c r="AF362" i="3"/>
  <c r="AH361" i="3"/>
  <c r="AG361" i="3"/>
  <c r="AF361" i="3"/>
  <c r="AH356" i="3"/>
  <c r="AG356" i="3"/>
  <c r="AF356" i="3"/>
  <c r="AH355" i="3"/>
  <c r="AG355" i="3"/>
  <c r="AF355" i="3"/>
  <c r="AH354" i="3"/>
  <c r="AG354" i="3"/>
  <c r="AF354" i="3"/>
  <c r="AH353" i="3"/>
  <c r="AG353" i="3"/>
  <c r="AF353" i="3"/>
  <c r="AH348" i="3"/>
  <c r="AG348" i="3"/>
  <c r="AF348" i="3"/>
  <c r="AH347" i="3"/>
  <c r="AG347" i="3"/>
  <c r="AF347" i="3"/>
  <c r="AH346" i="3"/>
  <c r="AG346" i="3"/>
  <c r="AF346" i="3"/>
  <c r="AH345" i="3"/>
  <c r="AG345" i="3"/>
  <c r="AF345" i="3"/>
  <c r="AH340" i="3"/>
  <c r="AG340" i="3"/>
  <c r="AF340" i="3"/>
  <c r="AH339" i="3"/>
  <c r="AG339" i="3"/>
  <c r="AF339" i="3"/>
  <c r="AH338" i="3"/>
  <c r="AG338" i="3"/>
  <c r="AF338" i="3"/>
  <c r="AH337" i="3"/>
  <c r="AG337" i="3"/>
  <c r="AF337" i="3"/>
  <c r="AH332" i="3"/>
  <c r="AG332" i="3"/>
  <c r="AF332" i="3"/>
  <c r="AH331" i="3"/>
  <c r="AG331" i="3"/>
  <c r="AF331" i="3"/>
  <c r="AH330" i="3"/>
  <c r="AG330" i="3"/>
  <c r="AF330" i="3"/>
  <c r="AH329" i="3"/>
  <c r="AG329" i="3"/>
  <c r="AF329" i="3"/>
  <c r="AH324" i="3"/>
  <c r="AG324" i="3"/>
  <c r="AF324" i="3"/>
  <c r="AH323" i="3"/>
  <c r="AG323" i="3"/>
  <c r="AF323" i="3"/>
  <c r="AH322" i="3"/>
  <c r="AG322" i="3"/>
  <c r="AF322" i="3"/>
  <c r="AH321" i="3"/>
  <c r="AG321" i="3"/>
  <c r="AF321" i="3"/>
  <c r="AH316" i="3"/>
  <c r="AG316" i="3"/>
  <c r="AF316" i="3"/>
  <c r="AH315" i="3"/>
  <c r="AG315" i="3"/>
  <c r="AF315" i="3"/>
  <c r="AH314" i="3"/>
  <c r="AG314" i="3"/>
  <c r="AF314" i="3"/>
  <c r="AH313" i="3"/>
  <c r="AG313" i="3"/>
  <c r="AF313" i="3"/>
  <c r="AH308" i="3"/>
  <c r="AG308" i="3"/>
  <c r="AF308" i="3"/>
  <c r="AH307" i="3"/>
  <c r="AG307" i="3"/>
  <c r="AF307" i="3"/>
  <c r="AH306" i="3"/>
  <c r="AG306" i="3"/>
  <c r="AF306" i="3"/>
  <c r="AH305" i="3"/>
  <c r="AG305" i="3"/>
  <c r="AF305" i="3"/>
  <c r="AH300" i="3"/>
  <c r="AG300" i="3"/>
  <c r="AF300" i="3"/>
  <c r="AH299" i="3"/>
  <c r="AG299" i="3"/>
  <c r="AF299" i="3"/>
  <c r="AH298" i="3"/>
  <c r="AG298" i="3"/>
  <c r="AF298" i="3"/>
  <c r="AH297" i="3"/>
  <c r="AG297" i="3"/>
  <c r="AF297" i="3"/>
  <c r="AH289" i="3"/>
  <c r="AG289" i="3"/>
  <c r="AF289" i="3"/>
  <c r="AH288" i="3"/>
  <c r="AG288" i="3"/>
  <c r="AF288" i="3"/>
  <c r="AH287" i="3"/>
  <c r="AG287" i="3"/>
  <c r="AF287" i="3"/>
  <c r="AH286" i="3"/>
  <c r="AG286" i="3"/>
  <c r="AF286" i="3"/>
  <c r="AH257" i="3"/>
  <c r="AG257" i="3"/>
  <c r="AF257" i="3"/>
  <c r="AH256" i="3"/>
  <c r="AG256" i="3"/>
  <c r="AF256" i="3"/>
  <c r="AH255" i="3"/>
  <c r="AG255" i="3"/>
  <c r="AF255" i="3"/>
  <c r="AH254" i="3"/>
  <c r="AG254" i="3"/>
  <c r="AF254" i="3"/>
  <c r="AH253" i="3"/>
  <c r="AG253" i="3"/>
  <c r="AF253" i="3"/>
  <c r="AH166" i="3"/>
  <c r="AG166" i="3"/>
  <c r="AF166" i="3"/>
  <c r="AH165" i="3"/>
  <c r="AG165" i="3"/>
  <c r="AF165" i="3"/>
  <c r="AH164" i="3"/>
  <c r="AG164" i="3"/>
  <c r="AF164" i="3"/>
  <c r="AH163" i="3"/>
  <c r="AG163" i="3"/>
  <c r="AF163" i="3"/>
  <c r="AH162" i="3"/>
  <c r="AG162" i="3"/>
  <c r="AF162" i="3"/>
  <c r="AH156" i="3"/>
  <c r="AG156" i="3"/>
  <c r="AF156" i="3"/>
  <c r="AH155" i="3"/>
  <c r="AG155" i="3"/>
  <c r="AF155" i="3"/>
  <c r="AH154" i="3"/>
  <c r="AG154" i="3"/>
  <c r="AF154" i="3"/>
  <c r="AH153" i="3"/>
  <c r="AG153" i="3"/>
  <c r="AF153" i="3"/>
  <c r="AH152" i="3"/>
  <c r="AG152" i="3"/>
  <c r="AF152" i="3"/>
  <c r="AH58" i="3"/>
  <c r="AG58" i="3"/>
  <c r="AF58" i="3"/>
  <c r="AH57" i="3"/>
  <c r="AG57" i="3"/>
  <c r="AF57" i="3"/>
  <c r="AH56" i="3"/>
  <c r="AG56" i="3"/>
  <c r="AF56" i="3"/>
  <c r="AH55" i="3"/>
  <c r="AG55" i="3"/>
  <c r="AF55" i="3"/>
  <c r="AH23" i="3"/>
  <c r="AG23" i="3"/>
  <c r="AF23" i="3"/>
  <c r="AH22" i="3"/>
  <c r="AG22" i="3"/>
  <c r="AF22" i="3"/>
  <c r="AH21" i="3"/>
  <c r="AG21" i="3"/>
  <c r="AF21" i="3"/>
  <c r="AH20" i="3"/>
  <c r="AG20" i="3"/>
  <c r="AF20" i="3"/>
  <c r="AH19" i="3"/>
  <c r="AG19" i="3"/>
  <c r="AF19" i="3"/>
  <c r="AJ8" i="3" l="1"/>
  <c r="AJ5" i="3"/>
  <c r="AJ6" i="3"/>
  <c r="AJ7" i="3"/>
  <c r="AJ9" i="3"/>
  <c r="F396" i="3" l="1"/>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M5" i="5" l="1"/>
  <c r="O13" i="17"/>
  <c r="O12" i="17"/>
  <c r="O11" i="17"/>
  <c r="P11" i="17" s="1"/>
  <c r="O7" i="17"/>
  <c r="P7" i="17" s="1"/>
  <c r="O6" i="17"/>
  <c r="P6" i="17" s="1"/>
  <c r="P13" i="17"/>
  <c r="P12" i="17"/>
  <c r="P10" i="17"/>
  <c r="P9" i="17"/>
  <c r="P8" i="17"/>
  <c r="N13" i="17"/>
  <c r="N12" i="17"/>
  <c r="N11" i="17"/>
  <c r="N10" i="17"/>
  <c r="N9" i="17"/>
  <c r="N8" i="17"/>
  <c r="N7" i="17"/>
  <c r="N6" i="17"/>
  <c r="N5" i="17"/>
  <c r="L13" i="17"/>
  <c r="L12" i="17"/>
  <c r="L11" i="17"/>
  <c r="L10" i="17"/>
  <c r="L9" i="17"/>
  <c r="L8" i="17"/>
  <c r="L7" i="17"/>
  <c r="L6" i="17"/>
  <c r="L5" i="17"/>
  <c r="J13" i="17"/>
  <c r="J12" i="17"/>
  <c r="J11" i="17"/>
  <c r="J10" i="17"/>
  <c r="J9" i="17"/>
  <c r="J8" i="17"/>
  <c r="J7" i="17"/>
  <c r="J6" i="17"/>
  <c r="J5" i="17"/>
  <c r="H13" i="17"/>
  <c r="H12" i="17"/>
  <c r="H11" i="17"/>
  <c r="H10" i="17"/>
  <c r="H9" i="17"/>
  <c r="H8" i="17"/>
  <c r="H7" i="17"/>
  <c r="H6" i="17"/>
  <c r="H5" i="17"/>
  <c r="AE49" i="18"/>
  <c r="AE48" i="18"/>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E12" i="18"/>
  <c r="AE11" i="18"/>
  <c r="AE10" i="18"/>
  <c r="AE9" i="18"/>
  <c r="AD49" i="18"/>
  <c r="AD48" i="18"/>
  <c r="AD47" i="18"/>
  <c r="AD46" i="18"/>
  <c r="AD14" i="18"/>
  <c r="AD7" i="18" s="1"/>
  <c r="AD13" i="18"/>
  <c r="AD12" i="18"/>
  <c r="AC49" i="18"/>
  <c r="AB49" i="18"/>
  <c r="AA49" i="18"/>
  <c r="AC48" i="18"/>
  <c r="AC7" i="18" s="1"/>
  <c r="AB48" i="18"/>
  <c r="AB7" i="18" s="1"/>
  <c r="AA48" i="18"/>
  <c r="AC47" i="18"/>
  <c r="AB47" i="18"/>
  <c r="AB6" i="18" s="1"/>
  <c r="AA47" i="18"/>
  <c r="AA6" i="18" s="1"/>
  <c r="AC46" i="18"/>
  <c r="AB46" i="18"/>
  <c r="AA46" i="18"/>
  <c r="AA5" i="18" s="1"/>
  <c r="AC14" i="18"/>
  <c r="AB14" i="18"/>
  <c r="AA14" i="18"/>
  <c r="AC13" i="18"/>
  <c r="AB13" i="18"/>
  <c r="AA13" i="18"/>
  <c r="AC12" i="18"/>
  <c r="AB12" i="18"/>
  <c r="AA12" i="18"/>
  <c r="AC8" i="18"/>
  <c r="AB8" i="18"/>
  <c r="AA8" i="18"/>
  <c r="AA7" i="18"/>
  <c r="AC6" i="18"/>
  <c r="AC5" i="18"/>
  <c r="AB5" i="18"/>
  <c r="AD6" i="18"/>
  <c r="AD5" i="18"/>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B5" i="4"/>
  <c r="AA5" i="4"/>
  <c r="Z5" i="4"/>
  <c r="Y5" i="4"/>
  <c r="AD9" i="16"/>
  <c r="AD8" i="16"/>
  <c r="AD7" i="16"/>
  <c r="AD6" i="16"/>
  <c r="AD5" i="16"/>
  <c r="AE398" i="16"/>
  <c r="AE395" i="16"/>
  <c r="AE394" i="16"/>
  <c r="AE340" i="16"/>
  <c r="AC9" i="16"/>
  <c r="AB9" i="16"/>
  <c r="AA9" i="16"/>
  <c r="AC8" i="16"/>
  <c r="AB8" i="16"/>
  <c r="AA8" i="16"/>
  <c r="AC7" i="16"/>
  <c r="AB7" i="16"/>
  <c r="AA7" i="16"/>
  <c r="AC6" i="16"/>
  <c r="AB6" i="16"/>
  <c r="AA6" i="16"/>
  <c r="AC5" i="16"/>
  <c r="AB5" i="16"/>
  <c r="AA5" i="16"/>
  <c r="AE419" i="16"/>
  <c r="AE418" i="16"/>
  <c r="AE417" i="16"/>
  <c r="AE416" i="16"/>
  <c r="AE415" i="16"/>
  <c r="AE414" i="16"/>
  <c r="AE413" i="16"/>
  <c r="AE412" i="16"/>
  <c r="AE411" i="16"/>
  <c r="AE410" i="16"/>
  <c r="AE409" i="16"/>
  <c r="AE408" i="16"/>
  <c r="AE407" i="16"/>
  <c r="AE406" i="16"/>
  <c r="AE405" i="16"/>
  <c r="AE404" i="16"/>
  <c r="AE403" i="16"/>
  <c r="AE402" i="16"/>
  <c r="AE401" i="16"/>
  <c r="AE400" i="16"/>
  <c r="AE399" i="16"/>
  <c r="AE397" i="16"/>
  <c r="AE396" i="16"/>
  <c r="AE393" i="16"/>
  <c r="AE392" i="16"/>
  <c r="AE391" i="16"/>
  <c r="AE390" i="16"/>
  <c r="AE389" i="16"/>
  <c r="AE388" i="16"/>
  <c r="AE387" i="16"/>
  <c r="AE386" i="16"/>
  <c r="AE385" i="16"/>
  <c r="AE384" i="16"/>
  <c r="AE383" i="16"/>
  <c r="AE382" i="16"/>
  <c r="AE381" i="16"/>
  <c r="AE380" i="16"/>
  <c r="AE379" i="16"/>
  <c r="AE378" i="16"/>
  <c r="AE377" i="16"/>
  <c r="AE376" i="16"/>
  <c r="AE375" i="16"/>
  <c r="AE374" i="16"/>
  <c r="AE373" i="16"/>
  <c r="AE372" i="16"/>
  <c r="AE371" i="16"/>
  <c r="AE370" i="16"/>
  <c r="AE369" i="16"/>
  <c r="AE368" i="16"/>
  <c r="AE367" i="16"/>
  <c r="AE366" i="16"/>
  <c r="AE365" i="16"/>
  <c r="AE364" i="16"/>
  <c r="AE363" i="16"/>
  <c r="AE362" i="16"/>
  <c r="AE361" i="16"/>
  <c r="AE360" i="16"/>
  <c r="AE359" i="16"/>
  <c r="AE358" i="16"/>
  <c r="AE357" i="16"/>
  <c r="AE356" i="16"/>
  <c r="AE355" i="16"/>
  <c r="AE354" i="16"/>
  <c r="AE353" i="16"/>
  <c r="AE352" i="16"/>
  <c r="AE351" i="16"/>
  <c r="AE350" i="16"/>
  <c r="AE349" i="16"/>
  <c r="AE348" i="16"/>
  <c r="AE347" i="16"/>
  <c r="AE346" i="16"/>
  <c r="AE345" i="16"/>
  <c r="AE344" i="16"/>
  <c r="AE342" i="16"/>
  <c r="AE341" i="16"/>
  <c r="AE338" i="16"/>
  <c r="AE337" i="16"/>
  <c r="AE336" i="16"/>
  <c r="AE335" i="16"/>
  <c r="AE334" i="16"/>
  <c r="AE333" i="16"/>
  <c r="AE332" i="16"/>
  <c r="AE331" i="16"/>
  <c r="AE330" i="16"/>
  <c r="AE329" i="16"/>
  <c r="AE328" i="16"/>
  <c r="AE327" i="16"/>
  <c r="AE326" i="16"/>
  <c r="AE325" i="16"/>
  <c r="AE324" i="16"/>
  <c r="AE323" i="16"/>
  <c r="AE322" i="16"/>
  <c r="AE321" i="16"/>
  <c r="AE320" i="16"/>
  <c r="AE319" i="16"/>
  <c r="AE318" i="16"/>
  <c r="AE317" i="16"/>
  <c r="AE316" i="16"/>
  <c r="AE315" i="16"/>
  <c r="AE314" i="16"/>
  <c r="AE313" i="16"/>
  <c r="AE312" i="16"/>
  <c r="AE311" i="16"/>
  <c r="AE310" i="16"/>
  <c r="AE309" i="16"/>
  <c r="AE308" i="16"/>
  <c r="AE307" i="16"/>
  <c r="AE306" i="16"/>
  <c r="AE305" i="16"/>
  <c r="AE304" i="16"/>
  <c r="AE303" i="16"/>
  <c r="AE302" i="16"/>
  <c r="AE301" i="16"/>
  <c r="AE300" i="16"/>
  <c r="AE299" i="16"/>
  <c r="AE298" i="16"/>
  <c r="AE297" i="16"/>
  <c r="AE296" i="16"/>
  <c r="AE295" i="16"/>
  <c r="AE294" i="16"/>
  <c r="AE293" i="16"/>
  <c r="AE292" i="16"/>
  <c r="AE291" i="16"/>
  <c r="AE290" i="16"/>
  <c r="AE289" i="16"/>
  <c r="AE288" i="16"/>
  <c r="AE287" i="16"/>
  <c r="AE286" i="16"/>
  <c r="AE285" i="16"/>
  <c r="AE284" i="16"/>
  <c r="AE283" i="16"/>
  <c r="AE282" i="16"/>
  <c r="AE281" i="16"/>
  <c r="AE280" i="16"/>
  <c r="AE279" i="16"/>
  <c r="AE278" i="16"/>
  <c r="AE277" i="16"/>
  <c r="AE276" i="16"/>
  <c r="AE275" i="16"/>
  <c r="AE274" i="16"/>
  <c r="AE273" i="16"/>
  <c r="AE272" i="16"/>
  <c r="AE271" i="16"/>
  <c r="AE270" i="16"/>
  <c r="AE269" i="16"/>
  <c r="AE268" i="16"/>
  <c r="AE267" i="16"/>
  <c r="AE266" i="16"/>
  <c r="AE265" i="16"/>
  <c r="AE264" i="16"/>
  <c r="AE263" i="16"/>
  <c r="AE262" i="16"/>
  <c r="AE261" i="16"/>
  <c r="AE260" i="16"/>
  <c r="AE259" i="16"/>
  <c r="AE258" i="16"/>
  <c r="AE257" i="16"/>
  <c r="AE256" i="16"/>
  <c r="AE255" i="16"/>
  <c r="AE254" i="16"/>
  <c r="AE253" i="16"/>
  <c r="AE252" i="16"/>
  <c r="AE251" i="16"/>
  <c r="AE250" i="16"/>
  <c r="AE249" i="16"/>
  <c r="AE248" i="16"/>
  <c r="AE247" i="16"/>
  <c r="AE246" i="16"/>
  <c r="AE245" i="16"/>
  <c r="AE244" i="16"/>
  <c r="AE243" i="16"/>
  <c r="AE242" i="16"/>
  <c r="AE241" i="16"/>
  <c r="AE240" i="16"/>
  <c r="AE239" i="16"/>
  <c r="AE238" i="16"/>
  <c r="AE237" i="16"/>
  <c r="AE236" i="16"/>
  <c r="AE235" i="16"/>
  <c r="AE234" i="16"/>
  <c r="AE233" i="16"/>
  <c r="AE232" i="16"/>
  <c r="AE231" i="16"/>
  <c r="AE230" i="16"/>
  <c r="AE229" i="16"/>
  <c r="AE228" i="16"/>
  <c r="AE227" i="16"/>
  <c r="AE226" i="16"/>
  <c r="AE225" i="16"/>
  <c r="AE224" i="16"/>
  <c r="AE223" i="16"/>
  <c r="AE222" i="16"/>
  <c r="AE221" i="16"/>
  <c r="AE220" i="16"/>
  <c r="AE219" i="16"/>
  <c r="AE218" i="16"/>
  <c r="AE217" i="16"/>
  <c r="AE216" i="16"/>
  <c r="AE215" i="16"/>
  <c r="AE214" i="16"/>
  <c r="AE213" i="16"/>
  <c r="AE212" i="16"/>
  <c r="AE211" i="16"/>
  <c r="AE210" i="16"/>
  <c r="AE209" i="16"/>
  <c r="AE208" i="16"/>
  <c r="AE207" i="16"/>
  <c r="AE206" i="16"/>
  <c r="AE205" i="16"/>
  <c r="AE204" i="16"/>
  <c r="AE203" i="16"/>
  <c r="AE202" i="16"/>
  <c r="AE201" i="16"/>
  <c r="AE200" i="16"/>
  <c r="AE199" i="16"/>
  <c r="AE198" i="16"/>
  <c r="AE197" i="16"/>
  <c r="AE196" i="16"/>
  <c r="AE195" i="16"/>
  <c r="AE194" i="16"/>
  <c r="AE193" i="16"/>
  <c r="AE192" i="16"/>
  <c r="AE191" i="16"/>
  <c r="AE190" i="16"/>
  <c r="AE189" i="16"/>
  <c r="AE188" i="16"/>
  <c r="AE187" i="16"/>
  <c r="AE186" i="16"/>
  <c r="AE185" i="16"/>
  <c r="AE184" i="16"/>
  <c r="AE183" i="16"/>
  <c r="AE182" i="16"/>
  <c r="AE181" i="16"/>
  <c r="AE180" i="16"/>
  <c r="AE179" i="16"/>
  <c r="AE178" i="16"/>
  <c r="AE177" i="16"/>
  <c r="AE176" i="16"/>
  <c r="AE175" i="16"/>
  <c r="AE174" i="16"/>
  <c r="AE173" i="16"/>
  <c r="AE172" i="16"/>
  <c r="AE171" i="16"/>
  <c r="AE170" i="16"/>
  <c r="AE169" i="16"/>
  <c r="AE168" i="16"/>
  <c r="AE166" i="16"/>
  <c r="AE165" i="16"/>
  <c r="AE164" i="16"/>
  <c r="AE162" i="16"/>
  <c r="AE161" i="16"/>
  <c r="AE160" i="16"/>
  <c r="AE158" i="16"/>
  <c r="AE157" i="16"/>
  <c r="AE156" i="16"/>
  <c r="AE154" i="16"/>
  <c r="AE153" i="16"/>
  <c r="AE152" i="16"/>
  <c r="AE150" i="16"/>
  <c r="AE149" i="16"/>
  <c r="AE148" i="16"/>
  <c r="AE146" i="16"/>
  <c r="AE145" i="16"/>
  <c r="AE144" i="16"/>
  <c r="AE142" i="16"/>
  <c r="AE141" i="16"/>
  <c r="AE140" i="16"/>
  <c r="AE139" i="16"/>
  <c r="AE138" i="16"/>
  <c r="AE137" i="16"/>
  <c r="AE136" i="16"/>
  <c r="AE135" i="16"/>
  <c r="AE134" i="16"/>
  <c r="AE133" i="16"/>
  <c r="AE132" i="16"/>
  <c r="AE131" i="16"/>
  <c r="AE130" i="16"/>
  <c r="AE129" i="16"/>
  <c r="AE128" i="16"/>
  <c r="AE127" i="16"/>
  <c r="AE126" i="16"/>
  <c r="AE125" i="16"/>
  <c r="AE124" i="16"/>
  <c r="AE123" i="16"/>
  <c r="AE122" i="16"/>
  <c r="AE121" i="16"/>
  <c r="AE120" i="16"/>
  <c r="AE119" i="16"/>
  <c r="AE118" i="16"/>
  <c r="AE117" i="16"/>
  <c r="AE116" i="16"/>
  <c r="AE115" i="16"/>
  <c r="AE114" i="16"/>
  <c r="AE113" i="16"/>
  <c r="AE111" i="16"/>
  <c r="AE110" i="16"/>
  <c r="AE109" i="16"/>
  <c r="AE108" i="16"/>
  <c r="AE107" i="16"/>
  <c r="AE106" i="16"/>
  <c r="AE105" i="16"/>
  <c r="AE104" i="16"/>
  <c r="AE103" i="16"/>
  <c r="AE102" i="16"/>
  <c r="AE101" i="16"/>
  <c r="AE100" i="16"/>
  <c r="AE99" i="16"/>
  <c r="AE98" i="16"/>
  <c r="AE97" i="16"/>
  <c r="AE96" i="16"/>
  <c r="AE95" i="16"/>
  <c r="AE94" i="16"/>
  <c r="AE93" i="16"/>
  <c r="AE92" i="16"/>
  <c r="AE91" i="16"/>
  <c r="AE90" i="16"/>
  <c r="AE89" i="16"/>
  <c r="AE88" i="16"/>
  <c r="AE87" i="16"/>
  <c r="AE86" i="16"/>
  <c r="AE85" i="16"/>
  <c r="AE84" i="16"/>
  <c r="AE83" i="16"/>
  <c r="AE82" i="16"/>
  <c r="AE81" i="16"/>
  <c r="AE80" i="16"/>
  <c r="AE79" i="16"/>
  <c r="AE78" i="16"/>
  <c r="AE77" i="16"/>
  <c r="AE76" i="16"/>
  <c r="AE75" i="16"/>
  <c r="AE74" i="16"/>
  <c r="AE73" i="16"/>
  <c r="AE72" i="16"/>
  <c r="AE71" i="16"/>
  <c r="AE70" i="16"/>
  <c r="AE69" i="16"/>
  <c r="AE68" i="16"/>
  <c r="AE67" i="16"/>
  <c r="AE66" i="16"/>
  <c r="AE65" i="16"/>
  <c r="AE64" i="16"/>
  <c r="AE63" i="16"/>
  <c r="AE62" i="16"/>
  <c r="AE61" i="16"/>
  <c r="AE60" i="16"/>
  <c r="AE59" i="16"/>
  <c r="AE58" i="16"/>
  <c r="AE57" i="16"/>
  <c r="AE56" i="16"/>
  <c r="AE55" i="16"/>
  <c r="AE54" i="16"/>
  <c r="AE53" i="16"/>
  <c r="AE52" i="16"/>
  <c r="AE51" i="16"/>
  <c r="AE50" i="16"/>
  <c r="AE49" i="16"/>
  <c r="AE48" i="16"/>
  <c r="AE47" i="16"/>
  <c r="AE46" i="16"/>
  <c r="AE45" i="16"/>
  <c r="AE44" i="16"/>
  <c r="AE43" i="16"/>
  <c r="AE42"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E17" i="16"/>
  <c r="AE16" i="16"/>
  <c r="AE15" i="16"/>
  <c r="AE14" i="16"/>
  <c r="AE13" i="16"/>
  <c r="AE12" i="16"/>
  <c r="AE11" i="16"/>
  <c r="AE10" i="16"/>
  <c r="AE876" i="2"/>
  <c r="AE993" i="2"/>
  <c r="AE992" i="2"/>
  <c r="AE991" i="2"/>
  <c r="AE990" i="2"/>
  <c r="AE989" i="2"/>
  <c r="AE988" i="2"/>
  <c r="AE987" i="2"/>
  <c r="AE986" i="2"/>
  <c r="AE985" i="2"/>
  <c r="AE984" i="2"/>
  <c r="AE983" i="2"/>
  <c r="AE982" i="2"/>
  <c r="AE981" i="2"/>
  <c r="AE980" i="2"/>
  <c r="AE979" i="2"/>
  <c r="AE978" i="2"/>
  <c r="AE977" i="2"/>
  <c r="AE976" i="2"/>
  <c r="AE975" i="2"/>
  <c r="AE974" i="2"/>
  <c r="AE973" i="2"/>
  <c r="AE972" i="2"/>
  <c r="AE971" i="2"/>
  <c r="AE970" i="2"/>
  <c r="AE969" i="2"/>
  <c r="AE968" i="2"/>
  <c r="AE967" i="2"/>
  <c r="AE966" i="2"/>
  <c r="AE965" i="2"/>
  <c r="AE964" i="2"/>
  <c r="AE963" i="2"/>
  <c r="AE962" i="2"/>
  <c r="AE961" i="2"/>
  <c r="AE960" i="2"/>
  <c r="AE959" i="2"/>
  <c r="AE958" i="2"/>
  <c r="AE957" i="2"/>
  <c r="AE956" i="2"/>
  <c r="AE955" i="2"/>
  <c r="AE954" i="2"/>
  <c r="AE953" i="2"/>
  <c r="AE952" i="2"/>
  <c r="AE951" i="2"/>
  <c r="AE950" i="2"/>
  <c r="AE949" i="2"/>
  <c r="AE948" i="2"/>
  <c r="AE947" i="2"/>
  <c r="AE946" i="2"/>
  <c r="AE945" i="2"/>
  <c r="AE944" i="2"/>
  <c r="AE943" i="2"/>
  <c r="AE942" i="2"/>
  <c r="AE941" i="2"/>
  <c r="AE940" i="2"/>
  <c r="AE939" i="2"/>
  <c r="AE938" i="2"/>
  <c r="AE937" i="2"/>
  <c r="AE936" i="2"/>
  <c r="AE935" i="2"/>
  <c r="AE934" i="2"/>
  <c r="AE933" i="2"/>
  <c r="AE932" i="2"/>
  <c r="AE931" i="2"/>
  <c r="AE930" i="2"/>
  <c r="AE929" i="2"/>
  <c r="AE928" i="2"/>
  <c r="AE927" i="2"/>
  <c r="AE926" i="2"/>
  <c r="AE925" i="2"/>
  <c r="AE924" i="2"/>
  <c r="AE923" i="2"/>
  <c r="AE922" i="2"/>
  <c r="AE921" i="2"/>
  <c r="AE920" i="2"/>
  <c r="AE919" i="2"/>
  <c r="AE918" i="2"/>
  <c r="AE917" i="2"/>
  <c r="AE916" i="2"/>
  <c r="AE915" i="2"/>
  <c r="AE914" i="2"/>
  <c r="AE913" i="2"/>
  <c r="AE912" i="2"/>
  <c r="AE911" i="2"/>
  <c r="AE910" i="2"/>
  <c r="AE909" i="2"/>
  <c r="AE908" i="2"/>
  <c r="AE907" i="2"/>
  <c r="AE906" i="2"/>
  <c r="AE905" i="2"/>
  <c r="AE904" i="2"/>
  <c r="AE903" i="2"/>
  <c r="AE902" i="2"/>
  <c r="AE901" i="2"/>
  <c r="AE900" i="2"/>
  <c r="AE899" i="2"/>
  <c r="AE898" i="2"/>
  <c r="AE897" i="2"/>
  <c r="AE896" i="2"/>
  <c r="AE895" i="2"/>
  <c r="AE894" i="2"/>
  <c r="AE893" i="2"/>
  <c r="AE892" i="2"/>
  <c r="AE891" i="2"/>
  <c r="AE890" i="2"/>
  <c r="AE889" i="2"/>
  <c r="AE888" i="2"/>
  <c r="AE887" i="2"/>
  <c r="AE886" i="2"/>
  <c r="AE885" i="2"/>
  <c r="AE884" i="2"/>
  <c r="AE883" i="2"/>
  <c r="AE882" i="2"/>
  <c r="AE881" i="2"/>
  <c r="AE880" i="2"/>
  <c r="AE879" i="2"/>
  <c r="AE878" i="2"/>
  <c r="AE877" i="2"/>
  <c r="AE875" i="2"/>
  <c r="AE874" i="2"/>
  <c r="AE873" i="2"/>
  <c r="AE872" i="2"/>
  <c r="AE871" i="2"/>
  <c r="AE870" i="2"/>
  <c r="AE869" i="2"/>
  <c r="AE868" i="2"/>
  <c r="AE867" i="2"/>
  <c r="AE866" i="2"/>
  <c r="AE865" i="2"/>
  <c r="AE864" i="2"/>
  <c r="AE863" i="2"/>
  <c r="AE862" i="2"/>
  <c r="AE861" i="2"/>
  <c r="AE860" i="2"/>
  <c r="AE859" i="2"/>
  <c r="AE858" i="2"/>
  <c r="AE857" i="2"/>
  <c r="AE856" i="2"/>
  <c r="AE855" i="2"/>
  <c r="AE854" i="2"/>
  <c r="AE853" i="2"/>
  <c r="AE852" i="2"/>
  <c r="AE851" i="2"/>
  <c r="AE850" i="2"/>
  <c r="AE849" i="2"/>
  <c r="AE848" i="2"/>
  <c r="AE847" i="2"/>
  <c r="AE846" i="2"/>
  <c r="AE845" i="2"/>
  <c r="AE844" i="2"/>
  <c r="AE843" i="2"/>
  <c r="AE842" i="2"/>
  <c r="AE841" i="2"/>
  <c r="AE840" i="2"/>
  <c r="AE839" i="2"/>
  <c r="AE838" i="2"/>
  <c r="AE837" i="2"/>
  <c r="AE836" i="2"/>
  <c r="AE835" i="2"/>
  <c r="AE834" i="2"/>
  <c r="AE833" i="2"/>
  <c r="AE832" i="2"/>
  <c r="AE831" i="2"/>
  <c r="AE830" i="2"/>
  <c r="AE829" i="2"/>
  <c r="AE828" i="2"/>
  <c r="AE827" i="2"/>
  <c r="AE826" i="2"/>
  <c r="AE825" i="2"/>
  <c r="AE824" i="2"/>
  <c r="AE823" i="2"/>
  <c r="AE822" i="2"/>
  <c r="AE821" i="2"/>
  <c r="AE820" i="2"/>
  <c r="AE819" i="2"/>
  <c r="AE818" i="2"/>
  <c r="AE817" i="2"/>
  <c r="AE816" i="2"/>
  <c r="AE815" i="2"/>
  <c r="AE814" i="2"/>
  <c r="AE813" i="2"/>
  <c r="AE812" i="2"/>
  <c r="AE811" i="2"/>
  <c r="AE810" i="2"/>
  <c r="AE809" i="2"/>
  <c r="AE808" i="2"/>
  <c r="AE807" i="2"/>
  <c r="AE806" i="2"/>
  <c r="AE805" i="2"/>
  <c r="AE804" i="2"/>
  <c r="AE803" i="2"/>
  <c r="AE802" i="2"/>
  <c r="AE801" i="2"/>
  <c r="AE800" i="2"/>
  <c r="AE799" i="2"/>
  <c r="AE798" i="2"/>
  <c r="AE797" i="2"/>
  <c r="AE796" i="2"/>
  <c r="AE795" i="2"/>
  <c r="AE794" i="2"/>
  <c r="AE793" i="2"/>
  <c r="AE792" i="2"/>
  <c r="AE791" i="2"/>
  <c r="AE790" i="2"/>
  <c r="AE789" i="2"/>
  <c r="AE788" i="2"/>
  <c r="AE787" i="2"/>
  <c r="AE786" i="2"/>
  <c r="AE785" i="2"/>
  <c r="AE784" i="2"/>
  <c r="AE783" i="2"/>
  <c r="AE782" i="2"/>
  <c r="AE781" i="2"/>
  <c r="AE780" i="2"/>
  <c r="AE779" i="2"/>
  <c r="AE778" i="2"/>
  <c r="AE777" i="2"/>
  <c r="AE776" i="2"/>
  <c r="AE775" i="2"/>
  <c r="AE774" i="2"/>
  <c r="AE773" i="2"/>
  <c r="AE772" i="2"/>
  <c r="AE771" i="2"/>
  <c r="AE770" i="2"/>
  <c r="AE769" i="2"/>
  <c r="AE768" i="2"/>
  <c r="AE767" i="2"/>
  <c r="AE766" i="2"/>
  <c r="AE765" i="2"/>
  <c r="AE764" i="2"/>
  <c r="AE763" i="2"/>
  <c r="AE762" i="2"/>
  <c r="AE761" i="2"/>
  <c r="AE760" i="2"/>
  <c r="AE759" i="2"/>
  <c r="AE758" i="2"/>
  <c r="AE757" i="2"/>
  <c r="AE756" i="2"/>
  <c r="AE755" i="2"/>
  <c r="AE754" i="2"/>
  <c r="AE753" i="2"/>
  <c r="AE752" i="2"/>
  <c r="AE751" i="2"/>
  <c r="AE750" i="2"/>
  <c r="AE749" i="2"/>
  <c r="AE748" i="2"/>
  <c r="AE747" i="2"/>
  <c r="AE746" i="2"/>
  <c r="AE745" i="2"/>
  <c r="AE744" i="2"/>
  <c r="AE743" i="2"/>
  <c r="AE742" i="2"/>
  <c r="AE741" i="2"/>
  <c r="AE740" i="2"/>
  <c r="AE739" i="2"/>
  <c r="AE738" i="2"/>
  <c r="AE737" i="2"/>
  <c r="AE736" i="2"/>
  <c r="AE735" i="2"/>
  <c r="AE734" i="2"/>
  <c r="AE733" i="2"/>
  <c r="AE732" i="2"/>
  <c r="AE731" i="2"/>
  <c r="AE730" i="2"/>
  <c r="AE729" i="2"/>
  <c r="AE728" i="2"/>
  <c r="AE727" i="2"/>
  <c r="AE726" i="2"/>
  <c r="AE725" i="2"/>
  <c r="AE724" i="2"/>
  <c r="AE723" i="2"/>
  <c r="AE722" i="2"/>
  <c r="AE721" i="2"/>
  <c r="AE720" i="2"/>
  <c r="AE719" i="2"/>
  <c r="AE718" i="2"/>
  <c r="AE717" i="2"/>
  <c r="AE716" i="2"/>
  <c r="AE715" i="2"/>
  <c r="AE714" i="2"/>
  <c r="AE713" i="2"/>
  <c r="AE712" i="2"/>
  <c r="AE711" i="2"/>
  <c r="AE710" i="2"/>
  <c r="AE709" i="2"/>
  <c r="AE708" i="2"/>
  <c r="AE707" i="2"/>
  <c r="AE706" i="2"/>
  <c r="AE705" i="2"/>
  <c r="AE704" i="2"/>
  <c r="AE703" i="2"/>
  <c r="AE702" i="2"/>
  <c r="AE701" i="2"/>
  <c r="AE700" i="2"/>
  <c r="AE699" i="2"/>
  <c r="AE698" i="2"/>
  <c r="AE697" i="2"/>
  <c r="AE696" i="2"/>
  <c r="AE695" i="2"/>
  <c r="AE694" i="2"/>
  <c r="AE693" i="2"/>
  <c r="AE692" i="2"/>
  <c r="AE691" i="2"/>
  <c r="AE690" i="2"/>
  <c r="AE689" i="2"/>
  <c r="AE688" i="2"/>
  <c r="AE687" i="2"/>
  <c r="AE686" i="2"/>
  <c r="AE685" i="2"/>
  <c r="AE684" i="2"/>
  <c r="AE683" i="2"/>
  <c r="AE682" i="2"/>
  <c r="AE681" i="2"/>
  <c r="AE680" i="2"/>
  <c r="AE679" i="2"/>
  <c r="AE678" i="2"/>
  <c r="AE677" i="2"/>
  <c r="AE676" i="2"/>
  <c r="AE675" i="2"/>
  <c r="AE674" i="2"/>
  <c r="AE673" i="2"/>
  <c r="AE672" i="2"/>
  <c r="AE671" i="2"/>
  <c r="AE670" i="2"/>
  <c r="AE669" i="2"/>
  <c r="AE668" i="2"/>
  <c r="AE667" i="2"/>
  <c r="AE666" i="2"/>
  <c r="AE665" i="2"/>
  <c r="AE664" i="2"/>
  <c r="AE663" i="2"/>
  <c r="AE662" i="2"/>
  <c r="AE661" i="2"/>
  <c r="AE660" i="2"/>
  <c r="AE659" i="2"/>
  <c r="AE658" i="2"/>
  <c r="AE657" i="2"/>
  <c r="AE656" i="2"/>
  <c r="AE655" i="2"/>
  <c r="AE654" i="2"/>
  <c r="AE653" i="2"/>
  <c r="AE652" i="2"/>
  <c r="AE651" i="2"/>
  <c r="AE650" i="2"/>
  <c r="AE649" i="2"/>
  <c r="AE648" i="2"/>
  <c r="AE647" i="2"/>
  <c r="AE646" i="2"/>
  <c r="AE645" i="2"/>
  <c r="AE644" i="2"/>
  <c r="AE643" i="2"/>
  <c r="AE642" i="2"/>
  <c r="AE641" i="2"/>
  <c r="AE640" i="2"/>
  <c r="AE639" i="2"/>
  <c r="AE638" i="2"/>
  <c r="AE637" i="2"/>
  <c r="AE636" i="2"/>
  <c r="AE635" i="2"/>
  <c r="AE634" i="2"/>
  <c r="AE633" i="2"/>
  <c r="AE632" i="2"/>
  <c r="AE631" i="2"/>
  <c r="AE630" i="2"/>
  <c r="AE629" i="2"/>
  <c r="AE628" i="2"/>
  <c r="AE627" i="2"/>
  <c r="AE626" i="2"/>
  <c r="AE625" i="2"/>
  <c r="AE624" i="2"/>
  <c r="AE623" i="2"/>
  <c r="AE622" i="2"/>
  <c r="AE621" i="2"/>
  <c r="AE620" i="2"/>
  <c r="AE619" i="2"/>
  <c r="AE618" i="2"/>
  <c r="AE617" i="2"/>
  <c r="AE616" i="2"/>
  <c r="AE615" i="2"/>
  <c r="AE614" i="2"/>
  <c r="AE613" i="2"/>
  <c r="AE612" i="2"/>
  <c r="AE611" i="2"/>
  <c r="AE610" i="2"/>
  <c r="AE609" i="2"/>
  <c r="AE608" i="2"/>
  <c r="AE607" i="2"/>
  <c r="AE606" i="2"/>
  <c r="AE605" i="2"/>
  <c r="AE604" i="2"/>
  <c r="AE603" i="2"/>
  <c r="AE602" i="2"/>
  <c r="AE601" i="2"/>
  <c r="AE600" i="2"/>
  <c r="AE599" i="2"/>
  <c r="AE598" i="2"/>
  <c r="AE597" i="2"/>
  <c r="AE596" i="2"/>
  <c r="AE595" i="2"/>
  <c r="AE594" i="2"/>
  <c r="AE593" i="2"/>
  <c r="AE592" i="2"/>
  <c r="AE591" i="2"/>
  <c r="AE590" i="2"/>
  <c r="AE589" i="2"/>
  <c r="AE588" i="2"/>
  <c r="AE587" i="2"/>
  <c r="AE586" i="2"/>
  <c r="AE585" i="2"/>
  <c r="AE584" i="2"/>
  <c r="AE583" i="2"/>
  <c r="AE582" i="2"/>
  <c r="AE581" i="2"/>
  <c r="AE580" i="2"/>
  <c r="AE579" i="2"/>
  <c r="AE578" i="2"/>
  <c r="AE577" i="2"/>
  <c r="AE576" i="2"/>
  <c r="AE575" i="2"/>
  <c r="AE574" i="2"/>
  <c r="AE573" i="2"/>
  <c r="AE572" i="2"/>
  <c r="AE571" i="2"/>
  <c r="AE570" i="2"/>
  <c r="AE569" i="2"/>
  <c r="AE568" i="2"/>
  <c r="AE567" i="2"/>
  <c r="AE566" i="2"/>
  <c r="AE565" i="2"/>
  <c r="AE564" i="2"/>
  <c r="AE563" i="2"/>
  <c r="AE562" i="2"/>
  <c r="AE561" i="2"/>
  <c r="AE560" i="2"/>
  <c r="AE559" i="2"/>
  <c r="AE558" i="2"/>
  <c r="AE557" i="2"/>
  <c r="AE556" i="2"/>
  <c r="AE555" i="2"/>
  <c r="AE554" i="2"/>
  <c r="AE553" i="2"/>
  <c r="AE552" i="2"/>
  <c r="AE551" i="2"/>
  <c r="AE550" i="2"/>
  <c r="AE549" i="2"/>
  <c r="AE548" i="2"/>
  <c r="AE547" i="2"/>
  <c r="AE546" i="2"/>
  <c r="AE545" i="2"/>
  <c r="AE544" i="2"/>
  <c r="AE543" i="2"/>
  <c r="AE542" i="2"/>
  <c r="AE541" i="2"/>
  <c r="AE540" i="2"/>
  <c r="AE539" i="2"/>
  <c r="AE538" i="2"/>
  <c r="AE537" i="2"/>
  <c r="AE536" i="2"/>
  <c r="AE535" i="2"/>
  <c r="AE534" i="2"/>
  <c r="AE533" i="2"/>
  <c r="AE532" i="2"/>
  <c r="AE531" i="2"/>
  <c r="AE530" i="2"/>
  <c r="AE529" i="2"/>
  <c r="AE528" i="2"/>
  <c r="AE527" i="2"/>
  <c r="AE526" i="2"/>
  <c r="AE525" i="2"/>
  <c r="AE524" i="2"/>
  <c r="AE523" i="2"/>
  <c r="AE522" i="2"/>
  <c r="AE521" i="2"/>
  <c r="AE520" i="2"/>
  <c r="AE519" i="2"/>
  <c r="AE518" i="2"/>
  <c r="AE517" i="2"/>
  <c r="AE516" i="2"/>
  <c r="AE515" i="2"/>
  <c r="AE514" i="2"/>
  <c r="AE513" i="2"/>
  <c r="AE512" i="2"/>
  <c r="AE511" i="2"/>
  <c r="AE510" i="2"/>
  <c r="AE509" i="2"/>
  <c r="AE508" i="2"/>
  <c r="AE507" i="2"/>
  <c r="AE506" i="2"/>
  <c r="AE505" i="2"/>
  <c r="AE504" i="2"/>
  <c r="AE503" i="2"/>
  <c r="AE502" i="2"/>
  <c r="AE501" i="2"/>
  <c r="AE500" i="2"/>
  <c r="AE499" i="2"/>
  <c r="AE498" i="2"/>
  <c r="AE497" i="2"/>
  <c r="AE496" i="2"/>
  <c r="AE495" i="2"/>
  <c r="AE494" i="2"/>
  <c r="AE493" i="2"/>
  <c r="AE492" i="2"/>
  <c r="AE491" i="2"/>
  <c r="AE490" i="2"/>
  <c r="AE489" i="2"/>
  <c r="AE486" i="2"/>
  <c r="AE485" i="2"/>
  <c r="AE484" i="2"/>
  <c r="AE483" i="2"/>
  <c r="AE482" i="2"/>
  <c r="AE481" i="2"/>
  <c r="AE480" i="2"/>
  <c r="AE479" i="2"/>
  <c r="AE478" i="2"/>
  <c r="AE477" i="2"/>
  <c r="AE476" i="2"/>
  <c r="AE475" i="2"/>
  <c r="AE474" i="2"/>
  <c r="AE473" i="2"/>
  <c r="AE472" i="2"/>
  <c r="AE471" i="2"/>
  <c r="AE468" i="2"/>
  <c r="AE467" i="2"/>
  <c r="AE466" i="2"/>
  <c r="AE465" i="2"/>
  <c r="AE464" i="2"/>
  <c r="AE463" i="2"/>
  <c r="AE462"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993" i="2"/>
  <c r="AD992" i="2"/>
  <c r="AD991" i="2"/>
  <c r="AD975" i="2"/>
  <c r="AD974" i="2"/>
  <c r="AD973" i="2"/>
  <c r="AD972" i="2"/>
  <c r="AD971" i="2"/>
  <c r="AD950" i="2"/>
  <c r="AD949" i="2"/>
  <c r="AD948" i="2"/>
  <c r="AD947" i="2"/>
  <c r="AD946" i="2"/>
  <c r="AD927" i="2"/>
  <c r="AD926" i="2"/>
  <c r="AD925" i="2"/>
  <c r="AD921" i="2"/>
  <c r="AD920" i="2"/>
  <c r="AD919" i="2"/>
  <c r="AD918" i="2"/>
  <c r="AD917" i="2"/>
  <c r="AD875" i="2"/>
  <c r="AD874" i="2"/>
  <c r="AD873" i="2"/>
  <c r="AD872" i="2"/>
  <c r="AD858" i="2"/>
  <c r="AD857" i="2"/>
  <c r="AD856" i="2"/>
  <c r="AD855" i="2"/>
  <c r="AD854" i="2"/>
  <c r="AD794" i="2"/>
  <c r="AD793" i="2"/>
  <c r="AD792" i="2"/>
  <c r="AD791" i="2"/>
  <c r="AD790" i="2"/>
  <c r="AD769" i="2"/>
  <c r="AD768" i="2"/>
  <c r="AD767" i="2"/>
  <c r="AD766" i="2"/>
  <c r="AD765" i="2"/>
  <c r="AD732" i="2"/>
  <c r="AD730" i="2"/>
  <c r="AD729" i="2"/>
  <c r="AD728" i="2"/>
  <c r="AD731" i="2" s="1"/>
  <c r="AD591" i="2"/>
  <c r="AD590" i="2"/>
  <c r="AD589" i="2"/>
  <c r="AD588" i="2"/>
  <c r="AD587" i="2"/>
  <c r="AD556" i="2"/>
  <c r="AD555" i="2"/>
  <c r="AD554" i="2"/>
  <c r="AD552" i="2"/>
  <c r="AD540" i="2"/>
  <c r="AD539" i="2"/>
  <c r="AD538" i="2"/>
  <c r="AD537" i="2"/>
  <c r="AD531" i="2"/>
  <c r="AD530" i="2"/>
  <c r="AD529" i="2"/>
  <c r="AD528" i="2"/>
  <c r="AD527" i="2"/>
  <c r="AD521" i="2"/>
  <c r="AD520" i="2"/>
  <c r="AD519" i="2"/>
  <c r="AD518" i="2"/>
  <c r="AD517" i="2"/>
  <c r="AD491" i="2"/>
  <c r="AD490" i="2"/>
  <c r="AD489" i="2"/>
  <c r="AD488" i="2"/>
  <c r="AD487" i="2"/>
  <c r="AD461" i="2"/>
  <c r="AD460" i="2"/>
  <c r="AD459" i="2"/>
  <c r="AD458" i="2"/>
  <c r="AD457" i="2"/>
  <c r="AD416" i="2"/>
  <c r="AD415" i="2"/>
  <c r="AD414" i="2"/>
  <c r="AD413" i="2"/>
  <c r="AD412" i="2"/>
  <c r="AD390" i="2"/>
  <c r="AD389" i="2"/>
  <c r="AD388" i="2"/>
  <c r="AD387" i="2"/>
  <c r="AD386" i="2"/>
  <c r="AD335" i="2"/>
  <c r="AD334" i="2"/>
  <c r="AD333" i="2"/>
  <c r="AD332" i="2"/>
  <c r="AD331" i="2"/>
  <c r="AC993" i="2"/>
  <c r="AB993" i="2"/>
  <c r="AA993" i="2"/>
  <c r="AC992" i="2"/>
  <c r="AB992" i="2"/>
  <c r="AA992" i="2"/>
  <c r="AC991" i="2"/>
  <c r="AB991" i="2"/>
  <c r="AA991" i="2"/>
  <c r="AC975" i="2"/>
  <c r="AB975" i="2"/>
  <c r="AA975" i="2"/>
  <c r="AC974" i="2"/>
  <c r="AB974" i="2"/>
  <c r="AA974" i="2"/>
  <c r="AC973" i="2"/>
  <c r="AB973" i="2"/>
  <c r="AA973" i="2"/>
  <c r="AC972" i="2"/>
  <c r="AB972" i="2"/>
  <c r="AA972" i="2"/>
  <c r="AC971" i="2"/>
  <c r="AB971" i="2"/>
  <c r="AC950" i="2"/>
  <c r="AB950" i="2"/>
  <c r="AA950" i="2"/>
  <c r="AC949" i="2"/>
  <c r="AB949" i="2"/>
  <c r="AA949" i="2"/>
  <c r="AC948" i="2"/>
  <c r="AB948" i="2"/>
  <c r="AA948" i="2"/>
  <c r="AC947" i="2"/>
  <c r="AB947" i="2"/>
  <c r="AA947" i="2"/>
  <c r="AC946" i="2"/>
  <c r="AB946" i="2"/>
  <c r="AA946" i="2"/>
  <c r="AC927" i="2"/>
  <c r="AB927" i="2"/>
  <c r="AA927" i="2"/>
  <c r="AC926" i="2"/>
  <c r="AB926" i="2"/>
  <c r="AA926" i="2"/>
  <c r="AC925" i="2"/>
  <c r="AB925" i="2"/>
  <c r="AA925" i="2"/>
  <c r="AC921" i="2"/>
  <c r="AB921" i="2"/>
  <c r="AA921" i="2"/>
  <c r="AC920" i="2"/>
  <c r="AB920" i="2"/>
  <c r="AA920" i="2"/>
  <c r="AC919" i="2"/>
  <c r="AB919" i="2"/>
  <c r="AA919" i="2"/>
  <c r="AC918" i="2"/>
  <c r="AB918" i="2"/>
  <c r="AA918" i="2"/>
  <c r="AC917" i="2"/>
  <c r="AB917" i="2"/>
  <c r="AA917" i="2"/>
  <c r="AC875" i="2"/>
  <c r="AB875" i="2"/>
  <c r="AA875" i="2"/>
  <c r="AC874" i="2"/>
  <c r="AB874" i="2"/>
  <c r="AA874" i="2"/>
  <c r="AC873" i="2"/>
  <c r="AB873" i="2"/>
  <c r="AA873" i="2"/>
  <c r="AC872" i="2"/>
  <c r="AB872" i="2"/>
  <c r="AA872" i="2"/>
  <c r="AC858" i="2"/>
  <c r="AB858" i="2"/>
  <c r="AA858" i="2"/>
  <c r="AC857" i="2"/>
  <c r="AB857" i="2"/>
  <c r="AA857" i="2"/>
  <c r="AC856" i="2"/>
  <c r="AB856" i="2"/>
  <c r="AA856" i="2"/>
  <c r="AC855" i="2"/>
  <c r="AB855" i="2"/>
  <c r="AA855" i="2"/>
  <c r="AC854" i="2"/>
  <c r="AB854" i="2"/>
  <c r="AA854" i="2"/>
  <c r="AC794" i="2"/>
  <c r="AB794" i="2"/>
  <c r="AA794" i="2"/>
  <c r="AC793" i="2"/>
  <c r="AB793" i="2"/>
  <c r="AA793" i="2"/>
  <c r="AC792" i="2"/>
  <c r="AB792" i="2"/>
  <c r="AA792" i="2"/>
  <c r="AC791" i="2"/>
  <c r="AB791" i="2"/>
  <c r="AA791" i="2"/>
  <c r="AC790" i="2"/>
  <c r="AB790" i="2"/>
  <c r="AA790" i="2"/>
  <c r="AC769" i="2"/>
  <c r="AB769" i="2"/>
  <c r="AA769" i="2"/>
  <c r="AC768" i="2"/>
  <c r="AB768" i="2"/>
  <c r="AA768" i="2"/>
  <c r="AC767" i="2"/>
  <c r="AB767" i="2"/>
  <c r="AA767" i="2"/>
  <c r="AC766" i="2"/>
  <c r="AB766" i="2"/>
  <c r="AA766" i="2"/>
  <c r="AC765" i="2"/>
  <c r="AB765" i="2"/>
  <c r="AA765" i="2"/>
  <c r="AC732" i="2"/>
  <c r="AB732" i="2"/>
  <c r="AA732" i="2"/>
  <c r="AA731" i="2"/>
  <c r="AC730" i="2"/>
  <c r="AB730" i="2"/>
  <c r="AA730" i="2"/>
  <c r="AC729" i="2"/>
  <c r="AB729" i="2"/>
  <c r="AA729" i="2"/>
  <c r="AC728" i="2"/>
  <c r="AC731" i="2" s="1"/>
  <c r="AB728" i="2"/>
  <c r="AB731" i="2" s="1"/>
  <c r="AA728" i="2"/>
  <c r="AC591" i="2"/>
  <c r="AB591" i="2"/>
  <c r="AA591" i="2"/>
  <c r="AC590" i="2"/>
  <c r="AB590" i="2"/>
  <c r="AA590" i="2"/>
  <c r="AC589" i="2"/>
  <c r="AB589" i="2"/>
  <c r="AA589" i="2"/>
  <c r="AC588" i="2"/>
  <c r="AB588" i="2"/>
  <c r="AA588" i="2"/>
  <c r="AC587" i="2"/>
  <c r="AB587" i="2"/>
  <c r="AA587" i="2"/>
  <c r="AC556" i="2"/>
  <c r="AB556" i="2"/>
  <c r="AA556" i="2"/>
  <c r="AC555" i="2"/>
  <c r="AB555" i="2"/>
  <c r="AA555" i="2"/>
  <c r="AC554" i="2"/>
  <c r="AB554" i="2"/>
  <c r="AA554" i="2"/>
  <c r="AC552" i="2"/>
  <c r="AB552" i="2"/>
  <c r="AA552" i="2"/>
  <c r="AC540" i="2"/>
  <c r="AB540" i="2"/>
  <c r="AA540" i="2"/>
  <c r="AC539" i="2"/>
  <c r="AB539" i="2"/>
  <c r="AA539" i="2"/>
  <c r="AC538" i="2"/>
  <c r="AB538" i="2"/>
  <c r="AA538" i="2"/>
  <c r="AC537" i="2"/>
  <c r="AB537" i="2"/>
  <c r="AA537" i="2"/>
  <c r="AC531" i="2"/>
  <c r="AB531" i="2"/>
  <c r="AA531" i="2"/>
  <c r="AC530" i="2"/>
  <c r="AB530" i="2"/>
  <c r="AA530" i="2"/>
  <c r="AC529" i="2"/>
  <c r="AB529" i="2"/>
  <c r="AA529" i="2"/>
  <c r="AC528" i="2"/>
  <c r="AB528" i="2"/>
  <c r="AA528" i="2"/>
  <c r="AC527" i="2"/>
  <c r="AB527" i="2"/>
  <c r="AA527" i="2"/>
  <c r="AC521" i="2"/>
  <c r="AB521" i="2"/>
  <c r="AA521" i="2"/>
  <c r="AC520" i="2"/>
  <c r="AB520" i="2"/>
  <c r="AA520" i="2"/>
  <c r="AC519" i="2"/>
  <c r="AB519" i="2"/>
  <c r="AA519" i="2"/>
  <c r="AC518" i="2"/>
  <c r="AB518" i="2"/>
  <c r="AA518" i="2"/>
  <c r="AC517" i="2"/>
  <c r="AB517" i="2"/>
  <c r="AA517" i="2"/>
  <c r="AC491" i="2"/>
  <c r="AB491" i="2"/>
  <c r="AA491" i="2"/>
  <c r="AC490" i="2"/>
  <c r="AB490" i="2"/>
  <c r="AA490" i="2"/>
  <c r="AC489" i="2"/>
  <c r="AB489" i="2"/>
  <c r="AA489" i="2"/>
  <c r="AC488" i="2"/>
  <c r="AB488" i="2"/>
  <c r="AA488" i="2"/>
  <c r="AE488" i="2" s="1"/>
  <c r="AC487" i="2"/>
  <c r="AB487" i="2"/>
  <c r="AA487" i="2"/>
  <c r="AE487" i="2" s="1"/>
  <c r="AC461" i="2"/>
  <c r="AB461" i="2"/>
  <c r="AA461" i="2"/>
  <c r="AE461" i="2" s="1"/>
  <c r="AC460" i="2"/>
  <c r="AB460" i="2"/>
  <c r="AA460" i="2"/>
  <c r="AC459" i="2"/>
  <c r="AB459" i="2"/>
  <c r="AA459" i="2"/>
  <c r="AC458" i="2"/>
  <c r="AB458" i="2"/>
  <c r="AB6" i="2" s="1"/>
  <c r="AA458" i="2"/>
  <c r="AE458" i="2" s="1"/>
  <c r="AC457" i="2"/>
  <c r="AB457" i="2"/>
  <c r="AA457" i="2"/>
  <c r="AE457" i="2" s="1"/>
  <c r="AC416" i="2"/>
  <c r="AB416" i="2"/>
  <c r="AA416" i="2"/>
  <c r="AC415" i="2"/>
  <c r="AB415" i="2"/>
  <c r="AA415" i="2"/>
  <c r="AC414" i="2"/>
  <c r="AB414" i="2"/>
  <c r="AA414" i="2"/>
  <c r="AE414" i="2" s="1"/>
  <c r="AC413" i="2"/>
  <c r="AB413" i="2"/>
  <c r="AA413" i="2"/>
  <c r="AC412" i="2"/>
  <c r="AB412" i="2"/>
  <c r="AA412" i="2"/>
  <c r="AC390" i="2"/>
  <c r="AB390" i="2"/>
  <c r="AA390" i="2"/>
  <c r="AC389" i="2"/>
  <c r="AB389" i="2"/>
  <c r="AA389" i="2"/>
  <c r="AC388" i="2"/>
  <c r="AB388" i="2"/>
  <c r="AA388" i="2"/>
  <c r="AC387" i="2"/>
  <c r="AE387" i="2" s="1"/>
  <c r="AB387" i="2"/>
  <c r="AA387" i="2"/>
  <c r="AC386" i="2"/>
  <c r="AB386" i="2"/>
  <c r="AA386" i="2"/>
  <c r="AC335" i="2"/>
  <c r="AB335" i="2"/>
  <c r="AA335" i="2"/>
  <c r="AC334" i="2"/>
  <c r="AB334" i="2"/>
  <c r="AA334" i="2"/>
  <c r="AA8" i="2" s="1"/>
  <c r="AC333" i="2"/>
  <c r="AB333" i="2"/>
  <c r="AA333" i="2"/>
  <c r="AC332" i="2"/>
  <c r="AB332" i="2"/>
  <c r="AA332" i="2"/>
  <c r="AC331" i="2"/>
  <c r="AB331" i="2"/>
  <c r="AA331" i="2"/>
  <c r="AE396" i="3"/>
  <c r="AE395" i="3"/>
  <c r="AE394" i="3"/>
  <c r="AE393" i="3"/>
  <c r="AE392" i="3"/>
  <c r="AE391" i="3"/>
  <c r="AE390" i="3"/>
  <c r="AE389" i="3"/>
  <c r="AE388" i="3"/>
  <c r="AE387" i="3"/>
  <c r="AE386" i="3"/>
  <c r="AE385" i="3"/>
  <c r="AE384" i="3"/>
  <c r="AE383" i="3"/>
  <c r="AE382" i="3"/>
  <c r="AE381" i="3"/>
  <c r="AE380" i="3"/>
  <c r="AE379" i="3"/>
  <c r="AE378" i="3"/>
  <c r="AE377" i="3"/>
  <c r="AE376" i="3"/>
  <c r="AE375" i="3"/>
  <c r="AE374" i="3"/>
  <c r="AE373" i="3"/>
  <c r="AE372" i="3"/>
  <c r="AE371" i="3"/>
  <c r="AE370" i="3"/>
  <c r="AE369" i="3"/>
  <c r="AE368" i="3"/>
  <c r="AE367" i="3"/>
  <c r="AE366" i="3"/>
  <c r="AE365" i="3"/>
  <c r="AE364" i="3"/>
  <c r="AE363" i="3"/>
  <c r="AE362" i="3"/>
  <c r="AE361" i="3"/>
  <c r="AE360" i="3"/>
  <c r="AE359" i="3"/>
  <c r="AE358" i="3"/>
  <c r="AE357" i="3"/>
  <c r="AE356" i="3"/>
  <c r="AE355" i="3"/>
  <c r="AE354" i="3"/>
  <c r="AE353" i="3"/>
  <c r="AE352" i="3"/>
  <c r="AE351" i="3"/>
  <c r="AE350" i="3"/>
  <c r="AE349" i="3"/>
  <c r="AE348" i="3"/>
  <c r="AE347" i="3"/>
  <c r="AE346" i="3"/>
  <c r="AE345" i="3"/>
  <c r="AE344" i="3"/>
  <c r="AE343" i="3"/>
  <c r="AE342" i="3"/>
  <c r="AE341" i="3"/>
  <c r="AE340" i="3"/>
  <c r="AE339" i="3"/>
  <c r="AE338" i="3"/>
  <c r="AE337" i="3"/>
  <c r="AE336" i="3"/>
  <c r="AE335" i="3"/>
  <c r="AE334" i="3"/>
  <c r="AE333" i="3"/>
  <c r="AE332" i="3"/>
  <c r="AE331" i="3"/>
  <c r="AE330" i="3"/>
  <c r="AE329" i="3"/>
  <c r="AE328" i="3"/>
  <c r="AE327" i="3"/>
  <c r="AE326" i="3"/>
  <c r="AE325" i="3"/>
  <c r="AE324" i="3"/>
  <c r="AE323" i="3"/>
  <c r="AE322" i="3"/>
  <c r="AE321" i="3"/>
  <c r="AE320" i="3"/>
  <c r="AE319" i="3"/>
  <c r="AE318" i="3"/>
  <c r="AE317" i="3"/>
  <c r="AE316" i="3"/>
  <c r="AE315" i="3"/>
  <c r="AE314" i="3"/>
  <c r="AE313" i="3"/>
  <c r="AE312" i="3"/>
  <c r="AE311" i="3"/>
  <c r="AE310" i="3"/>
  <c r="AE309" i="3"/>
  <c r="AE308" i="3"/>
  <c r="AE307" i="3"/>
  <c r="AE306" i="3"/>
  <c r="AE305" i="3"/>
  <c r="AE304" i="3"/>
  <c r="AE303" i="3"/>
  <c r="AE302" i="3"/>
  <c r="AE301" i="3"/>
  <c r="AE300" i="3"/>
  <c r="AE299" i="3"/>
  <c r="AE298" i="3"/>
  <c r="AE297" i="3"/>
  <c r="AE296" i="3"/>
  <c r="AE295" i="3"/>
  <c r="AE294" i="3"/>
  <c r="AE293" i="3"/>
  <c r="AE292" i="3"/>
  <c r="AE291" i="3"/>
  <c r="AE290" i="3"/>
  <c r="AE289" i="3"/>
  <c r="AE288" i="3"/>
  <c r="AE287" i="3"/>
  <c r="AE286" i="3"/>
  <c r="AE285" i="3"/>
  <c r="AE284" i="3"/>
  <c r="AE283" i="3"/>
  <c r="AE282" i="3"/>
  <c r="AE281" i="3"/>
  <c r="AE280" i="3"/>
  <c r="AE279" i="3"/>
  <c r="AE278" i="3"/>
  <c r="AE277" i="3"/>
  <c r="AE276" i="3"/>
  <c r="AE275" i="3"/>
  <c r="AE274" i="3"/>
  <c r="AE273" i="3"/>
  <c r="AE272" i="3"/>
  <c r="AE271" i="3"/>
  <c r="AE270" i="3"/>
  <c r="AE269" i="3"/>
  <c r="AE268" i="3"/>
  <c r="AE267" i="3"/>
  <c r="AE266" i="3"/>
  <c r="AE265" i="3"/>
  <c r="AE264" i="3"/>
  <c r="AE263" i="3"/>
  <c r="AE262" i="3"/>
  <c r="AE261" i="3"/>
  <c r="AE260" i="3"/>
  <c r="AE259" i="3"/>
  <c r="AE258" i="3"/>
  <c r="AE257" i="3"/>
  <c r="AE256" i="3"/>
  <c r="AE255" i="3"/>
  <c r="AE254" i="3"/>
  <c r="AE253" i="3"/>
  <c r="AE252" i="3"/>
  <c r="AE251" i="3"/>
  <c r="AE250" i="3"/>
  <c r="AE249" i="3"/>
  <c r="AE248" i="3"/>
  <c r="AE247" i="3"/>
  <c r="AE246" i="3"/>
  <c r="AE245" i="3"/>
  <c r="AE244" i="3"/>
  <c r="AE243" i="3"/>
  <c r="AE242" i="3"/>
  <c r="AE241" i="3"/>
  <c r="AE240" i="3"/>
  <c r="AE239" i="3"/>
  <c r="AE238" i="3"/>
  <c r="AE237" i="3"/>
  <c r="AE236" i="3"/>
  <c r="AE235" i="3"/>
  <c r="AE234" i="3"/>
  <c r="AE233" i="3"/>
  <c r="AE232" i="3"/>
  <c r="AE231" i="3"/>
  <c r="AE230" i="3"/>
  <c r="AE229" i="3"/>
  <c r="AE228" i="3"/>
  <c r="AE227" i="3"/>
  <c r="AE226" i="3"/>
  <c r="AE225" i="3"/>
  <c r="AE224" i="3"/>
  <c r="AE223" i="3"/>
  <c r="AE222" i="3"/>
  <c r="AE221" i="3"/>
  <c r="AE220" i="3"/>
  <c r="AE219" i="3"/>
  <c r="AE218" i="3"/>
  <c r="AE217" i="3"/>
  <c r="AE216" i="3"/>
  <c r="AE215" i="3"/>
  <c r="AE214" i="3"/>
  <c r="AE213" i="3"/>
  <c r="AE212" i="3"/>
  <c r="AE211" i="3"/>
  <c r="AE210" i="3"/>
  <c r="AE209" i="3"/>
  <c r="AE208" i="3"/>
  <c r="AE207" i="3"/>
  <c r="AE206" i="3"/>
  <c r="AE205" i="3"/>
  <c r="AE204" i="3"/>
  <c r="AE203" i="3"/>
  <c r="AE202" i="3"/>
  <c r="AE201" i="3"/>
  <c r="AE200" i="3"/>
  <c r="AE199" i="3"/>
  <c r="AE198" i="3"/>
  <c r="AE197" i="3"/>
  <c r="AE196" i="3"/>
  <c r="AE195" i="3"/>
  <c r="AE194" i="3"/>
  <c r="AE193" i="3"/>
  <c r="AE192" i="3"/>
  <c r="AE191" i="3"/>
  <c r="AE190" i="3"/>
  <c r="AE189" i="3"/>
  <c r="AE188" i="3"/>
  <c r="AE187" i="3"/>
  <c r="AE186" i="3"/>
  <c r="AE185" i="3"/>
  <c r="AE184" i="3"/>
  <c r="AE183" i="3"/>
  <c r="AE182" i="3"/>
  <c r="AE181" i="3"/>
  <c r="AE180" i="3"/>
  <c r="AE179" i="3"/>
  <c r="AE178" i="3"/>
  <c r="AE177" i="3"/>
  <c r="AE176" i="3"/>
  <c r="AE175" i="3"/>
  <c r="AE174" i="3"/>
  <c r="AE173" i="3"/>
  <c r="AE172" i="3"/>
  <c r="AE171" i="3"/>
  <c r="AE170" i="3"/>
  <c r="AE169" i="3"/>
  <c r="AE168" i="3"/>
  <c r="AE167" i="3"/>
  <c r="AE166" i="3"/>
  <c r="AE165" i="3"/>
  <c r="AE164" i="3"/>
  <c r="AE163" i="3"/>
  <c r="AE162" i="3"/>
  <c r="AE161" i="3"/>
  <c r="AE160" i="3"/>
  <c r="AE159" i="3"/>
  <c r="AE158" i="3"/>
  <c r="AE157" i="3"/>
  <c r="AE156" i="3"/>
  <c r="AE155" i="3"/>
  <c r="AE154" i="3"/>
  <c r="AE153" i="3"/>
  <c r="AE152" i="3"/>
  <c r="AE151" i="3"/>
  <c r="AE150" i="3"/>
  <c r="AE149" i="3"/>
  <c r="AE148" i="3"/>
  <c r="AE147" i="3"/>
  <c r="AE146" i="3"/>
  <c r="AE145" i="3"/>
  <c r="AE144" i="3"/>
  <c r="AE143" i="3"/>
  <c r="AE142" i="3"/>
  <c r="AE141" i="3"/>
  <c r="AE140" i="3"/>
  <c r="AE139" i="3"/>
  <c r="AE138" i="3"/>
  <c r="AE137" i="3"/>
  <c r="AE136" i="3"/>
  <c r="AE135" i="3"/>
  <c r="AE134" i="3"/>
  <c r="AE133" i="3"/>
  <c r="AE132" i="3"/>
  <c r="AE131" i="3"/>
  <c r="AE130" i="3"/>
  <c r="AE129" i="3"/>
  <c r="AE128" i="3"/>
  <c r="AE127" i="3"/>
  <c r="AE126" i="3"/>
  <c r="AE125" i="3"/>
  <c r="AE124" i="3"/>
  <c r="AE123" i="3"/>
  <c r="AE122" i="3"/>
  <c r="AE121" i="3"/>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D396" i="3"/>
  <c r="AD395" i="3"/>
  <c r="AD394" i="3"/>
  <c r="AD390" i="3"/>
  <c r="AD389" i="3"/>
  <c r="AD388" i="3"/>
  <c r="AD387" i="3"/>
  <c r="AD378" i="3"/>
  <c r="AD377" i="3"/>
  <c r="AD376" i="3"/>
  <c r="AD372" i="3"/>
  <c r="AD371" i="3"/>
  <c r="AD370" i="3"/>
  <c r="AD369" i="3"/>
  <c r="AD364" i="3"/>
  <c r="AD363" i="3"/>
  <c r="AD362" i="3"/>
  <c r="AD361" i="3"/>
  <c r="AD356" i="3"/>
  <c r="AD355" i="3"/>
  <c r="AD354" i="3"/>
  <c r="AD353" i="3"/>
  <c r="AD348" i="3"/>
  <c r="AD347" i="3"/>
  <c r="AD346" i="3"/>
  <c r="AD345" i="3"/>
  <c r="AD340" i="3"/>
  <c r="AD339" i="3"/>
  <c r="AD338" i="3"/>
  <c r="AD337" i="3"/>
  <c r="AD332" i="3"/>
  <c r="AD331" i="3"/>
  <c r="AD330" i="3"/>
  <c r="AD329" i="3"/>
  <c r="AD324" i="3"/>
  <c r="AD323" i="3"/>
  <c r="AD322" i="3"/>
  <c r="AD321" i="3"/>
  <c r="AD316" i="3"/>
  <c r="AD315" i="3"/>
  <c r="AD314" i="3"/>
  <c r="AD313" i="3"/>
  <c r="AD308" i="3"/>
  <c r="AD307" i="3"/>
  <c r="AD306" i="3"/>
  <c r="AD305" i="3"/>
  <c r="AD300" i="3"/>
  <c r="AD299" i="3"/>
  <c r="AD298" i="3"/>
  <c r="AD297" i="3"/>
  <c r="AD289" i="3"/>
  <c r="AD288" i="3"/>
  <c r="AD287" i="3"/>
  <c r="AD286" i="3"/>
  <c r="AD257" i="3"/>
  <c r="AD256" i="3"/>
  <c r="AD255" i="3"/>
  <c r="AD254" i="3"/>
  <c r="AD253" i="3"/>
  <c r="AD166" i="3"/>
  <c r="AD165" i="3"/>
  <c r="AD164" i="3"/>
  <c r="AD163" i="3"/>
  <c r="AD6" i="3" s="1"/>
  <c r="AD162" i="3"/>
  <c r="AD156" i="3"/>
  <c r="AD155" i="3"/>
  <c r="AD154" i="3"/>
  <c r="AD153" i="3"/>
  <c r="AD152" i="3"/>
  <c r="AD58" i="3"/>
  <c r="AD57" i="3"/>
  <c r="AD7" i="3" s="1"/>
  <c r="AD56" i="3"/>
  <c r="AD55" i="3"/>
  <c r="AD23" i="3"/>
  <c r="AD22" i="3"/>
  <c r="AD8" i="3" s="1"/>
  <c r="AD21" i="3"/>
  <c r="AD20" i="3"/>
  <c r="AD19" i="3"/>
  <c r="AD9" i="3"/>
  <c r="AD5" i="3"/>
  <c r="AB5" i="2" l="1"/>
  <c r="AC6" i="2"/>
  <c r="AA7" i="2"/>
  <c r="AE412" i="2"/>
  <c r="AC7" i="2"/>
  <c r="AE416" i="2"/>
  <c r="AE460" i="2"/>
  <c r="AA6" i="2"/>
  <c r="AB7" i="2"/>
  <c r="AC8" i="2"/>
  <c r="AE459" i="2"/>
  <c r="AA5" i="2"/>
  <c r="AE386" i="2"/>
  <c r="AD7" i="2"/>
  <c r="AE413" i="2"/>
  <c r="AE415" i="2"/>
  <c r="AC5" i="2"/>
  <c r="AD6" i="2"/>
  <c r="AD5" i="2"/>
  <c r="AD8" i="2"/>
  <c r="AE8" i="2" s="1"/>
  <c r="O5" i="17"/>
  <c r="P5" i="17" s="1"/>
  <c r="AE5" i="18"/>
  <c r="AE6" i="18"/>
  <c r="AE7" i="18"/>
  <c r="AE6" i="16"/>
  <c r="AE9" i="16"/>
  <c r="AE5" i="16"/>
  <c r="AE339" i="16"/>
  <c r="AE343" i="16"/>
  <c r="AE8" i="16"/>
  <c r="AE7" i="16"/>
  <c r="AE6" i="2"/>
  <c r="AB8" i="2"/>
  <c r="AE7" i="2"/>
  <c r="AE5" i="2" l="1"/>
  <c r="AC396" i="3"/>
  <c r="AB396" i="3"/>
  <c r="AA396" i="3"/>
  <c r="AC395" i="3"/>
  <c r="AB395" i="3"/>
  <c r="AA395" i="3"/>
  <c r="AC394" i="3"/>
  <c r="AB394" i="3"/>
  <c r="AA394" i="3"/>
  <c r="AC390" i="3"/>
  <c r="AB390" i="3"/>
  <c r="AA390" i="3"/>
  <c r="AC389" i="3"/>
  <c r="AB389" i="3"/>
  <c r="AA389" i="3"/>
  <c r="AC388" i="3"/>
  <c r="AB388" i="3"/>
  <c r="AA388" i="3"/>
  <c r="AC387" i="3"/>
  <c r="AB387" i="3"/>
  <c r="AA387" i="3"/>
  <c r="AC378" i="3"/>
  <c r="AB378" i="3"/>
  <c r="AA378" i="3"/>
  <c r="AC377" i="3"/>
  <c r="AB377" i="3"/>
  <c r="AA377" i="3"/>
  <c r="AC376" i="3"/>
  <c r="AB376" i="3"/>
  <c r="AA376" i="3"/>
  <c r="AC372" i="3"/>
  <c r="AB372" i="3"/>
  <c r="AA372" i="3"/>
  <c r="AC371" i="3"/>
  <c r="AB371" i="3"/>
  <c r="AA371" i="3"/>
  <c r="AC370" i="3"/>
  <c r="AB370" i="3"/>
  <c r="AA370" i="3"/>
  <c r="AC369" i="3"/>
  <c r="AB369" i="3"/>
  <c r="AA369" i="3"/>
  <c r="AC364" i="3"/>
  <c r="AB364" i="3"/>
  <c r="AA364" i="3"/>
  <c r="AC363" i="3"/>
  <c r="AB363" i="3"/>
  <c r="AA363" i="3"/>
  <c r="AC362" i="3"/>
  <c r="AB362" i="3"/>
  <c r="AA362" i="3"/>
  <c r="AC361" i="3"/>
  <c r="AB361" i="3"/>
  <c r="AA361" i="3"/>
  <c r="AC356" i="3"/>
  <c r="AB356" i="3"/>
  <c r="AA356" i="3"/>
  <c r="AC355" i="3"/>
  <c r="AB355" i="3"/>
  <c r="AA355" i="3"/>
  <c r="AC354" i="3"/>
  <c r="AB354" i="3"/>
  <c r="AA354" i="3"/>
  <c r="AC353" i="3"/>
  <c r="AB353" i="3"/>
  <c r="AA353" i="3"/>
  <c r="AC348" i="3"/>
  <c r="AB348" i="3"/>
  <c r="AA348" i="3"/>
  <c r="AC347" i="3"/>
  <c r="AB347" i="3"/>
  <c r="AA347" i="3"/>
  <c r="AC346" i="3"/>
  <c r="AB346" i="3"/>
  <c r="AA346" i="3"/>
  <c r="AC345" i="3"/>
  <c r="AB345" i="3"/>
  <c r="AA345" i="3"/>
  <c r="AC340" i="3"/>
  <c r="AB340" i="3"/>
  <c r="AA340" i="3"/>
  <c r="AC339" i="3"/>
  <c r="AB339" i="3"/>
  <c r="AA339" i="3"/>
  <c r="AC338" i="3"/>
  <c r="AB338" i="3"/>
  <c r="AA338" i="3"/>
  <c r="AC337" i="3"/>
  <c r="AB337" i="3"/>
  <c r="AA337" i="3"/>
  <c r="AC332" i="3"/>
  <c r="AB332" i="3"/>
  <c r="AA332" i="3"/>
  <c r="AC331" i="3"/>
  <c r="AB331" i="3"/>
  <c r="AA331" i="3"/>
  <c r="AC330" i="3"/>
  <c r="AB330" i="3"/>
  <c r="AA330" i="3"/>
  <c r="AC329" i="3"/>
  <c r="AB329" i="3"/>
  <c r="AA329" i="3"/>
  <c r="AC324" i="3"/>
  <c r="AB324" i="3"/>
  <c r="AA324" i="3"/>
  <c r="AC323" i="3"/>
  <c r="AB323" i="3"/>
  <c r="AA323" i="3"/>
  <c r="AC322" i="3"/>
  <c r="AB322" i="3"/>
  <c r="AA322" i="3"/>
  <c r="AC321" i="3"/>
  <c r="AB321" i="3"/>
  <c r="AA321" i="3"/>
  <c r="AC316" i="3"/>
  <c r="AB316" i="3"/>
  <c r="AA316" i="3"/>
  <c r="AC315" i="3"/>
  <c r="AB315" i="3"/>
  <c r="AA315" i="3"/>
  <c r="AC314" i="3"/>
  <c r="AB314" i="3"/>
  <c r="AA314" i="3"/>
  <c r="AC313" i="3"/>
  <c r="AB313" i="3"/>
  <c r="AA313" i="3"/>
  <c r="AC308" i="3"/>
  <c r="AB308" i="3"/>
  <c r="AA308" i="3"/>
  <c r="AC307" i="3"/>
  <c r="AB307" i="3"/>
  <c r="AA307" i="3"/>
  <c r="AC306" i="3"/>
  <c r="AB306" i="3"/>
  <c r="AA306" i="3"/>
  <c r="AC305" i="3"/>
  <c r="AB305" i="3"/>
  <c r="AA305" i="3"/>
  <c r="AC300" i="3"/>
  <c r="AB300" i="3"/>
  <c r="AA300" i="3"/>
  <c r="AC299" i="3"/>
  <c r="AB299" i="3"/>
  <c r="AA299" i="3"/>
  <c r="AC298" i="3"/>
  <c r="AB298" i="3"/>
  <c r="AA298" i="3"/>
  <c r="AC297" i="3"/>
  <c r="AB297" i="3"/>
  <c r="AA297" i="3"/>
  <c r="AC289" i="3"/>
  <c r="AB289" i="3"/>
  <c r="AA289" i="3"/>
  <c r="AC288" i="3"/>
  <c r="AB288" i="3"/>
  <c r="AA288" i="3"/>
  <c r="AC287" i="3"/>
  <c r="AB287" i="3"/>
  <c r="AA287" i="3"/>
  <c r="AC286" i="3"/>
  <c r="AB286" i="3"/>
  <c r="AA286" i="3"/>
  <c r="AC257" i="3"/>
  <c r="AB257" i="3"/>
  <c r="AA257" i="3"/>
  <c r="AC256" i="3"/>
  <c r="AB256" i="3"/>
  <c r="AA256" i="3"/>
  <c r="AC255" i="3"/>
  <c r="AB255" i="3"/>
  <c r="AA255" i="3"/>
  <c r="AC254" i="3"/>
  <c r="AB254" i="3"/>
  <c r="AA254" i="3"/>
  <c r="AC253" i="3"/>
  <c r="AB253" i="3"/>
  <c r="AA253" i="3"/>
  <c r="AC166" i="3"/>
  <c r="AC9" i="3" s="1"/>
  <c r="AB166" i="3"/>
  <c r="AA166" i="3"/>
  <c r="AC165" i="3"/>
  <c r="AC8" i="3" s="1"/>
  <c r="AB165" i="3"/>
  <c r="AA165" i="3"/>
  <c r="AC164" i="3"/>
  <c r="AB164" i="3"/>
  <c r="AB7" i="3" s="1"/>
  <c r="AA164" i="3"/>
  <c r="AC163" i="3"/>
  <c r="AB163" i="3"/>
  <c r="AA163" i="3"/>
  <c r="AA6" i="3" s="1"/>
  <c r="AC162" i="3"/>
  <c r="AB162" i="3"/>
  <c r="AA162" i="3"/>
  <c r="AC156" i="3"/>
  <c r="AB156" i="3"/>
  <c r="AA156" i="3"/>
  <c r="AC155" i="3"/>
  <c r="AB155" i="3"/>
  <c r="AA155" i="3"/>
  <c r="AC154" i="3"/>
  <c r="AB154" i="3"/>
  <c r="AA154" i="3"/>
  <c r="AC153" i="3"/>
  <c r="AB153" i="3"/>
  <c r="AA153" i="3"/>
  <c r="AC152" i="3"/>
  <c r="AB152" i="3"/>
  <c r="AA152" i="3"/>
  <c r="AC58" i="3"/>
  <c r="AB58" i="3"/>
  <c r="AB9" i="3" s="1"/>
  <c r="AA58" i="3"/>
  <c r="AC57" i="3"/>
  <c r="AB57" i="3"/>
  <c r="AA57" i="3"/>
  <c r="AC56" i="3"/>
  <c r="AB56" i="3"/>
  <c r="AA56" i="3"/>
  <c r="AC55" i="3"/>
  <c r="AB55" i="3"/>
  <c r="AA55" i="3"/>
  <c r="AC23" i="3"/>
  <c r="AB23" i="3"/>
  <c r="AA23" i="3"/>
  <c r="AC22" i="3"/>
  <c r="AB22" i="3"/>
  <c r="AB8" i="3" s="1"/>
  <c r="AA22" i="3"/>
  <c r="AA8" i="3" s="1"/>
  <c r="AC21" i="3"/>
  <c r="AB21" i="3"/>
  <c r="AA21" i="3"/>
  <c r="AA7" i="3" s="1"/>
  <c r="AC20" i="3"/>
  <c r="AC6" i="3" s="1"/>
  <c r="AB20" i="3"/>
  <c r="AA20" i="3"/>
  <c r="AC19" i="3"/>
  <c r="AC5" i="3" s="1"/>
  <c r="AB19" i="3"/>
  <c r="AB5" i="3" s="1"/>
  <c r="AA19" i="3"/>
  <c r="AA9" i="3"/>
  <c r="AC7" i="3"/>
  <c r="AB6" i="3"/>
  <c r="AA5" i="3"/>
  <c r="K274" i="3" l="1"/>
  <c r="P274" i="3"/>
  <c r="U274" i="3"/>
  <c r="Z274" i="3"/>
  <c r="X21" i="4" l="1"/>
  <c r="X58" i="4" l="1"/>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0" i="4"/>
  <c r="X19" i="4"/>
  <c r="X18" i="4"/>
  <c r="X17" i="4"/>
  <c r="X16" i="4"/>
  <c r="X15" i="4"/>
  <c r="X14" i="4"/>
  <c r="X13" i="4"/>
  <c r="X12" i="4"/>
  <c r="X11" i="4"/>
  <c r="X10" i="4"/>
  <c r="X9" i="4"/>
  <c r="X8" i="4"/>
  <c r="X7" i="4"/>
  <c r="X6" i="4"/>
  <c r="M13" i="17"/>
  <c r="M12" i="17"/>
  <c r="M6" i="17" s="1"/>
  <c r="M11" i="17"/>
  <c r="M5" i="17" s="1"/>
  <c r="M7" i="17"/>
  <c r="Z45" i="18"/>
  <c r="Z44" i="18"/>
  <c r="Z43" i="18"/>
  <c r="Z41" i="18"/>
  <c r="Z40" i="18"/>
  <c r="Z39" i="18"/>
  <c r="Z37" i="18"/>
  <c r="Z36" i="18"/>
  <c r="Z35" i="18"/>
  <c r="Z33" i="18"/>
  <c r="Z32" i="18"/>
  <c r="Z31" i="18"/>
  <c r="Z29" i="18"/>
  <c r="Z28" i="18"/>
  <c r="Z27" i="18"/>
  <c r="Z25" i="18"/>
  <c r="Z24" i="18"/>
  <c r="Z23" i="18"/>
  <c r="Z21" i="18"/>
  <c r="Z20" i="18"/>
  <c r="Z19" i="18"/>
  <c r="Z17" i="18"/>
  <c r="Z16" i="18"/>
  <c r="Z15" i="18"/>
  <c r="Z11" i="18"/>
  <c r="Z10" i="18"/>
  <c r="Z9" i="18"/>
  <c r="Y48" i="18"/>
  <c r="X48" i="18"/>
  <c r="W48" i="18"/>
  <c r="V48" i="18"/>
  <c r="Z48" i="18" s="1"/>
  <c r="Y47" i="18"/>
  <c r="X47" i="18"/>
  <c r="W47" i="18"/>
  <c r="V47" i="18"/>
  <c r="Z47" i="18" s="1"/>
  <c r="Y46" i="18"/>
  <c r="X46" i="18"/>
  <c r="W46" i="18"/>
  <c r="V46" i="18"/>
  <c r="Z46" i="18" s="1"/>
  <c r="Y14" i="18"/>
  <c r="X14" i="18"/>
  <c r="W14" i="18"/>
  <c r="V14" i="18"/>
  <c r="Z14" i="18" s="1"/>
  <c r="Y13" i="18"/>
  <c r="X13" i="18"/>
  <c r="W13" i="18"/>
  <c r="V13" i="18"/>
  <c r="Z13" i="18" s="1"/>
  <c r="Y12" i="18"/>
  <c r="X12" i="18"/>
  <c r="W12" i="18"/>
  <c r="V12" i="18"/>
  <c r="Z12" i="18" s="1"/>
  <c r="Z419" i="16"/>
  <c r="Z418" i="16"/>
  <c r="Z417" i="16"/>
  <c r="Z416" i="16"/>
  <c r="Z415" i="16"/>
  <c r="Z414" i="16"/>
  <c r="Z413" i="16"/>
  <c r="Z412" i="16"/>
  <c r="Z411" i="16"/>
  <c r="Z410" i="16"/>
  <c r="Z409" i="16"/>
  <c r="Z408" i="16"/>
  <c r="Z407" i="16"/>
  <c r="Z406" i="16"/>
  <c r="Z405" i="16"/>
  <c r="Z404" i="16"/>
  <c r="Z403" i="16"/>
  <c r="Z402" i="16"/>
  <c r="Z401" i="16"/>
  <c r="Z400" i="16"/>
  <c r="Z399" i="16"/>
  <c r="Z398" i="16"/>
  <c r="Z397" i="16"/>
  <c r="Z396" i="16"/>
  <c r="Z395" i="16"/>
  <c r="Z394" i="16"/>
  <c r="Z393" i="16"/>
  <c r="Z392" i="16"/>
  <c r="Z391" i="16"/>
  <c r="Z390" i="16"/>
  <c r="Z389" i="16"/>
  <c r="Z388" i="16"/>
  <c r="Z387" i="16"/>
  <c r="Z386" i="16"/>
  <c r="Z385" i="16"/>
  <c r="Z384" i="16"/>
  <c r="Z383" i="16"/>
  <c r="Z382" i="16"/>
  <c r="Z381" i="16"/>
  <c r="Z380" i="16"/>
  <c r="Z379" i="16"/>
  <c r="Z378" i="16"/>
  <c r="Z377" i="16"/>
  <c r="Z376" i="16"/>
  <c r="Z375" i="16"/>
  <c r="Z374" i="16"/>
  <c r="Z373" i="16"/>
  <c r="Z372" i="16"/>
  <c r="Z371" i="16"/>
  <c r="Z370" i="16"/>
  <c r="Z369" i="16"/>
  <c r="Z368" i="16"/>
  <c r="Z367" i="16"/>
  <c r="Z366" i="16"/>
  <c r="Z365" i="16"/>
  <c r="Z364" i="16"/>
  <c r="Z363" i="16"/>
  <c r="Z362" i="16"/>
  <c r="Z361" i="16"/>
  <c r="Z360" i="16"/>
  <c r="Z359" i="16"/>
  <c r="Z358" i="16"/>
  <c r="Z357" i="16"/>
  <c r="Z356" i="16"/>
  <c r="Z355" i="16"/>
  <c r="Z354" i="16"/>
  <c r="Z353" i="16"/>
  <c r="Z352" i="16"/>
  <c r="Z351" i="16"/>
  <c r="Z350" i="16"/>
  <c r="Z349" i="16"/>
  <c r="Z348" i="16"/>
  <c r="Z347" i="16"/>
  <c r="Z346" i="16"/>
  <c r="Z345" i="16"/>
  <c r="Z344" i="16"/>
  <c r="Z343" i="16"/>
  <c r="Z342" i="16"/>
  <c r="Z341" i="16"/>
  <c r="Z340" i="16"/>
  <c r="Z339" i="16"/>
  <c r="Z338" i="16"/>
  <c r="Z337" i="16"/>
  <c r="Z336" i="16"/>
  <c r="Z335" i="16"/>
  <c r="Z334" i="16"/>
  <c r="Z333" i="16"/>
  <c r="Z332" i="16"/>
  <c r="Z331" i="16"/>
  <c r="Z330" i="16"/>
  <c r="Z329" i="16"/>
  <c r="Z328" i="16"/>
  <c r="Z327" i="16"/>
  <c r="Z326" i="16"/>
  <c r="Z325" i="16"/>
  <c r="Z324" i="16"/>
  <c r="Z323" i="16"/>
  <c r="Z322" i="16"/>
  <c r="Z321" i="16"/>
  <c r="Z320" i="16"/>
  <c r="Z319" i="16"/>
  <c r="Z318" i="16"/>
  <c r="Z317" i="16"/>
  <c r="Z316" i="16"/>
  <c r="Z315" i="16"/>
  <c r="Z314" i="16"/>
  <c r="Z313" i="16"/>
  <c r="Z312" i="16"/>
  <c r="Z311" i="16"/>
  <c r="Z310" i="16"/>
  <c r="Z309" i="16"/>
  <c r="Z308" i="16"/>
  <c r="Z307" i="16"/>
  <c r="Z306" i="16"/>
  <c r="Z305" i="16"/>
  <c r="Z304" i="16"/>
  <c r="Z303" i="16"/>
  <c r="Z302" i="16"/>
  <c r="Z301" i="16"/>
  <c r="Z300" i="16"/>
  <c r="Z299" i="16"/>
  <c r="Z298" i="16"/>
  <c r="Z297" i="16"/>
  <c r="Z296" i="16"/>
  <c r="Z295" i="16"/>
  <c r="Z294" i="16"/>
  <c r="Z293" i="16"/>
  <c r="Z292" i="16"/>
  <c r="Z291" i="16"/>
  <c r="Z290" i="16"/>
  <c r="Z289" i="16"/>
  <c r="Z288" i="16"/>
  <c r="Z287" i="16"/>
  <c r="Z286" i="16"/>
  <c r="Z285" i="16"/>
  <c r="Z284" i="16"/>
  <c r="Z283" i="16"/>
  <c r="Z282" i="16"/>
  <c r="Z281" i="16"/>
  <c r="Z280" i="16"/>
  <c r="Z279" i="16"/>
  <c r="Z278" i="16"/>
  <c r="Z277" i="16"/>
  <c r="Z276" i="16"/>
  <c r="Z275" i="16"/>
  <c r="Z274" i="16"/>
  <c r="Z273" i="16"/>
  <c r="Z272" i="16"/>
  <c r="Z271" i="16"/>
  <c r="Z270" i="16"/>
  <c r="Z269" i="16"/>
  <c r="Z268" i="16"/>
  <c r="Z267" i="16"/>
  <c r="Z266" i="16"/>
  <c r="Z265" i="16"/>
  <c r="Z264" i="16"/>
  <c r="Z263" i="16"/>
  <c r="Z262" i="16"/>
  <c r="Z261" i="16"/>
  <c r="Z260" i="16"/>
  <c r="Z259" i="16"/>
  <c r="Z258" i="16"/>
  <c r="Z257" i="16"/>
  <c r="Z256" i="16"/>
  <c r="Z255" i="16"/>
  <c r="Z254" i="16"/>
  <c r="Z253" i="16"/>
  <c r="Z252" i="16"/>
  <c r="Z251" i="16"/>
  <c r="Z250" i="16"/>
  <c r="Z249" i="16"/>
  <c r="Z248" i="16"/>
  <c r="Z247" i="16"/>
  <c r="Z246" i="16"/>
  <c r="Z245" i="16"/>
  <c r="Z244" i="16"/>
  <c r="Z243" i="16"/>
  <c r="Z242" i="16"/>
  <c r="Z241" i="16"/>
  <c r="Z240" i="16"/>
  <c r="Z239" i="16"/>
  <c r="Z238" i="16"/>
  <c r="Z237" i="16"/>
  <c r="Z236" i="16"/>
  <c r="Z235" i="16"/>
  <c r="Z234" i="16"/>
  <c r="Z233" i="16"/>
  <c r="Z232" i="16"/>
  <c r="Z231" i="16"/>
  <c r="Z230" i="16"/>
  <c r="Z229" i="16"/>
  <c r="Z228" i="16"/>
  <c r="Z227" i="16"/>
  <c r="Z226" i="16"/>
  <c r="Z225" i="16"/>
  <c r="Z224" i="16"/>
  <c r="Z223" i="16"/>
  <c r="Z222" i="16"/>
  <c r="Z221" i="16"/>
  <c r="Z220" i="16"/>
  <c r="Z219" i="16"/>
  <c r="Z218" i="16"/>
  <c r="Z217" i="16"/>
  <c r="Z216" i="16"/>
  <c r="Z215" i="16"/>
  <c r="Z214" i="16"/>
  <c r="Z213" i="16"/>
  <c r="Z212" i="16"/>
  <c r="Z211" i="16"/>
  <c r="Z210" i="16"/>
  <c r="Z209" i="16"/>
  <c r="Z208" i="16"/>
  <c r="Z207" i="16"/>
  <c r="Z206" i="16"/>
  <c r="Z205" i="16"/>
  <c r="Z204" i="16"/>
  <c r="Z203" i="16"/>
  <c r="Z202" i="16"/>
  <c r="Z201" i="16"/>
  <c r="Z200" i="16"/>
  <c r="Z199" i="16"/>
  <c r="Z198" i="16"/>
  <c r="Z197" i="16"/>
  <c r="Z196" i="16"/>
  <c r="Z195" i="16"/>
  <c r="Z194" i="16"/>
  <c r="Z193" i="16"/>
  <c r="Z192" i="16"/>
  <c r="Z191" i="16"/>
  <c r="Z190" i="16"/>
  <c r="Z189" i="16"/>
  <c r="Z188" i="16"/>
  <c r="Z187" i="16"/>
  <c r="Z186" i="16"/>
  <c r="Z185" i="16"/>
  <c r="Z184" i="16"/>
  <c r="Z183" i="16"/>
  <c r="Z182" i="16"/>
  <c r="Z181" i="16"/>
  <c r="Z180" i="16"/>
  <c r="Z179" i="16"/>
  <c r="Z178" i="16"/>
  <c r="Z177" i="16"/>
  <c r="Z176" i="16"/>
  <c r="Z175" i="16"/>
  <c r="Z174" i="16"/>
  <c r="Z173" i="16"/>
  <c r="Z172" i="16"/>
  <c r="Z171" i="16"/>
  <c r="Z170" i="16"/>
  <c r="Z169" i="16"/>
  <c r="Z168" i="16"/>
  <c r="Z166" i="16"/>
  <c r="Z165" i="16"/>
  <c r="Z164" i="16"/>
  <c r="Z162" i="16"/>
  <c r="Z161" i="16"/>
  <c r="Z160" i="16"/>
  <c r="Z158" i="16"/>
  <c r="Z157" i="16"/>
  <c r="Z156" i="16"/>
  <c r="Z154" i="16"/>
  <c r="Z153" i="16"/>
  <c r="Z152" i="16"/>
  <c r="Z150" i="16"/>
  <c r="Z149" i="16"/>
  <c r="Z148" i="16"/>
  <c r="Z146" i="16"/>
  <c r="Z145" i="16"/>
  <c r="Z144" i="16"/>
  <c r="Z142" i="16"/>
  <c r="Z141" i="16"/>
  <c r="Z140" i="16"/>
  <c r="Z139" i="16"/>
  <c r="Z138" i="16"/>
  <c r="Z137" i="16"/>
  <c r="Z136" i="16"/>
  <c r="Z135" i="16"/>
  <c r="Z134" i="16"/>
  <c r="Z133" i="16"/>
  <c r="Z132" i="16"/>
  <c r="Z131" i="16"/>
  <c r="Z130" i="16"/>
  <c r="Z129" i="16"/>
  <c r="Z128" i="16"/>
  <c r="Z127" i="16"/>
  <c r="Z126" i="16"/>
  <c r="Z125" i="16"/>
  <c r="Z124" i="16"/>
  <c r="Z123" i="16"/>
  <c r="Z122" i="16"/>
  <c r="Z121" i="16"/>
  <c r="Z120" i="16"/>
  <c r="Z119" i="16"/>
  <c r="Z118" i="16"/>
  <c r="Z117" i="16"/>
  <c r="Z116" i="16"/>
  <c r="Z115" i="16"/>
  <c r="Z114" i="16"/>
  <c r="Z113" i="16"/>
  <c r="Z111" i="16"/>
  <c r="Z110" i="16"/>
  <c r="Z109" i="16"/>
  <c r="Z108" i="16"/>
  <c r="Z107" i="16"/>
  <c r="Z106" i="16"/>
  <c r="Z105" i="16"/>
  <c r="Z104" i="16"/>
  <c r="Z103" i="16"/>
  <c r="Z102" i="16"/>
  <c r="Z101" i="16"/>
  <c r="Z100" i="16"/>
  <c r="Z99" i="16"/>
  <c r="Z98" i="16"/>
  <c r="Z97" i="16"/>
  <c r="Z96" i="16"/>
  <c r="Z95" i="16"/>
  <c r="Z94" i="16"/>
  <c r="Z93" i="16"/>
  <c r="Z92" i="16"/>
  <c r="Z91" i="16"/>
  <c r="Z90" i="16"/>
  <c r="Z89" i="16"/>
  <c r="Z88" i="16"/>
  <c r="Z87" i="16"/>
  <c r="Z86" i="16"/>
  <c r="Z85" i="16"/>
  <c r="Z84" i="16"/>
  <c r="Z83" i="16"/>
  <c r="Z82" i="16"/>
  <c r="Z81" i="16"/>
  <c r="Z80" i="16"/>
  <c r="Z79" i="16"/>
  <c r="Z78" i="16"/>
  <c r="Z77" i="16"/>
  <c r="Z76" i="16"/>
  <c r="Z75" i="16"/>
  <c r="Z74" i="16"/>
  <c r="Z73" i="16"/>
  <c r="Z72" i="16"/>
  <c r="Z71" i="16"/>
  <c r="Z70" i="16"/>
  <c r="Z69" i="16"/>
  <c r="Z68" i="16"/>
  <c r="Z67" i="16"/>
  <c r="Z66" i="16"/>
  <c r="Z65" i="16"/>
  <c r="Z64" i="16"/>
  <c r="Z63" i="16"/>
  <c r="Z62" i="16"/>
  <c r="Z61" i="16"/>
  <c r="Z60" i="16"/>
  <c r="Z59"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Z12" i="16"/>
  <c r="Z11" i="16"/>
  <c r="Z10" i="16"/>
  <c r="Z876"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6" i="2"/>
  <c r="Z485" i="2"/>
  <c r="Z484" i="2"/>
  <c r="Z483" i="2"/>
  <c r="Z482" i="2"/>
  <c r="Z481" i="2"/>
  <c r="Z480" i="2"/>
  <c r="Z479" i="2"/>
  <c r="Z478" i="2"/>
  <c r="Z477" i="2"/>
  <c r="Z476" i="2"/>
  <c r="Z475" i="2"/>
  <c r="Z474" i="2"/>
  <c r="Z473" i="2"/>
  <c r="Z472" i="2"/>
  <c r="Z471" i="2"/>
  <c r="Z468" i="2"/>
  <c r="Z467" i="2"/>
  <c r="Z466" i="2"/>
  <c r="Z465" i="2"/>
  <c r="Z464" i="2"/>
  <c r="Z463" i="2"/>
  <c r="Z462"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1" i="2"/>
  <c r="Z410" i="2"/>
  <c r="Z409" i="2"/>
  <c r="Z408" i="2"/>
  <c r="Z407" i="2"/>
  <c r="Z406" i="2"/>
  <c r="Z405" i="2"/>
  <c r="Z404" i="2"/>
  <c r="Z403" i="2"/>
  <c r="Z402" i="2"/>
  <c r="Z401" i="2"/>
  <c r="Z400" i="2"/>
  <c r="Z399" i="2"/>
  <c r="Z398" i="2"/>
  <c r="Z397" i="2"/>
  <c r="Z396" i="2"/>
  <c r="Z395" i="2"/>
  <c r="Z394" i="2"/>
  <c r="Z393" i="2"/>
  <c r="Z392" i="2"/>
  <c r="Z391" i="2"/>
  <c r="Z390" i="2"/>
  <c r="Z389" i="2"/>
  <c r="Z388"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Y993" i="2"/>
  <c r="Y992" i="2"/>
  <c r="Y991" i="2"/>
  <c r="Y975" i="2"/>
  <c r="Y974" i="2"/>
  <c r="Y973" i="2"/>
  <c r="Y972" i="2"/>
  <c r="Y971" i="2"/>
  <c r="Y950" i="2"/>
  <c r="Y949" i="2"/>
  <c r="Y948" i="2"/>
  <c r="Y947" i="2"/>
  <c r="Y946" i="2"/>
  <c r="Y927" i="2"/>
  <c r="Y926" i="2"/>
  <c r="Y925" i="2"/>
  <c r="Y921" i="2"/>
  <c r="Y920" i="2"/>
  <c r="Y919" i="2"/>
  <c r="Y918" i="2"/>
  <c r="Y917" i="2"/>
  <c r="Y875" i="2"/>
  <c r="Y874" i="2"/>
  <c r="Y873" i="2"/>
  <c r="Y872" i="2"/>
  <c r="Y858" i="2"/>
  <c r="Y857" i="2"/>
  <c r="Y856" i="2"/>
  <c r="Y855" i="2"/>
  <c r="Y854" i="2"/>
  <c r="Y794" i="2"/>
  <c r="Y793" i="2"/>
  <c r="Y792" i="2"/>
  <c r="Y791" i="2"/>
  <c r="Y790" i="2"/>
  <c r="Y769" i="2"/>
  <c r="Y768" i="2"/>
  <c r="Y767" i="2"/>
  <c r="Y766" i="2"/>
  <c r="Y765" i="2"/>
  <c r="Y732" i="2"/>
  <c r="Y731" i="2"/>
  <c r="Y730" i="2"/>
  <c r="Y729" i="2"/>
  <c r="Y728" i="2"/>
  <c r="Y591" i="2"/>
  <c r="Y590" i="2"/>
  <c r="Y589" i="2"/>
  <c r="Y588" i="2"/>
  <c r="Y587" i="2"/>
  <c r="Y556" i="2"/>
  <c r="Y555" i="2"/>
  <c r="Y554" i="2"/>
  <c r="Y552" i="2"/>
  <c r="Y540" i="2"/>
  <c r="Y539" i="2"/>
  <c r="Y538" i="2"/>
  <c r="Y537" i="2"/>
  <c r="Y531" i="2"/>
  <c r="Y530" i="2"/>
  <c r="Y529" i="2"/>
  <c r="Y528" i="2"/>
  <c r="Y527" i="2"/>
  <c r="Y521" i="2"/>
  <c r="Y520" i="2"/>
  <c r="Y519" i="2"/>
  <c r="Y518" i="2"/>
  <c r="Y517" i="2"/>
  <c r="Y491" i="2"/>
  <c r="Y490" i="2"/>
  <c r="Y489" i="2"/>
  <c r="Y488" i="2"/>
  <c r="Z488" i="2" s="1"/>
  <c r="Y487" i="2"/>
  <c r="Y461" i="2"/>
  <c r="Y460" i="2"/>
  <c r="Y459" i="2"/>
  <c r="Y458" i="2"/>
  <c r="Y457" i="2"/>
  <c r="Y416" i="2"/>
  <c r="Y415" i="2"/>
  <c r="Y414" i="2"/>
  <c r="Y413" i="2"/>
  <c r="Y412" i="2"/>
  <c r="Y390" i="2"/>
  <c r="Y389" i="2"/>
  <c r="Y388" i="2"/>
  <c r="Y387" i="2"/>
  <c r="Y386" i="2"/>
  <c r="Y335" i="2"/>
  <c r="Y334" i="2"/>
  <c r="Y333" i="2"/>
  <c r="Y332" i="2"/>
  <c r="Y331" i="2"/>
  <c r="X993" i="2"/>
  <c r="W993" i="2"/>
  <c r="V993" i="2"/>
  <c r="X992" i="2"/>
  <c r="W992" i="2"/>
  <c r="V992" i="2"/>
  <c r="X991" i="2"/>
  <c r="W991" i="2"/>
  <c r="V991" i="2"/>
  <c r="X975" i="2"/>
  <c r="W975" i="2"/>
  <c r="V975" i="2"/>
  <c r="X974" i="2"/>
  <c r="W974" i="2"/>
  <c r="V974" i="2"/>
  <c r="X973" i="2"/>
  <c r="W973" i="2"/>
  <c r="V973" i="2"/>
  <c r="X972" i="2"/>
  <c r="W972" i="2"/>
  <c r="V972" i="2"/>
  <c r="X971" i="2"/>
  <c r="W971" i="2"/>
  <c r="V971" i="2"/>
  <c r="X950" i="2"/>
  <c r="W950" i="2"/>
  <c r="V950" i="2"/>
  <c r="X949" i="2"/>
  <c r="W949" i="2"/>
  <c r="V949" i="2"/>
  <c r="X948" i="2"/>
  <c r="W948" i="2"/>
  <c r="V948" i="2"/>
  <c r="X947" i="2"/>
  <c r="W947" i="2"/>
  <c r="V947" i="2"/>
  <c r="X946" i="2"/>
  <c r="W946" i="2"/>
  <c r="V946" i="2"/>
  <c r="X927" i="2"/>
  <c r="W927" i="2"/>
  <c r="V927" i="2"/>
  <c r="X926" i="2"/>
  <c r="W926" i="2"/>
  <c r="V926" i="2"/>
  <c r="X925" i="2"/>
  <c r="W925" i="2"/>
  <c r="V925" i="2"/>
  <c r="X921" i="2"/>
  <c r="W921" i="2"/>
  <c r="V921" i="2"/>
  <c r="X920" i="2"/>
  <c r="W920" i="2"/>
  <c r="V920" i="2"/>
  <c r="X919" i="2"/>
  <c r="W919" i="2"/>
  <c r="V919" i="2"/>
  <c r="X918" i="2"/>
  <c r="W918" i="2"/>
  <c r="V918" i="2"/>
  <c r="X917" i="2"/>
  <c r="W917" i="2"/>
  <c r="V917" i="2"/>
  <c r="X875" i="2"/>
  <c r="W875" i="2"/>
  <c r="V875" i="2"/>
  <c r="X874" i="2"/>
  <c r="W874" i="2"/>
  <c r="V874" i="2"/>
  <c r="X873" i="2"/>
  <c r="W873" i="2"/>
  <c r="V873" i="2"/>
  <c r="X872" i="2"/>
  <c r="W872" i="2"/>
  <c r="V872" i="2"/>
  <c r="X858" i="2"/>
  <c r="W858" i="2"/>
  <c r="V858" i="2"/>
  <c r="X857" i="2"/>
  <c r="W857" i="2"/>
  <c r="V857" i="2"/>
  <c r="X856" i="2"/>
  <c r="W856" i="2"/>
  <c r="V856" i="2"/>
  <c r="X855" i="2"/>
  <c r="W855" i="2"/>
  <c r="V855" i="2"/>
  <c r="X854" i="2"/>
  <c r="W854" i="2"/>
  <c r="V854" i="2"/>
  <c r="X794" i="2"/>
  <c r="W794" i="2"/>
  <c r="V794" i="2"/>
  <c r="X793" i="2"/>
  <c r="W793" i="2"/>
  <c r="V793" i="2"/>
  <c r="X792" i="2"/>
  <c r="W792" i="2"/>
  <c r="V792" i="2"/>
  <c r="X791" i="2"/>
  <c r="W791" i="2"/>
  <c r="V791" i="2"/>
  <c r="X790" i="2"/>
  <c r="W790" i="2"/>
  <c r="V790" i="2"/>
  <c r="X769" i="2"/>
  <c r="W769" i="2"/>
  <c r="V769" i="2"/>
  <c r="X768" i="2"/>
  <c r="W768" i="2"/>
  <c r="V768" i="2"/>
  <c r="X767" i="2"/>
  <c r="W767" i="2"/>
  <c r="V767" i="2"/>
  <c r="X766" i="2"/>
  <c r="W766" i="2"/>
  <c r="V766" i="2"/>
  <c r="X765" i="2"/>
  <c r="W765" i="2"/>
  <c r="V765" i="2"/>
  <c r="X732" i="2"/>
  <c r="W732" i="2"/>
  <c r="V732" i="2"/>
  <c r="X731" i="2"/>
  <c r="V731" i="2"/>
  <c r="X730" i="2"/>
  <c r="W730" i="2"/>
  <c r="V730" i="2"/>
  <c r="X729" i="2"/>
  <c r="W729" i="2"/>
  <c r="V729" i="2"/>
  <c r="X728" i="2"/>
  <c r="W728" i="2"/>
  <c r="W731" i="2" s="1"/>
  <c r="V728" i="2"/>
  <c r="X591" i="2"/>
  <c r="W591" i="2"/>
  <c r="V591" i="2"/>
  <c r="X590" i="2"/>
  <c r="W590" i="2"/>
  <c r="V590" i="2"/>
  <c r="X589" i="2"/>
  <c r="W589" i="2"/>
  <c r="V589" i="2"/>
  <c r="X588" i="2"/>
  <c r="W588" i="2"/>
  <c r="V588" i="2"/>
  <c r="X587" i="2"/>
  <c r="W587" i="2"/>
  <c r="X556" i="2"/>
  <c r="W556" i="2"/>
  <c r="V556" i="2"/>
  <c r="X555" i="2"/>
  <c r="W555" i="2"/>
  <c r="V555" i="2"/>
  <c r="X554" i="2"/>
  <c r="W554" i="2"/>
  <c r="V554" i="2"/>
  <c r="X552" i="2"/>
  <c r="W552" i="2"/>
  <c r="V552" i="2"/>
  <c r="X540" i="2"/>
  <c r="W540" i="2"/>
  <c r="V540" i="2"/>
  <c r="X539" i="2"/>
  <c r="W539" i="2"/>
  <c r="V539" i="2"/>
  <c r="X538" i="2"/>
  <c r="W538" i="2"/>
  <c r="V538" i="2"/>
  <c r="X537" i="2"/>
  <c r="W537" i="2"/>
  <c r="V537" i="2"/>
  <c r="X531" i="2"/>
  <c r="W531" i="2"/>
  <c r="V531" i="2"/>
  <c r="X530" i="2"/>
  <c r="W530" i="2"/>
  <c r="V530" i="2"/>
  <c r="X529" i="2"/>
  <c r="W529" i="2"/>
  <c r="V529" i="2"/>
  <c r="X528" i="2"/>
  <c r="W528" i="2"/>
  <c r="V528" i="2"/>
  <c r="X527" i="2"/>
  <c r="W527" i="2"/>
  <c r="V527" i="2"/>
  <c r="X521" i="2"/>
  <c r="W521" i="2"/>
  <c r="V521" i="2"/>
  <c r="X520" i="2"/>
  <c r="W520" i="2"/>
  <c r="V520" i="2"/>
  <c r="X519" i="2"/>
  <c r="W519" i="2"/>
  <c r="V519" i="2"/>
  <c r="X518" i="2"/>
  <c r="W518" i="2"/>
  <c r="V518" i="2"/>
  <c r="X517" i="2"/>
  <c r="W517" i="2"/>
  <c r="V517" i="2"/>
  <c r="X491" i="2"/>
  <c r="W491" i="2"/>
  <c r="V491" i="2"/>
  <c r="X490" i="2"/>
  <c r="W490" i="2"/>
  <c r="V490" i="2"/>
  <c r="X489" i="2"/>
  <c r="W489" i="2"/>
  <c r="V489" i="2"/>
  <c r="Z489" i="2" s="1"/>
  <c r="X488" i="2"/>
  <c r="W488" i="2"/>
  <c r="V488" i="2"/>
  <c r="X487" i="2"/>
  <c r="W487" i="2"/>
  <c r="V487" i="2"/>
  <c r="Z487" i="2" s="1"/>
  <c r="X461" i="2"/>
  <c r="W461" i="2"/>
  <c r="V461" i="2"/>
  <c r="Z461" i="2" s="1"/>
  <c r="X460" i="2"/>
  <c r="W460" i="2"/>
  <c r="V460" i="2"/>
  <c r="X459" i="2"/>
  <c r="W459" i="2"/>
  <c r="V459" i="2"/>
  <c r="X458" i="2"/>
  <c r="W458" i="2"/>
  <c r="V458" i="2"/>
  <c r="X457" i="2"/>
  <c r="W457" i="2"/>
  <c r="V457" i="2"/>
  <c r="Z457" i="2" s="1"/>
  <c r="X416" i="2"/>
  <c r="W416" i="2"/>
  <c r="V416" i="2"/>
  <c r="X415" i="2"/>
  <c r="X8" i="2" s="1"/>
  <c r="W415" i="2"/>
  <c r="V415" i="2"/>
  <c r="X414" i="2"/>
  <c r="W414" i="2"/>
  <c r="W7" i="2" s="1"/>
  <c r="V414" i="2"/>
  <c r="X413" i="2"/>
  <c r="W413" i="2"/>
  <c r="V413" i="2"/>
  <c r="Z413" i="2" s="1"/>
  <c r="X412" i="2"/>
  <c r="W412" i="2"/>
  <c r="V412" i="2"/>
  <c r="X390" i="2"/>
  <c r="W390" i="2"/>
  <c r="V390" i="2"/>
  <c r="X389" i="2"/>
  <c r="W389" i="2"/>
  <c r="V389" i="2"/>
  <c r="X388" i="2"/>
  <c r="W388" i="2"/>
  <c r="V388" i="2"/>
  <c r="X387" i="2"/>
  <c r="W387" i="2"/>
  <c r="V387" i="2"/>
  <c r="X386" i="2"/>
  <c r="W386" i="2"/>
  <c r="V386" i="2"/>
  <c r="X335" i="2"/>
  <c r="W335" i="2"/>
  <c r="V335" i="2"/>
  <c r="X334" i="2"/>
  <c r="W334" i="2"/>
  <c r="V334" i="2"/>
  <c r="X333" i="2"/>
  <c r="W333" i="2"/>
  <c r="V333" i="2"/>
  <c r="X332" i="2"/>
  <c r="W332" i="2"/>
  <c r="V332" i="2"/>
  <c r="X331" i="2"/>
  <c r="W331" i="2"/>
  <c r="V331" i="2"/>
  <c r="Z393" i="3"/>
  <c r="Z392" i="3"/>
  <c r="Z391" i="3"/>
  <c r="Z385" i="3"/>
  <c r="Z384" i="3"/>
  <c r="Z383" i="3"/>
  <c r="Z381" i="3"/>
  <c r="Z380" i="3"/>
  <c r="Z379" i="3"/>
  <c r="Z375" i="3"/>
  <c r="Z374" i="3"/>
  <c r="Z373" i="3"/>
  <c r="Z367" i="3"/>
  <c r="Z366" i="3"/>
  <c r="Z365" i="3"/>
  <c r="Z359" i="3"/>
  <c r="Z358" i="3"/>
  <c r="Z357" i="3"/>
  <c r="Z351" i="3"/>
  <c r="Z350" i="3"/>
  <c r="Z349" i="3"/>
  <c r="Z343" i="3"/>
  <c r="Z342" i="3"/>
  <c r="Z341" i="3"/>
  <c r="Z335" i="3"/>
  <c r="Z334" i="3"/>
  <c r="Z333" i="3"/>
  <c r="Z327" i="3"/>
  <c r="Z326" i="3"/>
  <c r="Z325" i="3"/>
  <c r="Z319" i="3"/>
  <c r="Z318" i="3"/>
  <c r="Z317" i="3"/>
  <c r="Z311" i="3"/>
  <c r="Z310" i="3"/>
  <c r="Z309" i="3"/>
  <c r="Z303" i="3"/>
  <c r="Z302" i="3"/>
  <c r="Z301" i="3"/>
  <c r="Z296" i="3"/>
  <c r="Z295" i="3"/>
  <c r="Z294" i="3"/>
  <c r="Z292" i="3"/>
  <c r="Z291" i="3"/>
  <c r="Z290" i="3"/>
  <c r="Z284" i="3"/>
  <c r="Z283" i="3"/>
  <c r="Z282" i="3"/>
  <c r="Z280" i="3"/>
  <c r="Z279" i="3"/>
  <c r="Z278" i="3"/>
  <c r="Z276" i="3"/>
  <c r="Z275" i="3"/>
  <c r="Z272" i="3"/>
  <c r="Z271" i="3"/>
  <c r="Z270" i="3"/>
  <c r="Z268" i="3"/>
  <c r="Z267" i="3"/>
  <c r="Z266" i="3"/>
  <c r="Z264" i="3"/>
  <c r="Z263" i="3"/>
  <c r="Z262" i="3"/>
  <c r="Z260" i="3"/>
  <c r="Z259" i="3"/>
  <c r="Z258" i="3"/>
  <c r="Z251" i="3"/>
  <c r="Z250" i="3"/>
  <c r="Z249" i="3"/>
  <c r="Z248" i="3"/>
  <c r="Z247" i="3"/>
  <c r="Z246" i="3"/>
  <c r="Z245" i="3"/>
  <c r="Z244" i="3"/>
  <c r="Z243" i="3"/>
  <c r="Z242" i="3"/>
  <c r="Z241" i="3"/>
  <c r="Z240" i="3"/>
  <c r="Z239" i="3"/>
  <c r="Z238" i="3"/>
  <c r="Z237" i="3"/>
  <c r="Z236" i="3"/>
  <c r="Z235" i="3"/>
  <c r="Z234" i="3"/>
  <c r="Z231" i="3"/>
  <c r="Z230" i="3"/>
  <c r="Z229" i="3"/>
  <c r="Z226" i="3"/>
  <c r="Z225" i="3"/>
  <c r="Z224" i="3"/>
  <c r="Z221" i="3"/>
  <c r="Z220" i="3"/>
  <c r="Z219" i="3"/>
  <c r="Z217" i="3"/>
  <c r="Z216" i="3"/>
  <c r="Z215" i="3"/>
  <c r="Z212" i="3"/>
  <c r="Z211" i="3"/>
  <c r="Z210" i="3"/>
  <c r="Z207" i="3"/>
  <c r="Z206" i="3"/>
  <c r="Z205" i="3"/>
  <c r="Z202" i="3"/>
  <c r="Z201" i="3"/>
  <c r="Z200" i="3"/>
  <c r="Z197" i="3"/>
  <c r="Z196" i="3"/>
  <c r="Z195" i="3"/>
  <c r="Z192" i="3"/>
  <c r="Z191" i="3"/>
  <c r="Z190" i="3"/>
  <c r="Z188" i="3"/>
  <c r="Z187" i="3"/>
  <c r="Z186" i="3"/>
  <c r="Z184" i="3"/>
  <c r="Z183" i="3"/>
  <c r="Z182" i="3"/>
  <c r="Z179" i="3"/>
  <c r="Z178" i="3"/>
  <c r="Z177" i="3"/>
  <c r="Z174" i="3"/>
  <c r="Z173" i="3"/>
  <c r="Z172" i="3"/>
  <c r="Z169" i="3"/>
  <c r="Z168" i="3"/>
  <c r="Z167" i="3"/>
  <c r="Z159" i="3"/>
  <c r="Z158" i="3"/>
  <c r="Z157" i="3"/>
  <c r="Z151" i="3"/>
  <c r="Z150" i="3"/>
  <c r="Z149" i="3"/>
  <c r="Z147" i="3"/>
  <c r="Z146" i="3"/>
  <c r="Z145" i="3"/>
  <c r="Z143" i="3"/>
  <c r="Z142" i="3"/>
  <c r="Z141" i="3"/>
  <c r="Z139" i="3"/>
  <c r="Z138" i="3"/>
  <c r="Z137" i="3"/>
  <c r="Z135" i="3"/>
  <c r="Z134" i="3"/>
  <c r="Z133" i="3"/>
  <c r="Z131" i="3"/>
  <c r="Z130" i="3"/>
  <c r="Z129" i="3"/>
  <c r="Z127" i="3"/>
  <c r="Z126" i="3"/>
  <c r="Z125" i="3"/>
  <c r="Z123" i="3"/>
  <c r="Z122" i="3"/>
  <c r="Z121" i="3"/>
  <c r="Z119" i="3"/>
  <c r="Z118" i="3"/>
  <c r="Z117" i="3"/>
  <c r="Z114" i="3"/>
  <c r="Z113" i="3"/>
  <c r="Z112" i="3"/>
  <c r="Z110" i="3"/>
  <c r="Z109" i="3"/>
  <c r="Z108" i="3"/>
  <c r="Z106" i="3"/>
  <c r="Z105" i="3"/>
  <c r="Z104" i="3"/>
  <c r="Z102" i="3"/>
  <c r="Z101" i="3"/>
  <c r="Z100" i="3"/>
  <c r="Z98" i="3"/>
  <c r="Z97" i="3"/>
  <c r="Z96" i="3"/>
  <c r="Z94" i="3"/>
  <c r="Z93" i="3"/>
  <c r="Z92" i="3"/>
  <c r="Z90" i="3"/>
  <c r="Z89" i="3"/>
  <c r="Z88" i="3"/>
  <c r="Z87" i="3"/>
  <c r="Z86" i="3"/>
  <c r="Z85" i="3"/>
  <c r="Z82" i="3"/>
  <c r="Z81" i="3"/>
  <c r="Z80" i="3"/>
  <c r="Z78" i="3"/>
  <c r="Z77" i="3"/>
  <c r="Z76" i="3"/>
  <c r="Z73" i="3"/>
  <c r="Z72" i="3"/>
  <c r="Z71" i="3"/>
  <c r="Z70" i="3"/>
  <c r="Z69" i="3"/>
  <c r="Z68" i="3"/>
  <c r="Z66" i="3"/>
  <c r="Z65" i="3"/>
  <c r="Z64" i="3"/>
  <c r="Z61" i="3"/>
  <c r="Z60" i="3"/>
  <c r="Z59" i="3"/>
  <c r="Z53" i="3"/>
  <c r="Z52" i="3"/>
  <c r="Z51" i="3"/>
  <c r="Z49" i="3"/>
  <c r="Z48" i="3"/>
  <c r="Z47" i="3"/>
  <c r="Z45" i="3"/>
  <c r="Z44" i="3"/>
  <c r="Z43" i="3"/>
  <c r="Z42" i="3"/>
  <c r="Z41" i="3"/>
  <c r="Z40" i="3"/>
  <c r="Z38" i="3"/>
  <c r="Z37" i="3"/>
  <c r="Z36" i="3"/>
  <c r="Z34" i="3"/>
  <c r="Z33" i="3"/>
  <c r="Z32" i="3"/>
  <c r="Z30" i="3"/>
  <c r="Z29" i="3"/>
  <c r="Z28" i="3"/>
  <c r="Z26" i="3"/>
  <c r="Z25" i="3"/>
  <c r="Z24" i="3"/>
  <c r="Z16" i="3"/>
  <c r="Z15" i="3"/>
  <c r="Z14" i="3"/>
  <c r="Z12" i="3"/>
  <c r="Z11" i="3"/>
  <c r="Z10" i="3"/>
  <c r="Y396" i="3"/>
  <c r="Y395" i="3"/>
  <c r="Y394" i="3"/>
  <c r="Y389" i="3"/>
  <c r="Y388" i="3"/>
  <c r="Y387" i="3"/>
  <c r="Y378" i="3"/>
  <c r="Y377" i="3"/>
  <c r="Y376" i="3"/>
  <c r="Y371" i="3"/>
  <c r="Y370" i="3"/>
  <c r="Y369" i="3"/>
  <c r="Y363" i="3"/>
  <c r="Y362" i="3"/>
  <c r="Y361" i="3"/>
  <c r="Y355" i="3"/>
  <c r="Y354" i="3"/>
  <c r="Y353" i="3"/>
  <c r="Y347" i="3"/>
  <c r="Y346" i="3"/>
  <c r="Y345" i="3"/>
  <c r="Y339" i="3"/>
  <c r="Y338" i="3"/>
  <c r="Y337" i="3"/>
  <c r="Y331" i="3"/>
  <c r="Y330" i="3"/>
  <c r="Y329" i="3"/>
  <c r="Y323" i="3"/>
  <c r="Y322" i="3"/>
  <c r="Y321" i="3"/>
  <c r="Y315" i="3"/>
  <c r="Y314" i="3"/>
  <c r="Y313" i="3"/>
  <c r="Y307" i="3"/>
  <c r="Y306" i="3"/>
  <c r="Y305" i="3"/>
  <c r="Y299" i="3"/>
  <c r="Y298" i="3"/>
  <c r="Y297" i="3"/>
  <c r="Y288" i="3"/>
  <c r="Y287" i="3"/>
  <c r="Y286" i="3"/>
  <c r="Y255" i="3"/>
  <c r="Y254" i="3"/>
  <c r="Y253" i="3"/>
  <c r="Y164" i="3"/>
  <c r="Y163" i="3"/>
  <c r="Y162" i="3"/>
  <c r="Y154" i="3"/>
  <c r="Y153" i="3"/>
  <c r="Y152" i="3"/>
  <c r="Y57" i="3"/>
  <c r="Y56" i="3"/>
  <c r="Y55" i="3"/>
  <c r="Y21" i="3"/>
  <c r="Y20" i="3"/>
  <c r="Y19" i="3"/>
  <c r="X396" i="3"/>
  <c r="W396" i="3"/>
  <c r="V396" i="3"/>
  <c r="X395" i="3"/>
  <c r="W395" i="3"/>
  <c r="V395" i="3"/>
  <c r="X394" i="3"/>
  <c r="W394" i="3"/>
  <c r="V394" i="3"/>
  <c r="X389" i="3"/>
  <c r="W389" i="3"/>
  <c r="V389" i="3"/>
  <c r="X388" i="3"/>
  <c r="W388" i="3"/>
  <c r="V388" i="3"/>
  <c r="X387" i="3"/>
  <c r="W387" i="3"/>
  <c r="V387" i="3"/>
  <c r="X378" i="3"/>
  <c r="W378" i="3"/>
  <c r="V378" i="3"/>
  <c r="X377" i="3"/>
  <c r="W377" i="3"/>
  <c r="V377" i="3"/>
  <c r="X376" i="3"/>
  <c r="W376" i="3"/>
  <c r="V376" i="3"/>
  <c r="X371" i="3"/>
  <c r="W371" i="3"/>
  <c r="V371" i="3"/>
  <c r="X370" i="3"/>
  <c r="W370" i="3"/>
  <c r="V370" i="3"/>
  <c r="X369" i="3"/>
  <c r="W369" i="3"/>
  <c r="V369" i="3"/>
  <c r="X363" i="3"/>
  <c r="W363" i="3"/>
  <c r="V363" i="3"/>
  <c r="X362" i="3"/>
  <c r="W362" i="3"/>
  <c r="V362" i="3"/>
  <c r="X361" i="3"/>
  <c r="W361" i="3"/>
  <c r="V361" i="3"/>
  <c r="X355" i="3"/>
  <c r="W355" i="3"/>
  <c r="V355" i="3"/>
  <c r="X354" i="3"/>
  <c r="W354" i="3"/>
  <c r="V354" i="3"/>
  <c r="X353" i="3"/>
  <c r="W353" i="3"/>
  <c r="V353" i="3"/>
  <c r="X347" i="3"/>
  <c r="W347" i="3"/>
  <c r="V347" i="3"/>
  <c r="X346" i="3"/>
  <c r="W346" i="3"/>
  <c r="V346" i="3"/>
  <c r="X345" i="3"/>
  <c r="W345" i="3"/>
  <c r="V345" i="3"/>
  <c r="X339" i="3"/>
  <c r="W339" i="3"/>
  <c r="V339" i="3"/>
  <c r="X338" i="3"/>
  <c r="W338" i="3"/>
  <c r="V338" i="3"/>
  <c r="X337" i="3"/>
  <c r="W337" i="3"/>
  <c r="V337" i="3"/>
  <c r="X331" i="3"/>
  <c r="W331" i="3"/>
  <c r="V331" i="3"/>
  <c r="X330" i="3"/>
  <c r="W330" i="3"/>
  <c r="V330" i="3"/>
  <c r="X329" i="3"/>
  <c r="W329" i="3"/>
  <c r="V329" i="3"/>
  <c r="X323" i="3"/>
  <c r="W323" i="3"/>
  <c r="V323" i="3"/>
  <c r="X322" i="3"/>
  <c r="W322" i="3"/>
  <c r="V322" i="3"/>
  <c r="X321" i="3"/>
  <c r="W321" i="3"/>
  <c r="V321" i="3"/>
  <c r="X315" i="3"/>
  <c r="W315" i="3"/>
  <c r="V315" i="3"/>
  <c r="X314" i="3"/>
  <c r="W314" i="3"/>
  <c r="V314" i="3"/>
  <c r="X313" i="3"/>
  <c r="W313" i="3"/>
  <c r="V313" i="3"/>
  <c r="X307" i="3"/>
  <c r="W307" i="3"/>
  <c r="V307" i="3"/>
  <c r="X306" i="3"/>
  <c r="W306" i="3"/>
  <c r="V306" i="3"/>
  <c r="X305" i="3"/>
  <c r="W305" i="3"/>
  <c r="V305" i="3"/>
  <c r="X299" i="3"/>
  <c r="W299" i="3"/>
  <c r="V299" i="3"/>
  <c r="X298" i="3"/>
  <c r="W298" i="3"/>
  <c r="V298" i="3"/>
  <c r="X297" i="3"/>
  <c r="W297" i="3"/>
  <c r="V297" i="3"/>
  <c r="X288" i="3"/>
  <c r="W288" i="3"/>
  <c r="V288" i="3"/>
  <c r="X287" i="3"/>
  <c r="W287" i="3"/>
  <c r="V287" i="3"/>
  <c r="X286" i="3"/>
  <c r="W286" i="3"/>
  <c r="V286" i="3"/>
  <c r="X255" i="3"/>
  <c r="W255" i="3"/>
  <c r="V255" i="3"/>
  <c r="X254" i="3"/>
  <c r="W254" i="3"/>
  <c r="V254" i="3"/>
  <c r="X253" i="3"/>
  <c r="W253" i="3"/>
  <c r="V253" i="3"/>
  <c r="X164" i="3"/>
  <c r="W164" i="3"/>
  <c r="V164" i="3"/>
  <c r="X163" i="3"/>
  <c r="W163" i="3"/>
  <c r="V163" i="3"/>
  <c r="X162" i="3"/>
  <c r="W162" i="3"/>
  <c r="V162" i="3"/>
  <c r="X154" i="3"/>
  <c r="W154" i="3"/>
  <c r="V154" i="3"/>
  <c r="X153" i="3"/>
  <c r="W153" i="3"/>
  <c r="V153" i="3"/>
  <c r="X152" i="3"/>
  <c r="W152" i="3"/>
  <c r="V152" i="3"/>
  <c r="X57" i="3"/>
  <c r="W57" i="3"/>
  <c r="V57" i="3"/>
  <c r="X56" i="3"/>
  <c r="W56" i="3"/>
  <c r="V56" i="3"/>
  <c r="X55" i="3"/>
  <c r="W55" i="3"/>
  <c r="V55" i="3"/>
  <c r="X21" i="3"/>
  <c r="W21" i="3"/>
  <c r="V21" i="3"/>
  <c r="X20" i="3"/>
  <c r="W20" i="3"/>
  <c r="V20" i="3"/>
  <c r="X19" i="3"/>
  <c r="W19" i="3"/>
  <c r="V19" i="3"/>
  <c r="Z415" i="2" l="1"/>
  <c r="Z459" i="2"/>
  <c r="Y6" i="2"/>
  <c r="W5" i="2"/>
  <c r="X6" i="2"/>
  <c r="X5" i="2"/>
  <c r="V7" i="2"/>
  <c r="W8" i="2"/>
  <c r="V6" i="2"/>
  <c r="Z412" i="2"/>
  <c r="W6" i="2"/>
  <c r="X7" i="2"/>
  <c r="Z416" i="2"/>
  <c r="Z458" i="2"/>
  <c r="Z460" i="2"/>
  <c r="Z386" i="2"/>
  <c r="Y8" i="2"/>
  <c r="Y7" i="2"/>
  <c r="Y5" i="2"/>
  <c r="Z414" i="2"/>
  <c r="V8" i="2"/>
  <c r="Z387" i="2"/>
  <c r="V5" i="2"/>
  <c r="Z287" i="3"/>
  <c r="Z299" i="3"/>
  <c r="Z331" i="3"/>
  <c r="Z363" i="3"/>
  <c r="Z321" i="3"/>
  <c r="Z353" i="3"/>
  <c r="Z315" i="3"/>
  <c r="Z347" i="3"/>
  <c r="Z378" i="3"/>
  <c r="Z152" i="3"/>
  <c r="Z162" i="3"/>
  <c r="Z254" i="3"/>
  <c r="Z297" i="3"/>
  <c r="Z305" i="3"/>
  <c r="Z323" i="3"/>
  <c r="Z329" i="3"/>
  <c r="Z337" i="3"/>
  <c r="Z355" i="3"/>
  <c r="Z361" i="3"/>
  <c r="Z369" i="3"/>
  <c r="Z154" i="3"/>
  <c r="Z253" i="3"/>
  <c r="Z322" i="3"/>
  <c r="Z354" i="3"/>
  <c r="Z396" i="3"/>
  <c r="Z153" i="3"/>
  <c r="Z164" i="3"/>
  <c r="Z286" i="3"/>
  <c r="Z298" i="3"/>
  <c r="Z307" i="3"/>
  <c r="Z313" i="3"/>
  <c r="Z330" i="3"/>
  <c r="Z339" i="3"/>
  <c r="Z345" i="3"/>
  <c r="Z362" i="3"/>
  <c r="Z371" i="3"/>
  <c r="Z376" i="3"/>
  <c r="Z387" i="3"/>
  <c r="Z388" i="3"/>
  <c r="Z395" i="3"/>
  <c r="Z163" i="3"/>
  <c r="Z255" i="3"/>
  <c r="Z306" i="3"/>
  <c r="Z338" i="3"/>
  <c r="Z370" i="3"/>
  <c r="Z394" i="3"/>
  <c r="Z57" i="3"/>
  <c r="Z288" i="3"/>
  <c r="Z314" i="3"/>
  <c r="Z346" i="3"/>
  <c r="Z377" i="3"/>
  <c r="Z389" i="3"/>
  <c r="Z19" i="3"/>
  <c r="Z20" i="3"/>
  <c r="Z21" i="3"/>
  <c r="Z55" i="3"/>
  <c r="Z56" i="3"/>
  <c r="T255" i="3"/>
  <c r="S255" i="3"/>
  <c r="R255" i="3"/>
  <c r="Q255" i="3"/>
  <c r="T254" i="3"/>
  <c r="S254" i="3"/>
  <c r="R254" i="3"/>
  <c r="Q254" i="3"/>
  <c r="T253" i="3"/>
  <c r="S253" i="3"/>
  <c r="R253" i="3"/>
  <c r="Q253" i="3"/>
  <c r="O255" i="3"/>
  <c r="N255" i="3"/>
  <c r="M255" i="3"/>
  <c r="L255" i="3"/>
  <c r="O254" i="3"/>
  <c r="N254" i="3"/>
  <c r="M254" i="3"/>
  <c r="L254" i="3"/>
  <c r="O253" i="3"/>
  <c r="N253" i="3"/>
  <c r="M253" i="3"/>
  <c r="L253" i="3"/>
  <c r="J255" i="3"/>
  <c r="I255" i="3"/>
  <c r="H255" i="3"/>
  <c r="J254" i="3"/>
  <c r="I254" i="3"/>
  <c r="H254" i="3"/>
  <c r="J253" i="3"/>
  <c r="I253" i="3"/>
  <c r="H253" i="3"/>
  <c r="G255" i="3"/>
  <c r="G254" i="3"/>
  <c r="G253" i="3"/>
  <c r="Y7" i="18" l="1"/>
  <c r="X7" i="18"/>
  <c r="W7" i="18"/>
  <c r="V7" i="18"/>
  <c r="Y6" i="18"/>
  <c r="X6" i="18"/>
  <c r="W6" i="18"/>
  <c r="V6" i="18"/>
  <c r="Y5" i="18"/>
  <c r="X5" i="18"/>
  <c r="W5" i="18"/>
  <c r="V5" i="18"/>
  <c r="W5" i="4"/>
  <c r="V5" i="4"/>
  <c r="U5" i="4"/>
  <c r="T5" i="4"/>
  <c r="K5" i="5"/>
  <c r="Y9" i="16"/>
  <c r="X9" i="16"/>
  <c r="W9" i="16"/>
  <c r="V9" i="16"/>
  <c r="Y8" i="16"/>
  <c r="X8" i="16"/>
  <c r="W8" i="16"/>
  <c r="V8" i="16"/>
  <c r="Y7" i="16"/>
  <c r="X7" i="16"/>
  <c r="W7" i="16"/>
  <c r="V7" i="16"/>
  <c r="Y6" i="16"/>
  <c r="X6" i="16"/>
  <c r="W6" i="16"/>
  <c r="V6" i="16"/>
  <c r="Y5" i="16"/>
  <c r="X5" i="16"/>
  <c r="W5" i="16"/>
  <c r="V5" i="16"/>
  <c r="Y7" i="3"/>
  <c r="X7" i="3"/>
  <c r="W7" i="3"/>
  <c r="V7" i="3"/>
  <c r="Y6" i="3"/>
  <c r="X6" i="3"/>
  <c r="W6" i="3"/>
  <c r="V6" i="3"/>
  <c r="Y5" i="3"/>
  <c r="X5" i="3"/>
  <c r="W5" i="3"/>
  <c r="V5" i="3"/>
  <c r="Z7" i="3" l="1"/>
  <c r="X5" i="4"/>
  <c r="Z5" i="18"/>
  <c r="Z6" i="18"/>
  <c r="Z7" i="18"/>
  <c r="Z5" i="16"/>
  <c r="Z6" i="16"/>
  <c r="Z7" i="16"/>
  <c r="Z8" i="16"/>
  <c r="Z9" i="16"/>
  <c r="Z5" i="2"/>
  <c r="Z6" i="2"/>
  <c r="Z7" i="2"/>
  <c r="Z8" i="2"/>
  <c r="Z5" i="3"/>
  <c r="Z6" i="3"/>
  <c r="S58" i="4" l="1"/>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U46" i="18"/>
  <c r="U45" i="18"/>
  <c r="U44" i="18"/>
  <c r="U43" i="18"/>
  <c r="U41" i="18"/>
  <c r="U40" i="18"/>
  <c r="U39" i="18"/>
  <c r="U37" i="18"/>
  <c r="U36" i="18"/>
  <c r="U35" i="18"/>
  <c r="U33" i="18"/>
  <c r="U32" i="18"/>
  <c r="U31" i="18"/>
  <c r="U29" i="18"/>
  <c r="U28" i="18"/>
  <c r="U27" i="18"/>
  <c r="U25" i="18"/>
  <c r="U24" i="18"/>
  <c r="U23" i="18"/>
  <c r="U21" i="18"/>
  <c r="U20" i="18"/>
  <c r="U19" i="18"/>
  <c r="U17" i="18"/>
  <c r="U16" i="18"/>
  <c r="U15" i="18"/>
  <c r="U11" i="18"/>
  <c r="U10" i="18"/>
  <c r="U9" i="18"/>
  <c r="T48" i="18"/>
  <c r="S48" i="18"/>
  <c r="R48" i="18"/>
  <c r="T47" i="18"/>
  <c r="S47" i="18"/>
  <c r="R47" i="18"/>
  <c r="T46" i="18"/>
  <c r="S46" i="18"/>
  <c r="R46" i="18"/>
  <c r="T14" i="18"/>
  <c r="S14" i="18"/>
  <c r="R14" i="18"/>
  <c r="T13" i="18"/>
  <c r="S13" i="18"/>
  <c r="R13" i="18"/>
  <c r="T12" i="18"/>
  <c r="S12" i="18"/>
  <c r="R12" i="18"/>
  <c r="U876" i="2"/>
  <c r="K876" i="2"/>
  <c r="U990" i="2"/>
  <c r="U989" i="2"/>
  <c r="U988" i="2"/>
  <c r="U987" i="2"/>
  <c r="U986" i="2"/>
  <c r="U985" i="2"/>
  <c r="U984" i="2"/>
  <c r="U983" i="2"/>
  <c r="U982" i="2"/>
  <c r="U981" i="2"/>
  <c r="U980" i="2"/>
  <c r="U979" i="2"/>
  <c r="U978" i="2"/>
  <c r="U977" i="2"/>
  <c r="U976" i="2"/>
  <c r="U970" i="2"/>
  <c r="U969" i="2"/>
  <c r="U968" i="2"/>
  <c r="U967" i="2"/>
  <c r="U966" i="2"/>
  <c r="U965" i="2"/>
  <c r="U964" i="2"/>
  <c r="U963" i="2"/>
  <c r="U962" i="2"/>
  <c r="U961" i="2"/>
  <c r="U960" i="2"/>
  <c r="U959" i="2"/>
  <c r="U958" i="2"/>
  <c r="U957" i="2"/>
  <c r="U956" i="2"/>
  <c r="U955" i="2"/>
  <c r="U954" i="2"/>
  <c r="U953" i="2"/>
  <c r="U952" i="2"/>
  <c r="U951" i="2"/>
  <c r="U945" i="2"/>
  <c r="U944" i="2"/>
  <c r="U943" i="2"/>
  <c r="U942" i="2"/>
  <c r="U941" i="2"/>
  <c r="U940" i="2"/>
  <c r="U939" i="2"/>
  <c r="U938" i="2"/>
  <c r="U937" i="2"/>
  <c r="U936" i="2"/>
  <c r="U935" i="2"/>
  <c r="U934" i="2"/>
  <c r="U933" i="2"/>
  <c r="U932" i="2"/>
  <c r="U931" i="2"/>
  <c r="U930" i="2"/>
  <c r="U929" i="2"/>
  <c r="U928" i="2"/>
  <c r="U924" i="2"/>
  <c r="U923" i="2"/>
  <c r="U922" i="2"/>
  <c r="U916" i="2"/>
  <c r="U915" i="2"/>
  <c r="U914" i="2"/>
  <c r="U913" i="2"/>
  <c r="U912" i="2"/>
  <c r="U911" i="2"/>
  <c r="U910" i="2"/>
  <c r="U909" i="2"/>
  <c r="U908" i="2"/>
  <c r="U907" i="2"/>
  <c r="U906" i="2"/>
  <c r="U905" i="2"/>
  <c r="U904" i="2"/>
  <c r="U903" i="2"/>
  <c r="U902" i="2"/>
  <c r="U901" i="2"/>
  <c r="U900" i="2"/>
  <c r="U899" i="2"/>
  <c r="U898" i="2"/>
  <c r="U897" i="2"/>
  <c r="U896" i="2"/>
  <c r="U895" i="2"/>
  <c r="U894" i="2"/>
  <c r="U893" i="2"/>
  <c r="U892" i="2"/>
  <c r="U891" i="2"/>
  <c r="U890" i="2"/>
  <c r="U889" i="2"/>
  <c r="U888" i="2"/>
  <c r="U887" i="2"/>
  <c r="U886" i="2"/>
  <c r="U885" i="2"/>
  <c r="U884" i="2"/>
  <c r="U883" i="2"/>
  <c r="U882" i="2"/>
  <c r="U881" i="2"/>
  <c r="U880" i="2"/>
  <c r="U879" i="2"/>
  <c r="U878" i="2"/>
  <c r="U877" i="2"/>
  <c r="U871" i="2"/>
  <c r="U870" i="2"/>
  <c r="U869" i="2"/>
  <c r="U868" i="2"/>
  <c r="U867" i="2"/>
  <c r="U866" i="2"/>
  <c r="U865" i="2"/>
  <c r="U864" i="2"/>
  <c r="U863" i="2"/>
  <c r="U862" i="2"/>
  <c r="U861" i="2"/>
  <c r="U860" i="2"/>
  <c r="U859" i="2"/>
  <c r="U853"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6" i="2"/>
  <c r="U795" i="2"/>
  <c r="U789" i="2"/>
  <c r="U788" i="2"/>
  <c r="U787" i="2"/>
  <c r="U786" i="2"/>
  <c r="U785" i="2"/>
  <c r="U784" i="2"/>
  <c r="U783" i="2"/>
  <c r="U782" i="2"/>
  <c r="U781" i="2"/>
  <c r="U780" i="2"/>
  <c r="U779" i="2"/>
  <c r="U778" i="2"/>
  <c r="U777" i="2"/>
  <c r="U776" i="2"/>
  <c r="U775" i="2"/>
  <c r="U774" i="2"/>
  <c r="U773" i="2"/>
  <c r="U772" i="2"/>
  <c r="U771" i="2"/>
  <c r="U770" i="2"/>
  <c r="U764" i="2"/>
  <c r="U763" i="2"/>
  <c r="U762" i="2"/>
  <c r="U761"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34" i="2"/>
  <c r="U733"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46" i="2"/>
  <c r="U545" i="2"/>
  <c r="U544" i="2"/>
  <c r="U543" i="2"/>
  <c r="U542" i="2"/>
  <c r="U541" i="2"/>
  <c r="U536" i="2"/>
  <c r="U535" i="2"/>
  <c r="U534" i="2"/>
  <c r="U533" i="2"/>
  <c r="U532" i="2"/>
  <c r="U526" i="2"/>
  <c r="U525" i="2"/>
  <c r="U524" i="2"/>
  <c r="U523" i="2"/>
  <c r="U522"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86" i="2"/>
  <c r="U485" i="2"/>
  <c r="U484" i="2"/>
  <c r="U483" i="2"/>
  <c r="U482" i="2"/>
  <c r="U481" i="2"/>
  <c r="U480" i="2"/>
  <c r="U479" i="2"/>
  <c r="U478" i="2"/>
  <c r="U477" i="2"/>
  <c r="U476" i="2"/>
  <c r="U475" i="2"/>
  <c r="U474" i="2"/>
  <c r="U473" i="2"/>
  <c r="U472" i="2"/>
  <c r="U471" i="2"/>
  <c r="U468" i="2"/>
  <c r="U467" i="2"/>
  <c r="U466" i="2"/>
  <c r="U465" i="2"/>
  <c r="U464" i="2"/>
  <c r="U463" i="2"/>
  <c r="U462"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1" i="2"/>
  <c r="U410" i="2"/>
  <c r="U409" i="2"/>
  <c r="U408" i="2"/>
  <c r="U407" i="2"/>
  <c r="U406" i="2"/>
  <c r="U405" i="2"/>
  <c r="U404" i="2"/>
  <c r="U403" i="2"/>
  <c r="U402" i="2"/>
  <c r="U401" i="2"/>
  <c r="U400" i="2"/>
  <c r="U399" i="2"/>
  <c r="U398" i="2"/>
  <c r="U397" i="2"/>
  <c r="U396" i="2"/>
  <c r="U395" i="2"/>
  <c r="U394" i="2"/>
  <c r="U393" i="2"/>
  <c r="U392" i="2"/>
  <c r="U391"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419" i="16"/>
  <c r="U418" i="16"/>
  <c r="U417" i="16"/>
  <c r="U416" i="16"/>
  <c r="U415" i="16"/>
  <c r="U414" i="16"/>
  <c r="U413" i="16"/>
  <c r="U412" i="16"/>
  <c r="U411" i="16"/>
  <c r="U410" i="16"/>
  <c r="U409" i="16"/>
  <c r="U408" i="16"/>
  <c r="U407" i="16"/>
  <c r="U406" i="16"/>
  <c r="U405" i="16"/>
  <c r="U404" i="16"/>
  <c r="U403" i="16"/>
  <c r="U402" i="16"/>
  <c r="U401" i="16"/>
  <c r="U400" i="16"/>
  <c r="U399" i="16"/>
  <c r="U398" i="16"/>
  <c r="U397" i="16"/>
  <c r="U396" i="16"/>
  <c r="U395" i="16"/>
  <c r="U394" i="16"/>
  <c r="U393" i="16"/>
  <c r="U392" i="16"/>
  <c r="U391" i="16"/>
  <c r="U390" i="16"/>
  <c r="U389" i="16"/>
  <c r="U388" i="16"/>
  <c r="U387" i="16"/>
  <c r="U386" i="16"/>
  <c r="U385" i="16"/>
  <c r="U384" i="16"/>
  <c r="U383" i="16"/>
  <c r="U382" i="16"/>
  <c r="U381" i="16"/>
  <c r="U380" i="16"/>
  <c r="U379" i="16"/>
  <c r="U378" i="16"/>
  <c r="U377" i="16"/>
  <c r="U376" i="16"/>
  <c r="U375" i="16"/>
  <c r="U374" i="16"/>
  <c r="U373" i="16"/>
  <c r="U372" i="16"/>
  <c r="U371" i="16"/>
  <c r="U370" i="16"/>
  <c r="U369" i="16"/>
  <c r="U368" i="16"/>
  <c r="U367" i="16"/>
  <c r="U366" i="16"/>
  <c r="U365" i="16"/>
  <c r="U364" i="16"/>
  <c r="U363" i="16"/>
  <c r="U362" i="16"/>
  <c r="U361" i="16"/>
  <c r="U360" i="16"/>
  <c r="U359" i="16"/>
  <c r="U358" i="16"/>
  <c r="U357" i="16"/>
  <c r="U356" i="16"/>
  <c r="U355" i="16"/>
  <c r="U354" i="16"/>
  <c r="U353" i="16"/>
  <c r="U352" i="16"/>
  <c r="U351" i="16"/>
  <c r="U350" i="16"/>
  <c r="U349" i="16"/>
  <c r="U348" i="16"/>
  <c r="U347" i="16"/>
  <c r="U346" i="16"/>
  <c r="U345" i="16"/>
  <c r="U344" i="16"/>
  <c r="U343" i="16"/>
  <c r="U342" i="16"/>
  <c r="U341" i="16"/>
  <c r="U340" i="16"/>
  <c r="U339" i="16"/>
  <c r="U338" i="16"/>
  <c r="U337" i="16"/>
  <c r="U336" i="16"/>
  <c r="U335" i="16"/>
  <c r="U334" i="16"/>
  <c r="U333" i="16"/>
  <c r="U332" i="16"/>
  <c r="U331" i="16"/>
  <c r="U330" i="16"/>
  <c r="U329" i="16"/>
  <c r="U328" i="16"/>
  <c r="U327" i="16"/>
  <c r="U326" i="16"/>
  <c r="U325" i="16"/>
  <c r="U324" i="16"/>
  <c r="U323" i="16"/>
  <c r="U322" i="16"/>
  <c r="U321" i="16"/>
  <c r="U320" i="16"/>
  <c r="U319" i="16"/>
  <c r="U318" i="16"/>
  <c r="U317" i="16"/>
  <c r="U316" i="16"/>
  <c r="U315" i="16"/>
  <c r="U314" i="16"/>
  <c r="U313" i="16"/>
  <c r="U312" i="16"/>
  <c r="U311" i="16"/>
  <c r="U310" i="16"/>
  <c r="U309" i="16"/>
  <c r="U308" i="16"/>
  <c r="U307" i="16"/>
  <c r="U306" i="16"/>
  <c r="U305" i="16"/>
  <c r="U304" i="16"/>
  <c r="U303" i="16"/>
  <c r="U302" i="16"/>
  <c r="U301" i="16"/>
  <c r="U300" i="16"/>
  <c r="U299" i="16"/>
  <c r="U298" i="16"/>
  <c r="U297" i="16"/>
  <c r="U296" i="16"/>
  <c r="U295" i="16"/>
  <c r="U294" i="16"/>
  <c r="U293" i="16"/>
  <c r="U292" i="16"/>
  <c r="U291" i="16"/>
  <c r="U290" i="16"/>
  <c r="U289" i="16"/>
  <c r="U288" i="16"/>
  <c r="U287" i="16"/>
  <c r="U286" i="16"/>
  <c r="U285" i="16"/>
  <c r="U284" i="16"/>
  <c r="U283" i="16"/>
  <c r="U282" i="16"/>
  <c r="U281" i="16"/>
  <c r="U280" i="16"/>
  <c r="U279" i="16"/>
  <c r="U278" i="16"/>
  <c r="U277" i="16"/>
  <c r="U276" i="16"/>
  <c r="U275" i="16"/>
  <c r="U274" i="16"/>
  <c r="U273" i="16"/>
  <c r="U272" i="16"/>
  <c r="U271" i="16"/>
  <c r="U270" i="16"/>
  <c r="U269" i="16"/>
  <c r="U268" i="16"/>
  <c r="U267" i="16"/>
  <c r="U266" i="16"/>
  <c r="U265" i="16"/>
  <c r="U264" i="16"/>
  <c r="U263" i="16"/>
  <c r="U262" i="16"/>
  <c r="U261" i="16"/>
  <c r="U260" i="16"/>
  <c r="U259" i="16"/>
  <c r="U258" i="16"/>
  <c r="U257" i="16"/>
  <c r="U256" i="16"/>
  <c r="U255" i="16"/>
  <c r="U254" i="16"/>
  <c r="U253" i="16"/>
  <c r="U252" i="16"/>
  <c r="U251" i="16"/>
  <c r="U250" i="16"/>
  <c r="U249" i="16"/>
  <c r="U248" i="16"/>
  <c r="U247" i="16"/>
  <c r="U246" i="16"/>
  <c r="U245" i="16"/>
  <c r="U244" i="16"/>
  <c r="U243" i="16"/>
  <c r="U242" i="16"/>
  <c r="U241" i="16"/>
  <c r="U240" i="16"/>
  <c r="U239" i="16"/>
  <c r="U238" i="16"/>
  <c r="U237" i="16"/>
  <c r="U236" i="16"/>
  <c r="U235" i="16"/>
  <c r="U234" i="16"/>
  <c r="U233" i="16"/>
  <c r="U232" i="16"/>
  <c r="U231" i="16"/>
  <c r="U230" i="16"/>
  <c r="U229" i="16"/>
  <c r="U228" i="16"/>
  <c r="U227" i="16"/>
  <c r="U226" i="16"/>
  <c r="U225" i="16"/>
  <c r="U224" i="16"/>
  <c r="U223" i="16"/>
  <c r="U222" i="16"/>
  <c r="U221" i="16"/>
  <c r="U220" i="16"/>
  <c r="U219" i="16"/>
  <c r="U218" i="16"/>
  <c r="U217" i="16"/>
  <c r="U216" i="16"/>
  <c r="U215" i="16"/>
  <c r="U214" i="16"/>
  <c r="U213" i="16"/>
  <c r="U212" i="16"/>
  <c r="U211" i="16"/>
  <c r="U210" i="16"/>
  <c r="U209" i="16"/>
  <c r="U208" i="16"/>
  <c r="U207" i="16"/>
  <c r="U206" i="16"/>
  <c r="U205" i="16"/>
  <c r="U204" i="16"/>
  <c r="U203" i="16"/>
  <c r="U202" i="16"/>
  <c r="U201" i="16"/>
  <c r="U200" i="16"/>
  <c r="U199" i="16"/>
  <c r="U198" i="16"/>
  <c r="U197" i="16"/>
  <c r="U196" i="16"/>
  <c r="U195" i="16"/>
  <c r="U194" i="16"/>
  <c r="U193" i="16"/>
  <c r="U192" i="16"/>
  <c r="U191" i="16"/>
  <c r="U190" i="16"/>
  <c r="U189" i="16"/>
  <c r="U188" i="16"/>
  <c r="U187" i="16"/>
  <c r="U186" i="16"/>
  <c r="U185" i="16"/>
  <c r="U184" i="16"/>
  <c r="U183" i="16"/>
  <c r="U182" i="16"/>
  <c r="U181" i="16"/>
  <c r="U180" i="16"/>
  <c r="U179" i="16"/>
  <c r="U178" i="16"/>
  <c r="U177" i="16"/>
  <c r="U176" i="16"/>
  <c r="U175" i="16"/>
  <c r="U174" i="16"/>
  <c r="U173" i="16"/>
  <c r="U172" i="16"/>
  <c r="U171" i="16"/>
  <c r="U170" i="16"/>
  <c r="U169" i="16"/>
  <c r="U168" i="16"/>
  <c r="U166" i="16"/>
  <c r="U165" i="16"/>
  <c r="U164" i="16"/>
  <c r="U162" i="16"/>
  <c r="U161" i="16"/>
  <c r="U160" i="16"/>
  <c r="U158" i="16"/>
  <c r="U157" i="16"/>
  <c r="U156" i="16"/>
  <c r="U154" i="16"/>
  <c r="U153" i="16"/>
  <c r="U152" i="16"/>
  <c r="U150" i="16"/>
  <c r="U149" i="16"/>
  <c r="U148" i="16"/>
  <c r="U146" i="16"/>
  <c r="U145" i="16"/>
  <c r="U144" i="16"/>
  <c r="U142" i="16"/>
  <c r="U141" i="16"/>
  <c r="U140" i="16"/>
  <c r="U139" i="16"/>
  <c r="U138" i="16"/>
  <c r="U137" i="16"/>
  <c r="U136" i="16"/>
  <c r="U135" i="16"/>
  <c r="U134" i="16"/>
  <c r="U133" i="16"/>
  <c r="U132" i="16"/>
  <c r="U131" i="16"/>
  <c r="U130" i="16"/>
  <c r="U129" i="16"/>
  <c r="U128" i="16"/>
  <c r="U127" i="16"/>
  <c r="U126" i="16"/>
  <c r="U125" i="16"/>
  <c r="U124" i="16"/>
  <c r="U123" i="16"/>
  <c r="U122" i="16"/>
  <c r="U121" i="16"/>
  <c r="U120" i="16"/>
  <c r="U119" i="16"/>
  <c r="U118" i="16"/>
  <c r="U117" i="16"/>
  <c r="U116" i="16"/>
  <c r="U115" i="16"/>
  <c r="U114" i="16"/>
  <c r="U113" i="16"/>
  <c r="U111" i="16"/>
  <c r="U110" i="16"/>
  <c r="U109" i="16"/>
  <c r="U108" i="16"/>
  <c r="U107" i="16"/>
  <c r="U106" i="16"/>
  <c r="U105" i="16"/>
  <c r="U104" i="16"/>
  <c r="U103" i="16"/>
  <c r="U102" i="16"/>
  <c r="U101" i="16"/>
  <c r="U100" i="16"/>
  <c r="U99" i="16"/>
  <c r="U98" i="16"/>
  <c r="U97" i="16"/>
  <c r="U96" i="16"/>
  <c r="U95" i="16"/>
  <c r="U94" i="16"/>
  <c r="U93" i="16"/>
  <c r="U92" i="16"/>
  <c r="U91" i="16"/>
  <c r="U90" i="16"/>
  <c r="U89" i="16"/>
  <c r="U88" i="16"/>
  <c r="U87" i="16"/>
  <c r="U86" i="16"/>
  <c r="U85" i="16"/>
  <c r="U84" i="16"/>
  <c r="U83" i="16"/>
  <c r="U82" i="16"/>
  <c r="U81" i="16"/>
  <c r="U80" i="16"/>
  <c r="U79" i="16"/>
  <c r="U78" i="16"/>
  <c r="U77" i="16"/>
  <c r="U76" i="16"/>
  <c r="U75" i="16"/>
  <c r="U74" i="16"/>
  <c r="U73" i="16"/>
  <c r="U72" i="16"/>
  <c r="U71" i="16"/>
  <c r="U70" i="16"/>
  <c r="U69" i="16"/>
  <c r="U68" i="16"/>
  <c r="U67" i="16"/>
  <c r="U66" i="16"/>
  <c r="U65" i="16"/>
  <c r="U64" i="16"/>
  <c r="U63" i="16"/>
  <c r="U62" i="16"/>
  <c r="U61" i="16"/>
  <c r="U60" i="16"/>
  <c r="U59" i="16"/>
  <c r="U58" i="16"/>
  <c r="U57" i="16"/>
  <c r="U56" i="16"/>
  <c r="U55" i="16"/>
  <c r="U54" i="16"/>
  <c r="U53" i="16"/>
  <c r="U52" i="16"/>
  <c r="U51" i="16"/>
  <c r="U50" i="16"/>
  <c r="U49" i="16"/>
  <c r="U48" i="16"/>
  <c r="U47" i="16"/>
  <c r="U46" i="16"/>
  <c r="U45" i="16"/>
  <c r="U44" i="16"/>
  <c r="U43" i="16"/>
  <c r="U42" i="16"/>
  <c r="U41"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U10" i="16"/>
  <c r="U10" i="2"/>
  <c r="T993" i="2"/>
  <c r="S993" i="2"/>
  <c r="R993" i="2"/>
  <c r="T992" i="2"/>
  <c r="S992" i="2"/>
  <c r="R992" i="2"/>
  <c r="T991" i="2"/>
  <c r="S991" i="2"/>
  <c r="R991" i="2"/>
  <c r="T975" i="2"/>
  <c r="S975" i="2"/>
  <c r="R975" i="2"/>
  <c r="T974" i="2"/>
  <c r="S974" i="2"/>
  <c r="R974" i="2"/>
  <c r="T973" i="2"/>
  <c r="S973" i="2"/>
  <c r="R973" i="2"/>
  <c r="T972" i="2"/>
  <c r="S972" i="2"/>
  <c r="R972" i="2"/>
  <c r="T971" i="2"/>
  <c r="S971" i="2"/>
  <c r="R971" i="2"/>
  <c r="T950" i="2"/>
  <c r="S950" i="2"/>
  <c r="R950" i="2"/>
  <c r="T949" i="2"/>
  <c r="S949" i="2"/>
  <c r="R949" i="2"/>
  <c r="T948" i="2"/>
  <c r="S948" i="2"/>
  <c r="R948" i="2"/>
  <c r="T947" i="2"/>
  <c r="S947" i="2"/>
  <c r="R947" i="2"/>
  <c r="T946" i="2"/>
  <c r="S946" i="2"/>
  <c r="R946" i="2"/>
  <c r="T927" i="2"/>
  <c r="S927" i="2"/>
  <c r="R927" i="2"/>
  <c r="T926" i="2"/>
  <c r="S926" i="2"/>
  <c r="R926" i="2"/>
  <c r="T925" i="2"/>
  <c r="S925" i="2"/>
  <c r="R925" i="2"/>
  <c r="T921" i="2"/>
  <c r="S921" i="2"/>
  <c r="R921" i="2"/>
  <c r="T920" i="2"/>
  <c r="S920" i="2"/>
  <c r="R920" i="2"/>
  <c r="T919" i="2"/>
  <c r="S919" i="2"/>
  <c r="R919" i="2"/>
  <c r="T918" i="2"/>
  <c r="S918" i="2"/>
  <c r="R918" i="2"/>
  <c r="T917" i="2"/>
  <c r="S917" i="2"/>
  <c r="R917" i="2"/>
  <c r="T875" i="2"/>
  <c r="S875" i="2"/>
  <c r="R875" i="2"/>
  <c r="T874" i="2"/>
  <c r="S874" i="2"/>
  <c r="R874" i="2"/>
  <c r="T873" i="2"/>
  <c r="S873" i="2"/>
  <c r="R873" i="2"/>
  <c r="T872" i="2"/>
  <c r="S872" i="2"/>
  <c r="R872" i="2"/>
  <c r="T858" i="2"/>
  <c r="S858" i="2"/>
  <c r="R858" i="2"/>
  <c r="T857" i="2"/>
  <c r="S857" i="2"/>
  <c r="R857" i="2"/>
  <c r="T856" i="2"/>
  <c r="S856" i="2"/>
  <c r="R856" i="2"/>
  <c r="T855" i="2"/>
  <c r="S855" i="2"/>
  <c r="R855" i="2"/>
  <c r="T854" i="2"/>
  <c r="S854" i="2"/>
  <c r="R854" i="2"/>
  <c r="T794" i="2"/>
  <c r="S794" i="2"/>
  <c r="R794" i="2"/>
  <c r="T793" i="2"/>
  <c r="S793" i="2"/>
  <c r="R793" i="2"/>
  <c r="T792" i="2"/>
  <c r="S792" i="2"/>
  <c r="R792" i="2"/>
  <c r="T791" i="2"/>
  <c r="S791" i="2"/>
  <c r="R791" i="2"/>
  <c r="T790" i="2"/>
  <c r="S790" i="2"/>
  <c r="R790" i="2"/>
  <c r="T769" i="2"/>
  <c r="S769" i="2"/>
  <c r="R769" i="2"/>
  <c r="U769" i="2" s="1"/>
  <c r="T768" i="2"/>
  <c r="S768" i="2"/>
  <c r="R768" i="2"/>
  <c r="T767" i="2"/>
  <c r="S767" i="2"/>
  <c r="R767" i="2"/>
  <c r="T766" i="2"/>
  <c r="S766" i="2"/>
  <c r="R766" i="2"/>
  <c r="T765" i="2"/>
  <c r="S765" i="2"/>
  <c r="R765" i="2"/>
  <c r="T732" i="2"/>
  <c r="S732" i="2"/>
  <c r="R732" i="2"/>
  <c r="T731" i="2"/>
  <c r="S731" i="2"/>
  <c r="R731" i="2"/>
  <c r="T730" i="2"/>
  <c r="S730" i="2"/>
  <c r="R730" i="2"/>
  <c r="T729" i="2"/>
  <c r="S729" i="2"/>
  <c r="R729" i="2"/>
  <c r="U729" i="2" s="1"/>
  <c r="T728" i="2"/>
  <c r="S728" i="2"/>
  <c r="R728" i="2"/>
  <c r="T591" i="2"/>
  <c r="S591" i="2"/>
  <c r="R591" i="2"/>
  <c r="T590" i="2"/>
  <c r="S590" i="2"/>
  <c r="R590" i="2"/>
  <c r="T589" i="2"/>
  <c r="S589" i="2"/>
  <c r="R589" i="2"/>
  <c r="T588" i="2"/>
  <c r="S588" i="2"/>
  <c r="R588" i="2"/>
  <c r="T587" i="2"/>
  <c r="S587" i="2"/>
  <c r="R587" i="2"/>
  <c r="T556" i="2"/>
  <c r="S556" i="2"/>
  <c r="R556" i="2"/>
  <c r="T555" i="2"/>
  <c r="S555" i="2"/>
  <c r="R555" i="2"/>
  <c r="U555" i="2" s="1"/>
  <c r="T554" i="2"/>
  <c r="S554" i="2"/>
  <c r="R554" i="2"/>
  <c r="T553" i="2"/>
  <c r="S553" i="2"/>
  <c r="R553" i="2"/>
  <c r="T552" i="2"/>
  <c r="S552" i="2"/>
  <c r="R552" i="2"/>
  <c r="T540" i="2"/>
  <c r="S540" i="2"/>
  <c r="R540" i="2"/>
  <c r="T539" i="2"/>
  <c r="S539" i="2"/>
  <c r="R539" i="2"/>
  <c r="T538" i="2"/>
  <c r="S538" i="2"/>
  <c r="R538" i="2"/>
  <c r="T537" i="2"/>
  <c r="S537" i="2"/>
  <c r="R537" i="2"/>
  <c r="T531" i="2"/>
  <c r="S531" i="2"/>
  <c r="R531" i="2"/>
  <c r="T530" i="2"/>
  <c r="S530" i="2"/>
  <c r="R530" i="2"/>
  <c r="T529" i="2"/>
  <c r="S529" i="2"/>
  <c r="R529" i="2"/>
  <c r="T528" i="2"/>
  <c r="S528" i="2"/>
  <c r="R528" i="2"/>
  <c r="T527" i="2"/>
  <c r="S527" i="2"/>
  <c r="R527" i="2"/>
  <c r="T521" i="2"/>
  <c r="S521" i="2"/>
  <c r="R521" i="2"/>
  <c r="T520" i="2"/>
  <c r="S520" i="2"/>
  <c r="R520" i="2"/>
  <c r="T519" i="2"/>
  <c r="S519" i="2"/>
  <c r="R519" i="2"/>
  <c r="T518" i="2"/>
  <c r="S518" i="2"/>
  <c r="R518" i="2"/>
  <c r="T517" i="2"/>
  <c r="S517" i="2"/>
  <c r="R517" i="2"/>
  <c r="T491" i="2"/>
  <c r="S491" i="2"/>
  <c r="R491" i="2"/>
  <c r="T490" i="2"/>
  <c r="S490" i="2"/>
  <c r="R490" i="2"/>
  <c r="T489" i="2"/>
  <c r="S489" i="2"/>
  <c r="R489" i="2"/>
  <c r="T488" i="2"/>
  <c r="S488" i="2"/>
  <c r="R488" i="2"/>
  <c r="T487" i="2"/>
  <c r="S487" i="2"/>
  <c r="R487" i="2"/>
  <c r="T461" i="2"/>
  <c r="S461" i="2"/>
  <c r="R461" i="2"/>
  <c r="T460" i="2"/>
  <c r="S460" i="2"/>
  <c r="R460" i="2"/>
  <c r="T459" i="2"/>
  <c r="S459" i="2"/>
  <c r="R459" i="2"/>
  <c r="T458" i="2"/>
  <c r="S458" i="2"/>
  <c r="R458" i="2"/>
  <c r="T457" i="2"/>
  <c r="S457" i="2"/>
  <c r="R457" i="2"/>
  <c r="T416" i="2"/>
  <c r="S416" i="2"/>
  <c r="R416" i="2"/>
  <c r="T415" i="2"/>
  <c r="S415" i="2"/>
  <c r="R415" i="2"/>
  <c r="T414" i="2"/>
  <c r="S414" i="2"/>
  <c r="R414" i="2"/>
  <c r="T413" i="2"/>
  <c r="S413" i="2"/>
  <c r="R413" i="2"/>
  <c r="T412" i="2"/>
  <c r="S412" i="2"/>
  <c r="R412" i="2"/>
  <c r="T390" i="2"/>
  <c r="S390" i="2"/>
  <c r="U390" i="2" s="1"/>
  <c r="R390" i="2"/>
  <c r="T389" i="2"/>
  <c r="S389" i="2"/>
  <c r="R389" i="2"/>
  <c r="T388" i="2"/>
  <c r="S388" i="2"/>
  <c r="R388" i="2"/>
  <c r="T387" i="2"/>
  <c r="S387" i="2"/>
  <c r="R387" i="2"/>
  <c r="T386" i="2"/>
  <c r="S386" i="2"/>
  <c r="R386" i="2"/>
  <c r="T335" i="2"/>
  <c r="S335" i="2"/>
  <c r="R335" i="2"/>
  <c r="T334" i="2"/>
  <c r="S334" i="2"/>
  <c r="R334" i="2"/>
  <c r="T333" i="2"/>
  <c r="S333" i="2"/>
  <c r="R333" i="2"/>
  <c r="T332" i="2"/>
  <c r="S332" i="2"/>
  <c r="R332" i="2"/>
  <c r="T331" i="2"/>
  <c r="S331" i="2"/>
  <c r="R331" i="2"/>
  <c r="U393" i="3"/>
  <c r="U392" i="3"/>
  <c r="U391" i="3"/>
  <c r="U385" i="3"/>
  <c r="U384" i="3"/>
  <c r="U383" i="3"/>
  <c r="U381" i="3"/>
  <c r="U380" i="3"/>
  <c r="U379" i="3"/>
  <c r="U375" i="3"/>
  <c r="U374" i="3"/>
  <c r="U373" i="3"/>
  <c r="U367" i="3"/>
  <c r="U366" i="3"/>
  <c r="U365" i="3"/>
  <c r="U359" i="3"/>
  <c r="U358" i="3"/>
  <c r="U357" i="3"/>
  <c r="U351" i="3"/>
  <c r="U350" i="3"/>
  <c r="U349" i="3"/>
  <c r="U343" i="3"/>
  <c r="U342" i="3"/>
  <c r="U341" i="3"/>
  <c r="U335" i="3"/>
  <c r="U334" i="3"/>
  <c r="U333" i="3"/>
  <c r="U327" i="3"/>
  <c r="U326" i="3"/>
  <c r="U325" i="3"/>
  <c r="U319" i="3"/>
  <c r="U318" i="3"/>
  <c r="U317" i="3"/>
  <c r="U311" i="3"/>
  <c r="U310" i="3"/>
  <c r="U309" i="3"/>
  <c r="U303" i="3"/>
  <c r="U302" i="3"/>
  <c r="U301" i="3"/>
  <c r="U296" i="3"/>
  <c r="U295" i="3"/>
  <c r="U294" i="3"/>
  <c r="U292" i="3"/>
  <c r="U291" i="3"/>
  <c r="U290" i="3"/>
  <c r="U284" i="3"/>
  <c r="U283" i="3"/>
  <c r="U282" i="3"/>
  <c r="U280" i="3"/>
  <c r="U279" i="3"/>
  <c r="U278" i="3"/>
  <c r="U276" i="3"/>
  <c r="U275" i="3"/>
  <c r="U272" i="3"/>
  <c r="U271" i="3"/>
  <c r="U270" i="3"/>
  <c r="U268" i="3"/>
  <c r="U267" i="3"/>
  <c r="U266" i="3"/>
  <c r="U264" i="3"/>
  <c r="U263" i="3"/>
  <c r="U262" i="3"/>
  <c r="U260" i="3"/>
  <c r="U259" i="3"/>
  <c r="U258" i="3"/>
  <c r="U254" i="3"/>
  <c r="U253" i="3"/>
  <c r="U251" i="3"/>
  <c r="U250" i="3"/>
  <c r="U249" i="3"/>
  <c r="U248" i="3"/>
  <c r="U247" i="3"/>
  <c r="U246" i="3"/>
  <c r="U245" i="3"/>
  <c r="U244" i="3"/>
  <c r="U243" i="3"/>
  <c r="U242" i="3"/>
  <c r="U241" i="3"/>
  <c r="U240" i="3"/>
  <c r="U239" i="3"/>
  <c r="U238" i="3"/>
  <c r="U237" i="3"/>
  <c r="U236" i="3"/>
  <c r="U235" i="3"/>
  <c r="U234" i="3"/>
  <c r="U231" i="3"/>
  <c r="U230" i="3"/>
  <c r="U229" i="3"/>
  <c r="U226" i="3"/>
  <c r="U225" i="3"/>
  <c r="U224" i="3"/>
  <c r="U221" i="3"/>
  <c r="U220" i="3"/>
  <c r="U219" i="3"/>
  <c r="U217" i="3"/>
  <c r="U216" i="3"/>
  <c r="U215" i="3"/>
  <c r="U212" i="3"/>
  <c r="U211" i="3"/>
  <c r="U210" i="3"/>
  <c r="U207" i="3"/>
  <c r="U206" i="3"/>
  <c r="U205" i="3"/>
  <c r="U202" i="3"/>
  <c r="U201" i="3"/>
  <c r="U200" i="3"/>
  <c r="U197" i="3"/>
  <c r="U196" i="3"/>
  <c r="U195" i="3"/>
  <c r="U192" i="3"/>
  <c r="U191" i="3"/>
  <c r="U190" i="3"/>
  <c r="U188" i="3"/>
  <c r="U187" i="3"/>
  <c r="U186" i="3"/>
  <c r="U184" i="3"/>
  <c r="U183" i="3"/>
  <c r="U182" i="3"/>
  <c r="U179" i="3"/>
  <c r="U178" i="3"/>
  <c r="U177" i="3"/>
  <c r="U174" i="3"/>
  <c r="U173" i="3"/>
  <c r="U172" i="3"/>
  <c r="U169" i="3"/>
  <c r="U168" i="3"/>
  <c r="U167" i="3"/>
  <c r="U159" i="3"/>
  <c r="U158" i="3"/>
  <c r="U157" i="3"/>
  <c r="U151" i="3"/>
  <c r="U150" i="3"/>
  <c r="U149" i="3"/>
  <c r="U147" i="3"/>
  <c r="U146" i="3"/>
  <c r="U145" i="3"/>
  <c r="U143" i="3"/>
  <c r="U142" i="3"/>
  <c r="U141" i="3"/>
  <c r="U139" i="3"/>
  <c r="U138" i="3"/>
  <c r="U137" i="3"/>
  <c r="U135" i="3"/>
  <c r="U134" i="3"/>
  <c r="U133" i="3"/>
  <c r="U131" i="3"/>
  <c r="U130" i="3"/>
  <c r="U129" i="3"/>
  <c r="U127" i="3"/>
  <c r="U126" i="3"/>
  <c r="U125" i="3"/>
  <c r="U123" i="3"/>
  <c r="U122" i="3"/>
  <c r="U121" i="3"/>
  <c r="U119" i="3"/>
  <c r="U118" i="3"/>
  <c r="U117" i="3"/>
  <c r="U114" i="3"/>
  <c r="U113" i="3"/>
  <c r="U112" i="3"/>
  <c r="U110" i="3"/>
  <c r="U109" i="3"/>
  <c r="U108" i="3"/>
  <c r="U106" i="3"/>
  <c r="U105" i="3"/>
  <c r="U104" i="3"/>
  <c r="U102" i="3"/>
  <c r="U101" i="3"/>
  <c r="U100" i="3"/>
  <c r="U98" i="3"/>
  <c r="U97" i="3"/>
  <c r="U96" i="3"/>
  <c r="U94" i="3"/>
  <c r="U93" i="3"/>
  <c r="U92" i="3"/>
  <c r="U90" i="3"/>
  <c r="U89" i="3"/>
  <c r="U88" i="3"/>
  <c r="U87" i="3"/>
  <c r="U86" i="3"/>
  <c r="U85" i="3"/>
  <c r="U82" i="3"/>
  <c r="U81" i="3"/>
  <c r="U80" i="3"/>
  <c r="U78" i="3"/>
  <c r="U77" i="3"/>
  <c r="U76" i="3"/>
  <c r="U73" i="3"/>
  <c r="U72" i="3"/>
  <c r="U71" i="3"/>
  <c r="U70" i="3"/>
  <c r="U69" i="3"/>
  <c r="U68" i="3"/>
  <c r="U66" i="3"/>
  <c r="U65" i="3"/>
  <c r="U64" i="3"/>
  <c r="U61" i="3"/>
  <c r="U60" i="3"/>
  <c r="U59" i="3"/>
  <c r="U53" i="3"/>
  <c r="U52" i="3"/>
  <c r="U51" i="3"/>
  <c r="U49" i="3"/>
  <c r="U48" i="3"/>
  <c r="U47" i="3"/>
  <c r="U45" i="3"/>
  <c r="U44" i="3"/>
  <c r="U43" i="3"/>
  <c r="U42" i="3"/>
  <c r="U41" i="3"/>
  <c r="U40" i="3"/>
  <c r="U38" i="3"/>
  <c r="U37" i="3"/>
  <c r="U36" i="3"/>
  <c r="U34" i="3"/>
  <c r="U33" i="3"/>
  <c r="U32" i="3"/>
  <c r="U30" i="3"/>
  <c r="U29" i="3"/>
  <c r="U28" i="3"/>
  <c r="U26" i="3"/>
  <c r="U25" i="3"/>
  <c r="U24" i="3"/>
  <c r="U16" i="3"/>
  <c r="U15" i="3"/>
  <c r="U14" i="3"/>
  <c r="U12" i="3"/>
  <c r="U11" i="3"/>
  <c r="U10" i="3"/>
  <c r="T396" i="3"/>
  <c r="S396" i="3"/>
  <c r="R396" i="3"/>
  <c r="T395" i="3"/>
  <c r="S395" i="3"/>
  <c r="R395" i="3"/>
  <c r="T394" i="3"/>
  <c r="S394" i="3"/>
  <c r="R394" i="3"/>
  <c r="T389" i="3"/>
  <c r="S389" i="3"/>
  <c r="R389" i="3"/>
  <c r="T388" i="3"/>
  <c r="S388" i="3"/>
  <c r="R388" i="3"/>
  <c r="T387" i="3"/>
  <c r="S387" i="3"/>
  <c r="R387" i="3"/>
  <c r="T378" i="3"/>
  <c r="S378" i="3"/>
  <c r="R378" i="3"/>
  <c r="T377" i="3"/>
  <c r="S377" i="3"/>
  <c r="R377" i="3"/>
  <c r="T376" i="3"/>
  <c r="S376" i="3"/>
  <c r="R376" i="3"/>
  <c r="T371" i="3"/>
  <c r="S371" i="3"/>
  <c r="R371" i="3"/>
  <c r="T370" i="3"/>
  <c r="S370" i="3"/>
  <c r="R370" i="3"/>
  <c r="T369" i="3"/>
  <c r="S369" i="3"/>
  <c r="R369" i="3"/>
  <c r="T363" i="3"/>
  <c r="S363" i="3"/>
  <c r="R363" i="3"/>
  <c r="T362" i="3"/>
  <c r="S362" i="3"/>
  <c r="R362" i="3"/>
  <c r="T361" i="3"/>
  <c r="S361" i="3"/>
  <c r="R361" i="3"/>
  <c r="T355" i="3"/>
  <c r="S355" i="3"/>
  <c r="R355" i="3"/>
  <c r="T354" i="3"/>
  <c r="S354" i="3"/>
  <c r="R354" i="3"/>
  <c r="T353" i="3"/>
  <c r="S353" i="3"/>
  <c r="R353" i="3"/>
  <c r="T347" i="3"/>
  <c r="S347" i="3"/>
  <c r="R347" i="3"/>
  <c r="T346" i="3"/>
  <c r="S346" i="3"/>
  <c r="R346" i="3"/>
  <c r="T345" i="3"/>
  <c r="S345" i="3"/>
  <c r="R345" i="3"/>
  <c r="T339" i="3"/>
  <c r="S339" i="3"/>
  <c r="R339" i="3"/>
  <c r="T338" i="3"/>
  <c r="S338" i="3"/>
  <c r="R338" i="3"/>
  <c r="T337" i="3"/>
  <c r="S337" i="3"/>
  <c r="R337" i="3"/>
  <c r="T331" i="3"/>
  <c r="S331" i="3"/>
  <c r="R331" i="3"/>
  <c r="T330" i="3"/>
  <c r="S330" i="3"/>
  <c r="R330" i="3"/>
  <c r="T329" i="3"/>
  <c r="S329" i="3"/>
  <c r="R329" i="3"/>
  <c r="T323" i="3"/>
  <c r="S323" i="3"/>
  <c r="R323" i="3"/>
  <c r="T322" i="3"/>
  <c r="S322" i="3"/>
  <c r="R322" i="3"/>
  <c r="T321" i="3"/>
  <c r="S321" i="3"/>
  <c r="R321" i="3"/>
  <c r="T315" i="3"/>
  <c r="S315" i="3"/>
  <c r="R315" i="3"/>
  <c r="T314" i="3"/>
  <c r="S314" i="3"/>
  <c r="R314" i="3"/>
  <c r="T313" i="3"/>
  <c r="S313" i="3"/>
  <c r="R313" i="3"/>
  <c r="T307" i="3"/>
  <c r="S307" i="3"/>
  <c r="R307" i="3"/>
  <c r="T306" i="3"/>
  <c r="S306" i="3"/>
  <c r="R306" i="3"/>
  <c r="T305" i="3"/>
  <c r="S305" i="3"/>
  <c r="R305" i="3"/>
  <c r="T299" i="3"/>
  <c r="S299" i="3"/>
  <c r="R299" i="3"/>
  <c r="T298" i="3"/>
  <c r="S298" i="3"/>
  <c r="R298" i="3"/>
  <c r="T297" i="3"/>
  <c r="S297" i="3"/>
  <c r="R297" i="3"/>
  <c r="T288" i="3"/>
  <c r="S288" i="3"/>
  <c r="R288" i="3"/>
  <c r="T287" i="3"/>
  <c r="S287" i="3"/>
  <c r="R287" i="3"/>
  <c r="T286" i="3"/>
  <c r="S286" i="3"/>
  <c r="R286" i="3"/>
  <c r="T164" i="3"/>
  <c r="S164" i="3"/>
  <c r="R164" i="3"/>
  <c r="T163" i="3"/>
  <c r="S163" i="3"/>
  <c r="R163" i="3"/>
  <c r="T162" i="3"/>
  <c r="S162" i="3"/>
  <c r="R162" i="3"/>
  <c r="T154" i="3"/>
  <c r="S154" i="3"/>
  <c r="R154" i="3"/>
  <c r="T153" i="3"/>
  <c r="S153" i="3"/>
  <c r="R153" i="3"/>
  <c r="T152" i="3"/>
  <c r="S152" i="3"/>
  <c r="R152" i="3"/>
  <c r="T57" i="3"/>
  <c r="S57" i="3"/>
  <c r="R57" i="3"/>
  <c r="T56" i="3"/>
  <c r="S56" i="3"/>
  <c r="R56" i="3"/>
  <c r="T55" i="3"/>
  <c r="S55" i="3"/>
  <c r="R55" i="3"/>
  <c r="T21" i="3"/>
  <c r="S21" i="3"/>
  <c r="R21" i="3"/>
  <c r="T20" i="3"/>
  <c r="S20" i="3"/>
  <c r="R20" i="3"/>
  <c r="T19" i="3"/>
  <c r="S19" i="3"/>
  <c r="R19" i="3"/>
  <c r="K13" i="17"/>
  <c r="K12" i="17"/>
  <c r="K11" i="17"/>
  <c r="Q48" i="18"/>
  <c r="U48" i="18" s="1"/>
  <c r="Q47" i="18"/>
  <c r="U47" i="18" s="1"/>
  <c r="Q46" i="18"/>
  <c r="Q14" i="18"/>
  <c r="U14" i="18" s="1"/>
  <c r="Q13" i="18"/>
  <c r="U13" i="18" s="1"/>
  <c r="Q12" i="18"/>
  <c r="U12" i="18" s="1"/>
  <c r="Q993" i="2"/>
  <c r="Q992" i="2"/>
  <c r="Q991" i="2"/>
  <c r="U991" i="2" s="1"/>
  <c r="Q975" i="2"/>
  <c r="Q974" i="2"/>
  <c r="Q973" i="2"/>
  <c r="Q972" i="2"/>
  <c r="U972" i="2" s="1"/>
  <c r="Q971" i="2"/>
  <c r="Q950" i="2"/>
  <c r="Q949" i="2"/>
  <c r="Q948" i="2"/>
  <c r="U948" i="2" s="1"/>
  <c r="Q947" i="2"/>
  <c r="Q946" i="2"/>
  <c r="Q927" i="2"/>
  <c r="Q926" i="2"/>
  <c r="U926" i="2" s="1"/>
  <c r="Q925" i="2"/>
  <c r="Q921" i="2"/>
  <c r="Q920" i="2"/>
  <c r="U920" i="2" s="1"/>
  <c r="Q919" i="2"/>
  <c r="U919" i="2" s="1"/>
  <c r="Q918" i="2"/>
  <c r="Q917" i="2"/>
  <c r="Q875" i="2"/>
  <c r="U875" i="2" s="1"/>
  <c r="Q874" i="2"/>
  <c r="U874" i="2" s="1"/>
  <c r="Q873" i="2"/>
  <c r="Q872" i="2"/>
  <c r="Q858" i="2"/>
  <c r="Q857" i="2"/>
  <c r="U857" i="2" s="1"/>
  <c r="Q856" i="2"/>
  <c r="Q855" i="2"/>
  <c r="U855" i="2" s="1"/>
  <c r="Q854" i="2"/>
  <c r="Q794" i="2"/>
  <c r="U794" i="2" s="1"/>
  <c r="Q793" i="2"/>
  <c r="U793" i="2" s="1"/>
  <c r="Q792" i="2"/>
  <c r="Q791" i="2"/>
  <c r="Q790" i="2"/>
  <c r="U790" i="2" s="1"/>
  <c r="Q769" i="2"/>
  <c r="Q768" i="2"/>
  <c r="Q767" i="2"/>
  <c r="Q766" i="2"/>
  <c r="U766" i="2" s="1"/>
  <c r="Q765" i="2"/>
  <c r="U765" i="2" s="1"/>
  <c r="Q732" i="2"/>
  <c r="Q731" i="2"/>
  <c r="Q730" i="2"/>
  <c r="U730" i="2" s="1"/>
  <c r="Q729" i="2"/>
  <c r="Q728" i="2"/>
  <c r="Q591" i="2"/>
  <c r="Q590" i="2"/>
  <c r="Q589" i="2"/>
  <c r="Q588" i="2"/>
  <c r="Q587" i="2"/>
  <c r="Q556" i="2"/>
  <c r="U556" i="2" s="1"/>
  <c r="Q555" i="2"/>
  <c r="Q554" i="2"/>
  <c r="Q553" i="2"/>
  <c r="Q552" i="2"/>
  <c r="Q540" i="2"/>
  <c r="Q539" i="2"/>
  <c r="Q538" i="2"/>
  <c r="Q531" i="2"/>
  <c r="Q530" i="2"/>
  <c r="Q529" i="2"/>
  <c r="Q528" i="2"/>
  <c r="Q527" i="2"/>
  <c r="Q521" i="2"/>
  <c r="Q520" i="2"/>
  <c r="Q519" i="2"/>
  <c r="Q518" i="2"/>
  <c r="Q517" i="2"/>
  <c r="Q491" i="2"/>
  <c r="Q490" i="2"/>
  <c r="Q489" i="2"/>
  <c r="Q488" i="2"/>
  <c r="Q487" i="2"/>
  <c r="Q461" i="2"/>
  <c r="Q460" i="2"/>
  <c r="Q459" i="2"/>
  <c r="Q458" i="2"/>
  <c r="Q457" i="2"/>
  <c r="Q416" i="2"/>
  <c r="Q415" i="2"/>
  <c r="Q414" i="2"/>
  <c r="Q413" i="2"/>
  <c r="Q412" i="2"/>
  <c r="Q390" i="2"/>
  <c r="Q389" i="2"/>
  <c r="Q388" i="2"/>
  <c r="Q387" i="2"/>
  <c r="Q386" i="2"/>
  <c r="Q335" i="2"/>
  <c r="Q334" i="2"/>
  <c r="U334" i="2" s="1"/>
  <c r="Q333" i="2"/>
  <c r="U333" i="2" s="1"/>
  <c r="Q332" i="2"/>
  <c r="Q331" i="2"/>
  <c r="Q396" i="3"/>
  <c r="Q395" i="3"/>
  <c r="Q394" i="3"/>
  <c r="Q389" i="3"/>
  <c r="Q388" i="3"/>
  <c r="Q387" i="3"/>
  <c r="Q378" i="3"/>
  <c r="Q377" i="3"/>
  <c r="Q376" i="3"/>
  <c r="Q371" i="3"/>
  <c r="Q370" i="3"/>
  <c r="Q369" i="3"/>
  <c r="Q363" i="3"/>
  <c r="Q362" i="3"/>
  <c r="Q361" i="3"/>
  <c r="Q355" i="3"/>
  <c r="Q354" i="3"/>
  <c r="Q353" i="3"/>
  <c r="Q347" i="3"/>
  <c r="Q346" i="3"/>
  <c r="Q345" i="3"/>
  <c r="Q339" i="3"/>
  <c r="Q338" i="3"/>
  <c r="Q337" i="3"/>
  <c r="Q331" i="3"/>
  <c r="Q330" i="3"/>
  <c r="Q329" i="3"/>
  <c r="Q323" i="3"/>
  <c r="Q322" i="3"/>
  <c r="Q321" i="3"/>
  <c r="Q315" i="3"/>
  <c r="Q314" i="3"/>
  <c r="Q313" i="3"/>
  <c r="Q307" i="3"/>
  <c r="Q306" i="3"/>
  <c r="Q305" i="3"/>
  <c r="Q299" i="3"/>
  <c r="Q298" i="3"/>
  <c r="Q297" i="3"/>
  <c r="Q288" i="3"/>
  <c r="Q287" i="3"/>
  <c r="Q286" i="3"/>
  <c r="U255" i="3"/>
  <c r="Q164" i="3"/>
  <c r="Q163" i="3"/>
  <c r="Q162" i="3"/>
  <c r="Q154" i="3"/>
  <c r="Q153" i="3"/>
  <c r="Q152" i="3"/>
  <c r="Q57" i="3"/>
  <c r="Q56" i="3"/>
  <c r="Q55" i="3"/>
  <c r="Q21" i="3"/>
  <c r="Q20" i="3"/>
  <c r="Q19" i="3"/>
  <c r="U353" i="3" l="1"/>
  <c r="U387" i="3"/>
  <c r="U307" i="3"/>
  <c r="U339" i="3"/>
  <c r="U362" i="3"/>
  <c r="U371" i="3"/>
  <c r="U395" i="3"/>
  <c r="U330" i="3"/>
  <c r="U321" i="3"/>
  <c r="U298" i="3"/>
  <c r="U286" i="3"/>
  <c r="U299" i="3"/>
  <c r="U20" i="3"/>
  <c r="U152" i="3"/>
  <c r="U322" i="3"/>
  <c r="U363" i="3"/>
  <c r="U153" i="3"/>
  <c r="U164" i="3"/>
  <c r="U305" i="3"/>
  <c r="U355" i="3"/>
  <c r="U369" i="3"/>
  <c r="U389" i="3"/>
  <c r="U370" i="3"/>
  <c r="U347" i="3"/>
  <c r="U56" i="3"/>
  <c r="U154" i="3"/>
  <c r="U55" i="3"/>
  <c r="U287" i="3"/>
  <c r="U306" i="3"/>
  <c r="U323" i="3"/>
  <c r="U329" i="3"/>
  <c r="U337" i="3"/>
  <c r="U345" i="3"/>
  <c r="U162" i="3"/>
  <c r="U163" i="3"/>
  <c r="U313" i="3"/>
  <c r="U331" i="3"/>
  <c r="U354" i="3"/>
  <c r="U376" i="3"/>
  <c r="U388" i="3"/>
  <c r="U297" i="3"/>
  <c r="U315" i="3"/>
  <c r="U338" i="3"/>
  <c r="U361" i="3"/>
  <c r="U378" i="3"/>
  <c r="U394" i="3"/>
  <c r="U57" i="3"/>
  <c r="U21" i="3"/>
  <c r="U19" i="3"/>
  <c r="U589" i="2"/>
  <c r="U590" i="2"/>
  <c r="U331" i="2"/>
  <c r="U335" i="2"/>
  <c r="U389" i="2"/>
  <c r="U414" i="2"/>
  <c r="U458" i="2"/>
  <c r="U487" i="2"/>
  <c r="U491" i="2"/>
  <c r="U520" i="2"/>
  <c r="U529" i="2"/>
  <c r="U539" i="2"/>
  <c r="U554" i="2"/>
  <c r="U588" i="2"/>
  <c r="U728" i="2"/>
  <c r="U732" i="2"/>
  <c r="U768" i="2"/>
  <c r="U792" i="2"/>
  <c r="U872" i="2"/>
  <c r="U917" i="2"/>
  <c r="U921" i="2"/>
  <c r="U946" i="2"/>
  <c r="U950" i="2"/>
  <c r="U974" i="2"/>
  <c r="U993" i="2"/>
  <c r="U332" i="2"/>
  <c r="U540" i="2"/>
  <c r="U873" i="2"/>
  <c r="U918" i="2"/>
  <c r="U388" i="2"/>
  <c r="U490" i="2"/>
  <c r="U587" i="2"/>
  <c r="U591" i="2"/>
  <c r="U731" i="2"/>
  <c r="U767" i="2"/>
  <c r="U791" i="2"/>
  <c r="U854" i="2"/>
  <c r="U858" i="2"/>
  <c r="U927" i="2"/>
  <c r="U949" i="2"/>
  <c r="U973" i="2"/>
  <c r="U992" i="2"/>
  <c r="U856" i="2"/>
  <c r="U925" i="2"/>
  <c r="U947" i="2"/>
  <c r="U971" i="2"/>
  <c r="U975" i="2"/>
  <c r="U416" i="2"/>
  <c r="U412" i="2"/>
  <c r="U460" i="2"/>
  <c r="U518" i="2"/>
  <c r="U415" i="2"/>
  <c r="U459" i="2"/>
  <c r="U488" i="2"/>
  <c r="U517" i="2"/>
  <c r="U521" i="2"/>
  <c r="U530" i="2"/>
  <c r="U538" i="2"/>
  <c r="U387" i="2"/>
  <c r="U489" i="2"/>
  <c r="U527" i="2"/>
  <c r="U531" i="2"/>
  <c r="U552" i="2"/>
  <c r="U413" i="2"/>
  <c r="U457" i="2"/>
  <c r="U461" i="2"/>
  <c r="U519" i="2"/>
  <c r="U528" i="2"/>
  <c r="U553" i="2"/>
  <c r="U537" i="2"/>
  <c r="U386" i="2"/>
  <c r="U396" i="3"/>
  <c r="U288" i="3"/>
  <c r="U314" i="3"/>
  <c r="U346" i="3"/>
  <c r="U377" i="3"/>
  <c r="T7" i="18"/>
  <c r="S7" i="18"/>
  <c r="R7" i="18"/>
  <c r="Q7" i="18"/>
  <c r="T6" i="18"/>
  <c r="S6" i="18"/>
  <c r="R6" i="18"/>
  <c r="Q6" i="18"/>
  <c r="T5" i="18"/>
  <c r="S5" i="18"/>
  <c r="R5" i="18"/>
  <c r="Q5" i="18"/>
  <c r="K7" i="17"/>
  <c r="K6" i="17"/>
  <c r="K5" i="17"/>
  <c r="R5" i="4"/>
  <c r="Q5" i="4"/>
  <c r="P5" i="4"/>
  <c r="O5" i="4"/>
  <c r="I5" i="5"/>
  <c r="T9" i="16"/>
  <c r="S9" i="16"/>
  <c r="R9" i="16"/>
  <c r="Q9" i="16"/>
  <c r="T8" i="16"/>
  <c r="S8" i="16"/>
  <c r="R8" i="16"/>
  <c r="Q8" i="16"/>
  <c r="T7" i="16"/>
  <c r="S7" i="16"/>
  <c r="R7" i="16"/>
  <c r="Q7" i="16"/>
  <c r="T6" i="16"/>
  <c r="S6" i="16"/>
  <c r="R6" i="16"/>
  <c r="Q6" i="16"/>
  <c r="T5" i="16"/>
  <c r="S5" i="16"/>
  <c r="R5" i="16"/>
  <c r="Q5" i="16"/>
  <c r="T9" i="2"/>
  <c r="T8" i="2"/>
  <c r="S8" i="2"/>
  <c r="R8" i="2"/>
  <c r="Q8" i="2"/>
  <c r="T7" i="2"/>
  <c r="S7" i="2"/>
  <c r="R7" i="2"/>
  <c r="Q7" i="2"/>
  <c r="T6" i="2"/>
  <c r="S6" i="2"/>
  <c r="R6" i="2"/>
  <c r="Q6" i="2"/>
  <c r="T5" i="2"/>
  <c r="S5" i="2"/>
  <c r="R5" i="2"/>
  <c r="Q5" i="2"/>
  <c r="T7" i="3"/>
  <c r="S7" i="3"/>
  <c r="R7" i="3"/>
  <c r="Q7" i="3"/>
  <c r="T6" i="3"/>
  <c r="S6" i="3"/>
  <c r="R6" i="3"/>
  <c r="Q6" i="3"/>
  <c r="T5" i="3"/>
  <c r="S5" i="3"/>
  <c r="R5" i="3"/>
  <c r="Q5" i="3"/>
  <c r="S5" i="4" l="1"/>
  <c r="U5" i="18"/>
  <c r="U6" i="18"/>
  <c r="U7" i="18"/>
  <c r="U5" i="16"/>
  <c r="U6" i="16"/>
  <c r="U7" i="16"/>
  <c r="U8" i="16"/>
  <c r="U9" i="16"/>
  <c r="U5" i="2"/>
  <c r="U6" i="2"/>
  <c r="U8" i="2"/>
  <c r="U5" i="3"/>
  <c r="U6" i="3"/>
  <c r="U7" i="3"/>
  <c r="U7" i="2"/>
  <c r="J48" i="18"/>
  <c r="I48" i="18"/>
  <c r="H48" i="18"/>
  <c r="J47" i="18"/>
  <c r="I47" i="18"/>
  <c r="H47" i="18"/>
  <c r="J46" i="18"/>
  <c r="I46" i="18"/>
  <c r="H46" i="18"/>
  <c r="J14" i="18"/>
  <c r="I14" i="18"/>
  <c r="H14" i="18"/>
  <c r="J13" i="18"/>
  <c r="I13" i="18"/>
  <c r="H13" i="18"/>
  <c r="J12" i="18"/>
  <c r="I12" i="18"/>
  <c r="H12" i="18"/>
  <c r="N58" i="4" l="1"/>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P45" i="18"/>
  <c r="P44" i="18"/>
  <c r="P43" i="18"/>
  <c r="P41" i="18"/>
  <c r="P40" i="18"/>
  <c r="P39" i="18"/>
  <c r="P37" i="18"/>
  <c r="P36" i="18"/>
  <c r="P35" i="18"/>
  <c r="P33" i="18"/>
  <c r="P32" i="18"/>
  <c r="P31" i="18"/>
  <c r="P29" i="18"/>
  <c r="P28" i="18"/>
  <c r="P27" i="18"/>
  <c r="P25" i="18"/>
  <c r="P24" i="18"/>
  <c r="P23" i="18"/>
  <c r="P21" i="18"/>
  <c r="P20" i="18"/>
  <c r="P19" i="18"/>
  <c r="P17" i="18"/>
  <c r="P16" i="18"/>
  <c r="P15" i="18"/>
  <c r="P11" i="18"/>
  <c r="P10" i="18"/>
  <c r="P9" i="18"/>
  <c r="O48" i="18"/>
  <c r="N48" i="18"/>
  <c r="M48" i="18"/>
  <c r="O47" i="18"/>
  <c r="N47" i="18"/>
  <c r="M47" i="18"/>
  <c r="O46" i="18"/>
  <c r="N46" i="18"/>
  <c r="M46" i="18"/>
  <c r="O14" i="18"/>
  <c r="N14" i="18"/>
  <c r="M14" i="18"/>
  <c r="O13" i="18"/>
  <c r="N13" i="18"/>
  <c r="M13" i="18"/>
  <c r="O12" i="18"/>
  <c r="N12" i="18"/>
  <c r="M12" i="18"/>
  <c r="P419" i="16"/>
  <c r="P418" i="16"/>
  <c r="P417" i="16"/>
  <c r="P416" i="16"/>
  <c r="P415" i="16"/>
  <c r="P414" i="16"/>
  <c r="P413" i="16"/>
  <c r="P412" i="16"/>
  <c r="P411" i="16"/>
  <c r="P410" i="16"/>
  <c r="P409" i="16"/>
  <c r="P408" i="16"/>
  <c r="P407" i="16"/>
  <c r="P406" i="16"/>
  <c r="P405" i="16"/>
  <c r="P404" i="16"/>
  <c r="P403" i="16"/>
  <c r="P402" i="16"/>
  <c r="P401" i="16"/>
  <c r="P400" i="16"/>
  <c r="P399" i="16"/>
  <c r="P398" i="16"/>
  <c r="P397" i="16"/>
  <c r="P396" i="16"/>
  <c r="P395" i="16"/>
  <c r="P394" i="16"/>
  <c r="P393" i="16"/>
  <c r="P392" i="16"/>
  <c r="P391" i="16"/>
  <c r="P390" i="16"/>
  <c r="P389" i="16"/>
  <c r="P388" i="16"/>
  <c r="P387" i="16"/>
  <c r="P386" i="16"/>
  <c r="P385" i="16"/>
  <c r="P384" i="16"/>
  <c r="P383" i="16"/>
  <c r="P382" i="16"/>
  <c r="P381" i="16"/>
  <c r="P380" i="16"/>
  <c r="P379" i="16"/>
  <c r="P378" i="16"/>
  <c r="P377" i="16"/>
  <c r="P376"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6" i="16"/>
  <c r="P165" i="16"/>
  <c r="P164" i="16"/>
  <c r="P162" i="16"/>
  <c r="P161" i="16"/>
  <c r="P160" i="16"/>
  <c r="P158" i="16"/>
  <c r="P157" i="16"/>
  <c r="P156" i="16"/>
  <c r="P154" i="16"/>
  <c r="P153" i="16"/>
  <c r="P152" i="16"/>
  <c r="P150" i="16"/>
  <c r="P149" i="16"/>
  <c r="P148" i="16"/>
  <c r="P146" i="16"/>
  <c r="P145" i="16"/>
  <c r="P144"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P990" i="2"/>
  <c r="P989" i="2"/>
  <c r="P988" i="2"/>
  <c r="P987" i="2"/>
  <c r="P986" i="2"/>
  <c r="P985" i="2"/>
  <c r="P984" i="2"/>
  <c r="P983" i="2"/>
  <c r="P982" i="2"/>
  <c r="P981" i="2"/>
  <c r="P980" i="2"/>
  <c r="P979" i="2"/>
  <c r="P978" i="2"/>
  <c r="P977" i="2"/>
  <c r="P976" i="2"/>
  <c r="P970" i="2"/>
  <c r="P969" i="2"/>
  <c r="P968" i="2"/>
  <c r="P967" i="2"/>
  <c r="P966" i="2"/>
  <c r="P965" i="2"/>
  <c r="P964" i="2"/>
  <c r="P963" i="2"/>
  <c r="P962" i="2"/>
  <c r="P961" i="2"/>
  <c r="P960" i="2"/>
  <c r="P959" i="2"/>
  <c r="P958" i="2"/>
  <c r="P957" i="2"/>
  <c r="P956" i="2"/>
  <c r="P955" i="2"/>
  <c r="P954" i="2"/>
  <c r="P953" i="2"/>
  <c r="P952" i="2"/>
  <c r="P951" i="2"/>
  <c r="P945" i="2"/>
  <c r="P944" i="2"/>
  <c r="P943" i="2"/>
  <c r="P942" i="2"/>
  <c r="P941" i="2"/>
  <c r="P940" i="2"/>
  <c r="P939" i="2"/>
  <c r="P938" i="2"/>
  <c r="P937" i="2"/>
  <c r="P936" i="2"/>
  <c r="P935" i="2"/>
  <c r="P934" i="2"/>
  <c r="P933" i="2"/>
  <c r="P932" i="2"/>
  <c r="P931" i="2"/>
  <c r="P930" i="2"/>
  <c r="P929" i="2"/>
  <c r="P928" i="2"/>
  <c r="P924" i="2"/>
  <c r="P923" i="2"/>
  <c r="P922" i="2"/>
  <c r="P916" i="2"/>
  <c r="P915" i="2"/>
  <c r="P914" i="2"/>
  <c r="P913" i="2"/>
  <c r="P912" i="2"/>
  <c r="P911" i="2"/>
  <c r="P910" i="2"/>
  <c r="P909" i="2"/>
  <c r="P908" i="2"/>
  <c r="P907" i="2"/>
  <c r="P906" i="2"/>
  <c r="P905" i="2"/>
  <c r="P904" i="2"/>
  <c r="P903" i="2"/>
  <c r="P902" i="2"/>
  <c r="P901" i="2"/>
  <c r="P900" i="2"/>
  <c r="P899" i="2"/>
  <c r="P898" i="2"/>
  <c r="P897" i="2"/>
  <c r="P896" i="2"/>
  <c r="P895" i="2"/>
  <c r="P894" i="2"/>
  <c r="P893" i="2"/>
  <c r="P892" i="2"/>
  <c r="P891" i="2"/>
  <c r="P890" i="2"/>
  <c r="P889" i="2"/>
  <c r="P888" i="2"/>
  <c r="P887" i="2"/>
  <c r="P886" i="2"/>
  <c r="P885" i="2"/>
  <c r="P884" i="2"/>
  <c r="P883" i="2"/>
  <c r="P882" i="2"/>
  <c r="P881" i="2"/>
  <c r="P880" i="2"/>
  <c r="P879" i="2"/>
  <c r="P878" i="2"/>
  <c r="P877" i="2"/>
  <c r="P876" i="2"/>
  <c r="P871" i="2"/>
  <c r="P870" i="2"/>
  <c r="P869" i="2"/>
  <c r="P868" i="2"/>
  <c r="P867" i="2"/>
  <c r="P866" i="2"/>
  <c r="P865" i="2"/>
  <c r="P864" i="2"/>
  <c r="P863" i="2"/>
  <c r="P862" i="2"/>
  <c r="P861" i="2"/>
  <c r="P860" i="2"/>
  <c r="P859" i="2"/>
  <c r="P853" i="2"/>
  <c r="P852" i="2"/>
  <c r="P851" i="2"/>
  <c r="P850" i="2"/>
  <c r="P849" i="2"/>
  <c r="P848" i="2"/>
  <c r="P847" i="2"/>
  <c r="P846" i="2"/>
  <c r="P845" i="2"/>
  <c r="P844" i="2"/>
  <c r="P843" i="2"/>
  <c r="P842" i="2"/>
  <c r="P841" i="2"/>
  <c r="P840" i="2"/>
  <c r="P839" i="2"/>
  <c r="P838" i="2"/>
  <c r="P837" i="2"/>
  <c r="P836" i="2"/>
  <c r="P835" i="2"/>
  <c r="P834" i="2"/>
  <c r="P833" i="2"/>
  <c r="P832" i="2"/>
  <c r="P831" i="2"/>
  <c r="P830" i="2"/>
  <c r="P829" i="2"/>
  <c r="P828" i="2"/>
  <c r="P827" i="2"/>
  <c r="P826" i="2"/>
  <c r="P825" i="2"/>
  <c r="P824" i="2"/>
  <c r="P823" i="2"/>
  <c r="P822" i="2"/>
  <c r="P821" i="2"/>
  <c r="P820" i="2"/>
  <c r="P819" i="2"/>
  <c r="P818" i="2"/>
  <c r="P817" i="2"/>
  <c r="P816" i="2"/>
  <c r="P815" i="2"/>
  <c r="P814" i="2"/>
  <c r="P813" i="2"/>
  <c r="P812" i="2"/>
  <c r="P811" i="2"/>
  <c r="P810" i="2"/>
  <c r="P809" i="2"/>
  <c r="P808" i="2"/>
  <c r="P807" i="2"/>
  <c r="P806" i="2"/>
  <c r="P805" i="2"/>
  <c r="P804" i="2"/>
  <c r="P803" i="2"/>
  <c r="P802" i="2"/>
  <c r="P801" i="2"/>
  <c r="P800" i="2"/>
  <c r="P799" i="2"/>
  <c r="P798" i="2"/>
  <c r="P797" i="2"/>
  <c r="P796" i="2"/>
  <c r="P795" i="2"/>
  <c r="P789" i="2"/>
  <c r="P788" i="2"/>
  <c r="P787" i="2"/>
  <c r="P786" i="2"/>
  <c r="P785" i="2"/>
  <c r="P784" i="2"/>
  <c r="P783" i="2"/>
  <c r="P782" i="2"/>
  <c r="P781" i="2"/>
  <c r="P780" i="2"/>
  <c r="P779" i="2"/>
  <c r="P778" i="2"/>
  <c r="P777" i="2"/>
  <c r="P776" i="2"/>
  <c r="P775" i="2"/>
  <c r="P774" i="2"/>
  <c r="P773" i="2"/>
  <c r="P772" i="2"/>
  <c r="P771" i="2"/>
  <c r="P770" i="2"/>
  <c r="P764" i="2"/>
  <c r="P763" i="2"/>
  <c r="P762" i="2"/>
  <c r="P761" i="2"/>
  <c r="P760" i="2"/>
  <c r="P759" i="2"/>
  <c r="P758" i="2"/>
  <c r="P757" i="2"/>
  <c r="P756" i="2"/>
  <c r="P755" i="2"/>
  <c r="P754" i="2"/>
  <c r="P753" i="2"/>
  <c r="P752" i="2"/>
  <c r="P751" i="2"/>
  <c r="P750" i="2"/>
  <c r="P749" i="2"/>
  <c r="P748" i="2"/>
  <c r="P747" i="2"/>
  <c r="P746" i="2"/>
  <c r="P745" i="2"/>
  <c r="P744" i="2"/>
  <c r="P743" i="2"/>
  <c r="P742" i="2"/>
  <c r="P741" i="2"/>
  <c r="P740" i="2"/>
  <c r="P739" i="2"/>
  <c r="P738" i="2"/>
  <c r="P737" i="2"/>
  <c r="P736" i="2"/>
  <c r="P735" i="2"/>
  <c r="P734" i="2"/>
  <c r="P733"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46" i="2"/>
  <c r="P545" i="2"/>
  <c r="P544" i="2"/>
  <c r="P543" i="2"/>
  <c r="P542" i="2"/>
  <c r="P541" i="2"/>
  <c r="P536" i="2"/>
  <c r="P535" i="2"/>
  <c r="P534" i="2"/>
  <c r="P533" i="2"/>
  <c r="P532" i="2"/>
  <c r="P526" i="2"/>
  <c r="P525" i="2"/>
  <c r="P524" i="2"/>
  <c r="P523" i="2"/>
  <c r="P522"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86" i="2"/>
  <c r="P485" i="2"/>
  <c r="P484" i="2"/>
  <c r="P483" i="2"/>
  <c r="P482" i="2"/>
  <c r="P481" i="2"/>
  <c r="P480" i="2"/>
  <c r="P479" i="2"/>
  <c r="P478" i="2"/>
  <c r="P477" i="2"/>
  <c r="P476" i="2"/>
  <c r="P475" i="2"/>
  <c r="P474" i="2"/>
  <c r="P473" i="2"/>
  <c r="P472" i="2"/>
  <c r="P471" i="2"/>
  <c r="P468" i="2"/>
  <c r="P467" i="2"/>
  <c r="P466" i="2"/>
  <c r="P465" i="2"/>
  <c r="P464" i="2"/>
  <c r="P463" i="2"/>
  <c r="P462"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1" i="2"/>
  <c r="P410" i="2"/>
  <c r="P409" i="2"/>
  <c r="P408" i="2"/>
  <c r="P407" i="2"/>
  <c r="P406" i="2"/>
  <c r="P405" i="2"/>
  <c r="P404" i="2"/>
  <c r="P403" i="2"/>
  <c r="P402" i="2"/>
  <c r="P401" i="2"/>
  <c r="P400" i="2"/>
  <c r="P399" i="2"/>
  <c r="P398" i="2"/>
  <c r="P397" i="2"/>
  <c r="P396" i="2"/>
  <c r="P395" i="2"/>
  <c r="P394" i="2"/>
  <c r="P393" i="2"/>
  <c r="P392" i="2"/>
  <c r="P391"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O993" i="2"/>
  <c r="N993" i="2"/>
  <c r="M993" i="2"/>
  <c r="O992" i="2"/>
  <c r="N992" i="2"/>
  <c r="M992" i="2"/>
  <c r="O991" i="2"/>
  <c r="N991" i="2"/>
  <c r="M991" i="2"/>
  <c r="O975" i="2"/>
  <c r="N975" i="2"/>
  <c r="M975" i="2"/>
  <c r="O974" i="2"/>
  <c r="N974" i="2"/>
  <c r="M974" i="2"/>
  <c r="O973" i="2"/>
  <c r="N973" i="2"/>
  <c r="M973" i="2"/>
  <c r="O972" i="2"/>
  <c r="N972" i="2"/>
  <c r="M972" i="2"/>
  <c r="O971" i="2"/>
  <c r="N971" i="2"/>
  <c r="M971" i="2"/>
  <c r="O950" i="2"/>
  <c r="N950" i="2"/>
  <c r="M950" i="2"/>
  <c r="O949" i="2"/>
  <c r="N949" i="2"/>
  <c r="M949" i="2"/>
  <c r="O948" i="2"/>
  <c r="N948" i="2"/>
  <c r="M948" i="2"/>
  <c r="O947" i="2"/>
  <c r="N947" i="2"/>
  <c r="M947" i="2"/>
  <c r="O946" i="2"/>
  <c r="N946" i="2"/>
  <c r="M946" i="2"/>
  <c r="O927" i="2"/>
  <c r="N927" i="2"/>
  <c r="M927" i="2"/>
  <c r="O926" i="2"/>
  <c r="N926" i="2"/>
  <c r="M926" i="2"/>
  <c r="O925" i="2"/>
  <c r="N925" i="2"/>
  <c r="M925" i="2"/>
  <c r="O921" i="2"/>
  <c r="N921" i="2"/>
  <c r="M921" i="2"/>
  <c r="O920" i="2"/>
  <c r="N920" i="2"/>
  <c r="M920" i="2"/>
  <c r="O919" i="2"/>
  <c r="N919" i="2"/>
  <c r="M919" i="2"/>
  <c r="O918" i="2"/>
  <c r="N918" i="2"/>
  <c r="M918" i="2"/>
  <c r="O917" i="2"/>
  <c r="N917" i="2"/>
  <c r="M917" i="2"/>
  <c r="O875" i="2"/>
  <c r="N875" i="2"/>
  <c r="M875" i="2"/>
  <c r="O874" i="2"/>
  <c r="N874" i="2"/>
  <c r="M874" i="2"/>
  <c r="O873" i="2"/>
  <c r="N873" i="2"/>
  <c r="M873" i="2"/>
  <c r="O872" i="2"/>
  <c r="N872" i="2"/>
  <c r="M872" i="2"/>
  <c r="O858" i="2"/>
  <c r="N858" i="2"/>
  <c r="M858" i="2"/>
  <c r="O857" i="2"/>
  <c r="N857" i="2"/>
  <c r="M857" i="2"/>
  <c r="O856" i="2"/>
  <c r="N856" i="2"/>
  <c r="M856" i="2"/>
  <c r="O855" i="2"/>
  <c r="N855" i="2"/>
  <c r="M855" i="2"/>
  <c r="O854" i="2"/>
  <c r="N854" i="2"/>
  <c r="M854" i="2"/>
  <c r="O794" i="2"/>
  <c r="N794" i="2"/>
  <c r="M794" i="2"/>
  <c r="O793" i="2"/>
  <c r="N793" i="2"/>
  <c r="M793" i="2"/>
  <c r="O792" i="2"/>
  <c r="N792" i="2"/>
  <c r="M792" i="2"/>
  <c r="O791" i="2"/>
  <c r="N791" i="2"/>
  <c r="M791" i="2"/>
  <c r="O790" i="2"/>
  <c r="N790" i="2"/>
  <c r="M790" i="2"/>
  <c r="O769" i="2"/>
  <c r="N769" i="2"/>
  <c r="M769" i="2"/>
  <c r="O768" i="2"/>
  <c r="N768" i="2"/>
  <c r="M768" i="2"/>
  <c r="O767" i="2"/>
  <c r="N767" i="2"/>
  <c r="M767" i="2"/>
  <c r="O766" i="2"/>
  <c r="N766" i="2"/>
  <c r="M766" i="2"/>
  <c r="O765" i="2"/>
  <c r="N765" i="2"/>
  <c r="M765" i="2"/>
  <c r="O732" i="2"/>
  <c r="N732" i="2"/>
  <c r="M732" i="2"/>
  <c r="O731" i="2"/>
  <c r="N731" i="2"/>
  <c r="M731" i="2"/>
  <c r="O730" i="2"/>
  <c r="N730" i="2"/>
  <c r="M730" i="2"/>
  <c r="O729" i="2"/>
  <c r="N729" i="2"/>
  <c r="M729" i="2"/>
  <c r="O728" i="2"/>
  <c r="N728" i="2"/>
  <c r="M728" i="2"/>
  <c r="O591" i="2"/>
  <c r="N591" i="2"/>
  <c r="M591" i="2"/>
  <c r="O590" i="2"/>
  <c r="N590" i="2"/>
  <c r="M590" i="2"/>
  <c r="O589" i="2"/>
  <c r="N589" i="2"/>
  <c r="M589" i="2"/>
  <c r="O588" i="2"/>
  <c r="N588" i="2"/>
  <c r="M588" i="2"/>
  <c r="O587" i="2"/>
  <c r="N587" i="2"/>
  <c r="M587" i="2"/>
  <c r="O556" i="2"/>
  <c r="N556" i="2"/>
  <c r="M556" i="2"/>
  <c r="O555" i="2"/>
  <c r="N555" i="2"/>
  <c r="M555" i="2"/>
  <c r="O554" i="2"/>
  <c r="N554" i="2"/>
  <c r="M554" i="2"/>
  <c r="O553" i="2"/>
  <c r="N553" i="2"/>
  <c r="M553" i="2"/>
  <c r="O552" i="2"/>
  <c r="N552" i="2"/>
  <c r="M552" i="2"/>
  <c r="O540" i="2"/>
  <c r="N540" i="2"/>
  <c r="M540" i="2"/>
  <c r="O539" i="2"/>
  <c r="N539" i="2"/>
  <c r="M539" i="2"/>
  <c r="O538" i="2"/>
  <c r="N538" i="2"/>
  <c r="M538" i="2"/>
  <c r="O537" i="2"/>
  <c r="N537" i="2"/>
  <c r="M537" i="2"/>
  <c r="O531" i="2"/>
  <c r="N531" i="2"/>
  <c r="M531" i="2"/>
  <c r="O530" i="2"/>
  <c r="N530" i="2"/>
  <c r="M530" i="2"/>
  <c r="O529" i="2"/>
  <c r="N529" i="2"/>
  <c r="M529" i="2"/>
  <c r="O528" i="2"/>
  <c r="N528" i="2"/>
  <c r="M528" i="2"/>
  <c r="O527" i="2"/>
  <c r="N527" i="2"/>
  <c r="M527" i="2"/>
  <c r="O521" i="2"/>
  <c r="N521" i="2"/>
  <c r="M521" i="2"/>
  <c r="O520" i="2"/>
  <c r="N520" i="2"/>
  <c r="M520" i="2"/>
  <c r="O519" i="2"/>
  <c r="N519" i="2"/>
  <c r="M519" i="2"/>
  <c r="O518" i="2"/>
  <c r="N518" i="2"/>
  <c r="M518" i="2"/>
  <c r="O517" i="2"/>
  <c r="N517" i="2"/>
  <c r="M517" i="2"/>
  <c r="O491" i="2"/>
  <c r="N491" i="2"/>
  <c r="M491" i="2"/>
  <c r="O490" i="2"/>
  <c r="N490" i="2"/>
  <c r="M490" i="2"/>
  <c r="O489" i="2"/>
  <c r="N489" i="2"/>
  <c r="M489" i="2"/>
  <c r="O488" i="2"/>
  <c r="N488" i="2"/>
  <c r="M488" i="2"/>
  <c r="O487" i="2"/>
  <c r="N487" i="2"/>
  <c r="M487" i="2"/>
  <c r="O461" i="2"/>
  <c r="N461" i="2"/>
  <c r="M461" i="2"/>
  <c r="O460" i="2"/>
  <c r="N460" i="2"/>
  <c r="M460" i="2"/>
  <c r="O459" i="2"/>
  <c r="N459" i="2"/>
  <c r="M459" i="2"/>
  <c r="O458" i="2"/>
  <c r="N458" i="2"/>
  <c r="M458" i="2"/>
  <c r="O457" i="2"/>
  <c r="N457" i="2"/>
  <c r="M457" i="2"/>
  <c r="O416" i="2"/>
  <c r="N416" i="2"/>
  <c r="M416" i="2"/>
  <c r="O415" i="2"/>
  <c r="N415" i="2"/>
  <c r="M415" i="2"/>
  <c r="O414" i="2"/>
  <c r="N414" i="2"/>
  <c r="M414" i="2"/>
  <c r="O413" i="2"/>
  <c r="N413" i="2"/>
  <c r="M413" i="2"/>
  <c r="O412" i="2"/>
  <c r="N412" i="2"/>
  <c r="M412" i="2"/>
  <c r="O390" i="2"/>
  <c r="N390" i="2"/>
  <c r="M390" i="2"/>
  <c r="O389" i="2"/>
  <c r="N389" i="2"/>
  <c r="M389" i="2"/>
  <c r="O388" i="2"/>
  <c r="N388" i="2"/>
  <c r="M388" i="2"/>
  <c r="O387" i="2"/>
  <c r="N387" i="2"/>
  <c r="M387" i="2"/>
  <c r="O386" i="2"/>
  <c r="N386" i="2"/>
  <c r="M386" i="2"/>
  <c r="O335" i="2"/>
  <c r="N335" i="2"/>
  <c r="M335" i="2"/>
  <c r="O334" i="2"/>
  <c r="N334" i="2"/>
  <c r="M334" i="2"/>
  <c r="O333" i="2"/>
  <c r="N333" i="2"/>
  <c r="M333" i="2"/>
  <c r="O332" i="2"/>
  <c r="N332" i="2"/>
  <c r="M332" i="2"/>
  <c r="O331" i="2"/>
  <c r="N331" i="2"/>
  <c r="M331" i="2"/>
  <c r="P393" i="3"/>
  <c r="P392" i="3"/>
  <c r="P391" i="3"/>
  <c r="P385" i="3"/>
  <c r="P384" i="3"/>
  <c r="P383" i="3"/>
  <c r="P381" i="3"/>
  <c r="P380" i="3"/>
  <c r="P379" i="3"/>
  <c r="P375" i="3"/>
  <c r="P374" i="3"/>
  <c r="P373" i="3"/>
  <c r="P367" i="3"/>
  <c r="P366" i="3"/>
  <c r="P365" i="3"/>
  <c r="P359" i="3"/>
  <c r="P358" i="3"/>
  <c r="P357" i="3"/>
  <c r="P351" i="3"/>
  <c r="P350" i="3"/>
  <c r="P349" i="3"/>
  <c r="P343" i="3"/>
  <c r="P342" i="3"/>
  <c r="P341" i="3"/>
  <c r="P335" i="3"/>
  <c r="P334" i="3"/>
  <c r="P333" i="3"/>
  <c r="P327" i="3"/>
  <c r="P326" i="3"/>
  <c r="P325" i="3"/>
  <c r="P319" i="3"/>
  <c r="P318" i="3"/>
  <c r="P317" i="3"/>
  <c r="P311" i="3"/>
  <c r="P310" i="3"/>
  <c r="P309" i="3"/>
  <c r="P303" i="3"/>
  <c r="P302" i="3"/>
  <c r="P301" i="3"/>
  <c r="P296" i="3"/>
  <c r="P295" i="3"/>
  <c r="P294" i="3"/>
  <c r="P292" i="3"/>
  <c r="P291" i="3"/>
  <c r="P290" i="3"/>
  <c r="P284" i="3"/>
  <c r="P283" i="3"/>
  <c r="P282" i="3"/>
  <c r="P280" i="3"/>
  <c r="P279" i="3"/>
  <c r="P278" i="3"/>
  <c r="P276" i="3"/>
  <c r="P275" i="3"/>
  <c r="P272" i="3"/>
  <c r="P271" i="3"/>
  <c r="P270" i="3"/>
  <c r="P268" i="3"/>
  <c r="P267" i="3"/>
  <c r="P266" i="3"/>
  <c r="P264" i="3"/>
  <c r="P263" i="3"/>
  <c r="P262" i="3"/>
  <c r="P260" i="3"/>
  <c r="P259" i="3"/>
  <c r="P258" i="3"/>
  <c r="P251" i="3"/>
  <c r="P250" i="3"/>
  <c r="P249" i="3"/>
  <c r="P248" i="3"/>
  <c r="P247" i="3"/>
  <c r="P246" i="3"/>
  <c r="P245" i="3"/>
  <c r="P244" i="3"/>
  <c r="P243" i="3"/>
  <c r="P242" i="3"/>
  <c r="P241" i="3"/>
  <c r="P240" i="3"/>
  <c r="P239" i="3"/>
  <c r="P238" i="3"/>
  <c r="P237" i="3"/>
  <c r="P236" i="3"/>
  <c r="P235" i="3"/>
  <c r="P234" i="3"/>
  <c r="P231" i="3"/>
  <c r="P230" i="3"/>
  <c r="P229" i="3"/>
  <c r="P226" i="3"/>
  <c r="P225" i="3"/>
  <c r="P224" i="3"/>
  <c r="P221" i="3"/>
  <c r="P220" i="3"/>
  <c r="P219" i="3"/>
  <c r="P217" i="3"/>
  <c r="P216" i="3"/>
  <c r="P215" i="3"/>
  <c r="P212" i="3"/>
  <c r="P211" i="3"/>
  <c r="P210" i="3"/>
  <c r="P207" i="3"/>
  <c r="P206" i="3"/>
  <c r="P205" i="3"/>
  <c r="P202" i="3"/>
  <c r="P201" i="3"/>
  <c r="P200" i="3"/>
  <c r="P197" i="3"/>
  <c r="P196" i="3"/>
  <c r="P195" i="3"/>
  <c r="P192" i="3"/>
  <c r="P191" i="3"/>
  <c r="P190" i="3"/>
  <c r="P188" i="3"/>
  <c r="P187" i="3"/>
  <c r="P186" i="3"/>
  <c r="P184" i="3"/>
  <c r="P183" i="3"/>
  <c r="P182" i="3"/>
  <c r="P179" i="3"/>
  <c r="P178" i="3"/>
  <c r="P177" i="3"/>
  <c r="P174" i="3"/>
  <c r="P173" i="3"/>
  <c r="P172" i="3"/>
  <c r="P169" i="3"/>
  <c r="P168" i="3"/>
  <c r="P167" i="3"/>
  <c r="P159" i="3"/>
  <c r="P158" i="3"/>
  <c r="P157" i="3"/>
  <c r="P151" i="3"/>
  <c r="P150" i="3"/>
  <c r="P149" i="3"/>
  <c r="P147" i="3"/>
  <c r="P146" i="3"/>
  <c r="P145" i="3"/>
  <c r="P143" i="3"/>
  <c r="P142" i="3"/>
  <c r="P141" i="3"/>
  <c r="P139" i="3"/>
  <c r="P138" i="3"/>
  <c r="P137" i="3"/>
  <c r="P135" i="3"/>
  <c r="P134" i="3"/>
  <c r="P133" i="3"/>
  <c r="P131" i="3"/>
  <c r="P130" i="3"/>
  <c r="P129" i="3"/>
  <c r="P127" i="3"/>
  <c r="P126" i="3"/>
  <c r="P125" i="3"/>
  <c r="P123" i="3"/>
  <c r="P122" i="3"/>
  <c r="P121" i="3"/>
  <c r="P119" i="3"/>
  <c r="P118" i="3"/>
  <c r="P117" i="3"/>
  <c r="P114" i="3"/>
  <c r="P113" i="3"/>
  <c r="P112" i="3"/>
  <c r="P110" i="3"/>
  <c r="P109" i="3"/>
  <c r="P108" i="3"/>
  <c r="P106" i="3"/>
  <c r="P105" i="3"/>
  <c r="P104" i="3"/>
  <c r="P102" i="3"/>
  <c r="P101" i="3"/>
  <c r="P100" i="3"/>
  <c r="P98" i="3"/>
  <c r="P97" i="3"/>
  <c r="P96" i="3"/>
  <c r="P94" i="3"/>
  <c r="P93" i="3"/>
  <c r="P92" i="3"/>
  <c r="P90" i="3"/>
  <c r="P89" i="3"/>
  <c r="P88" i="3"/>
  <c r="P87" i="3"/>
  <c r="P86" i="3"/>
  <c r="P85" i="3"/>
  <c r="P82" i="3"/>
  <c r="P81" i="3"/>
  <c r="P80" i="3"/>
  <c r="P78" i="3"/>
  <c r="P77" i="3"/>
  <c r="P76" i="3"/>
  <c r="P73" i="3"/>
  <c r="P72" i="3"/>
  <c r="P71" i="3"/>
  <c r="P70" i="3"/>
  <c r="P69" i="3"/>
  <c r="P68" i="3"/>
  <c r="P66" i="3"/>
  <c r="P65" i="3"/>
  <c r="P64" i="3"/>
  <c r="P61" i="3"/>
  <c r="P60" i="3"/>
  <c r="P59" i="3"/>
  <c r="P53" i="3"/>
  <c r="P52" i="3"/>
  <c r="P51" i="3"/>
  <c r="P49" i="3"/>
  <c r="P48" i="3"/>
  <c r="P47" i="3"/>
  <c r="P45" i="3"/>
  <c r="P44" i="3"/>
  <c r="P43" i="3"/>
  <c r="P42" i="3"/>
  <c r="P41" i="3"/>
  <c r="P40" i="3"/>
  <c r="P38" i="3"/>
  <c r="P37" i="3"/>
  <c r="P36" i="3"/>
  <c r="P34" i="3"/>
  <c r="P33" i="3"/>
  <c r="P32" i="3"/>
  <c r="P30" i="3"/>
  <c r="P29" i="3"/>
  <c r="P28" i="3"/>
  <c r="P26" i="3"/>
  <c r="P25" i="3"/>
  <c r="P24" i="3"/>
  <c r="P16" i="3"/>
  <c r="P15" i="3"/>
  <c r="P14" i="3"/>
  <c r="P12" i="3"/>
  <c r="P11" i="3"/>
  <c r="P10" i="3"/>
  <c r="O396" i="3"/>
  <c r="N396" i="3"/>
  <c r="M396" i="3"/>
  <c r="O395" i="3"/>
  <c r="N395" i="3"/>
  <c r="M395" i="3"/>
  <c r="O394" i="3"/>
  <c r="N394" i="3"/>
  <c r="M394" i="3"/>
  <c r="O389" i="3"/>
  <c r="N389" i="3"/>
  <c r="M389" i="3"/>
  <c r="O388" i="3"/>
  <c r="N388" i="3"/>
  <c r="M388" i="3"/>
  <c r="O387" i="3"/>
  <c r="N387" i="3"/>
  <c r="M387" i="3"/>
  <c r="O378" i="3"/>
  <c r="N378" i="3"/>
  <c r="M378" i="3"/>
  <c r="O377" i="3"/>
  <c r="N377" i="3"/>
  <c r="M377" i="3"/>
  <c r="O376" i="3"/>
  <c r="N376" i="3"/>
  <c r="M376" i="3"/>
  <c r="O371" i="3"/>
  <c r="N371" i="3"/>
  <c r="M371" i="3"/>
  <c r="O370" i="3"/>
  <c r="N370" i="3"/>
  <c r="M370" i="3"/>
  <c r="O369" i="3"/>
  <c r="N369" i="3"/>
  <c r="M369" i="3"/>
  <c r="O363" i="3"/>
  <c r="N363" i="3"/>
  <c r="M363" i="3"/>
  <c r="O362" i="3"/>
  <c r="N362" i="3"/>
  <c r="M362" i="3"/>
  <c r="O361" i="3"/>
  <c r="N361" i="3"/>
  <c r="M361" i="3"/>
  <c r="O355" i="3"/>
  <c r="N355" i="3"/>
  <c r="M355" i="3"/>
  <c r="O354" i="3"/>
  <c r="N354" i="3"/>
  <c r="M354" i="3"/>
  <c r="O353" i="3"/>
  <c r="N353" i="3"/>
  <c r="M353" i="3"/>
  <c r="O347" i="3"/>
  <c r="N347" i="3"/>
  <c r="M347" i="3"/>
  <c r="O346" i="3"/>
  <c r="N346" i="3"/>
  <c r="M346" i="3"/>
  <c r="O345" i="3"/>
  <c r="N345" i="3"/>
  <c r="M345" i="3"/>
  <c r="O339" i="3"/>
  <c r="N339" i="3"/>
  <c r="M339" i="3"/>
  <c r="O338" i="3"/>
  <c r="N338" i="3"/>
  <c r="M338" i="3"/>
  <c r="O337" i="3"/>
  <c r="N337" i="3"/>
  <c r="M337" i="3"/>
  <c r="O331" i="3"/>
  <c r="N331" i="3"/>
  <c r="M331" i="3"/>
  <c r="O330" i="3"/>
  <c r="N330" i="3"/>
  <c r="M330" i="3"/>
  <c r="O329" i="3"/>
  <c r="N329" i="3"/>
  <c r="M329" i="3"/>
  <c r="O323" i="3"/>
  <c r="N323" i="3"/>
  <c r="M323" i="3"/>
  <c r="O322" i="3"/>
  <c r="N322" i="3"/>
  <c r="M322" i="3"/>
  <c r="O321" i="3"/>
  <c r="N321" i="3"/>
  <c r="M321" i="3"/>
  <c r="O315" i="3"/>
  <c r="N315" i="3"/>
  <c r="M315" i="3"/>
  <c r="O314" i="3"/>
  <c r="N314" i="3"/>
  <c r="M314" i="3"/>
  <c r="O313" i="3"/>
  <c r="N313" i="3"/>
  <c r="M313" i="3"/>
  <c r="O307" i="3"/>
  <c r="N307" i="3"/>
  <c r="M307" i="3"/>
  <c r="O306" i="3"/>
  <c r="N306" i="3"/>
  <c r="M306" i="3"/>
  <c r="O305" i="3"/>
  <c r="N305" i="3"/>
  <c r="M305" i="3"/>
  <c r="O299" i="3"/>
  <c r="N299" i="3"/>
  <c r="M299" i="3"/>
  <c r="O298" i="3"/>
  <c r="N298" i="3"/>
  <c r="M298" i="3"/>
  <c r="O297" i="3"/>
  <c r="N297" i="3"/>
  <c r="M297" i="3"/>
  <c r="O288" i="3"/>
  <c r="N288" i="3"/>
  <c r="M288" i="3"/>
  <c r="O287" i="3"/>
  <c r="N287" i="3"/>
  <c r="M287" i="3"/>
  <c r="O286" i="3"/>
  <c r="N286" i="3"/>
  <c r="M286" i="3"/>
  <c r="O164" i="3"/>
  <c r="N164" i="3"/>
  <c r="M164" i="3"/>
  <c r="O163" i="3"/>
  <c r="N163" i="3"/>
  <c r="M163" i="3"/>
  <c r="O162" i="3"/>
  <c r="N162" i="3"/>
  <c r="M162" i="3"/>
  <c r="O154" i="3"/>
  <c r="N154" i="3"/>
  <c r="M154" i="3"/>
  <c r="O153" i="3"/>
  <c r="N153" i="3"/>
  <c r="M153" i="3"/>
  <c r="O152" i="3"/>
  <c r="N152" i="3"/>
  <c r="M152" i="3"/>
  <c r="O57" i="3"/>
  <c r="N57" i="3"/>
  <c r="M57" i="3"/>
  <c r="O56" i="3"/>
  <c r="N56" i="3"/>
  <c r="M56" i="3"/>
  <c r="O55" i="3"/>
  <c r="N55" i="3"/>
  <c r="M55" i="3"/>
  <c r="O21" i="3"/>
  <c r="N21" i="3"/>
  <c r="M21" i="3"/>
  <c r="O20" i="3"/>
  <c r="N20" i="3"/>
  <c r="M20" i="3"/>
  <c r="O19" i="3"/>
  <c r="N19" i="3"/>
  <c r="M19" i="3"/>
  <c r="M5" i="2" l="1"/>
  <c r="N6" i="2"/>
  <c r="M7" i="2"/>
  <c r="N9" i="2"/>
  <c r="N5" i="2"/>
  <c r="N8" i="2"/>
  <c r="N7" i="2"/>
  <c r="M8" i="2"/>
  <c r="M6" i="2"/>
  <c r="M9" i="2"/>
  <c r="L48" i="18"/>
  <c r="P48" i="18" s="1"/>
  <c r="L47" i="18"/>
  <c r="P47" i="18" s="1"/>
  <c r="L46" i="18"/>
  <c r="P46" i="18" s="1"/>
  <c r="L14" i="18"/>
  <c r="P14" i="18" s="1"/>
  <c r="L13" i="18"/>
  <c r="P13" i="18" s="1"/>
  <c r="L12" i="18"/>
  <c r="P12" i="18" s="1"/>
  <c r="I13" i="17"/>
  <c r="I12" i="17"/>
  <c r="I11" i="17"/>
  <c r="L993" i="2"/>
  <c r="P993" i="2" s="1"/>
  <c r="L992" i="2"/>
  <c r="P992" i="2" s="1"/>
  <c r="L991" i="2"/>
  <c r="P991" i="2" s="1"/>
  <c r="L975" i="2"/>
  <c r="P975" i="2" s="1"/>
  <c r="L974" i="2"/>
  <c r="P974" i="2" s="1"/>
  <c r="L973" i="2"/>
  <c r="P973" i="2" s="1"/>
  <c r="L972" i="2"/>
  <c r="P972" i="2" s="1"/>
  <c r="L971" i="2"/>
  <c r="P971" i="2" s="1"/>
  <c r="L950" i="2"/>
  <c r="P950" i="2" s="1"/>
  <c r="L949" i="2"/>
  <c r="P949" i="2" s="1"/>
  <c r="L948" i="2"/>
  <c r="P948" i="2" s="1"/>
  <c r="L947" i="2"/>
  <c r="P947" i="2" s="1"/>
  <c r="L946" i="2"/>
  <c r="P946" i="2" s="1"/>
  <c r="L927" i="2"/>
  <c r="P927" i="2" s="1"/>
  <c r="L926" i="2"/>
  <c r="P926" i="2" s="1"/>
  <c r="L925" i="2"/>
  <c r="P925" i="2" s="1"/>
  <c r="L921" i="2"/>
  <c r="P921" i="2" s="1"/>
  <c r="L920" i="2"/>
  <c r="P920" i="2" s="1"/>
  <c r="L919" i="2"/>
  <c r="P919" i="2" s="1"/>
  <c r="L918" i="2"/>
  <c r="P918" i="2" s="1"/>
  <c r="L917" i="2"/>
  <c r="P917" i="2" s="1"/>
  <c r="L875" i="2"/>
  <c r="P875" i="2" s="1"/>
  <c r="L874" i="2"/>
  <c r="P874" i="2" s="1"/>
  <c r="L873" i="2"/>
  <c r="P873" i="2" s="1"/>
  <c r="L872" i="2"/>
  <c r="P872" i="2" s="1"/>
  <c r="L858" i="2"/>
  <c r="P858" i="2" s="1"/>
  <c r="L857" i="2"/>
  <c r="P857" i="2" s="1"/>
  <c r="L856" i="2"/>
  <c r="P856" i="2" s="1"/>
  <c r="L855" i="2"/>
  <c r="P855" i="2" s="1"/>
  <c r="L854" i="2"/>
  <c r="P854" i="2" s="1"/>
  <c r="L794" i="2"/>
  <c r="P794" i="2" s="1"/>
  <c r="L793" i="2"/>
  <c r="P793" i="2" s="1"/>
  <c r="L792" i="2"/>
  <c r="P792" i="2" s="1"/>
  <c r="L791" i="2"/>
  <c r="P791" i="2" s="1"/>
  <c r="L790" i="2"/>
  <c r="P790" i="2" s="1"/>
  <c r="L769" i="2"/>
  <c r="P769" i="2" s="1"/>
  <c r="L768" i="2"/>
  <c r="P768" i="2" s="1"/>
  <c r="L767" i="2"/>
  <c r="P767" i="2" s="1"/>
  <c r="L766" i="2"/>
  <c r="P766" i="2" s="1"/>
  <c r="L765" i="2"/>
  <c r="P765" i="2" s="1"/>
  <c r="L732" i="2"/>
  <c r="P732" i="2" s="1"/>
  <c r="L731" i="2"/>
  <c r="P731" i="2" s="1"/>
  <c r="L730" i="2"/>
  <c r="P730" i="2" s="1"/>
  <c r="L729" i="2"/>
  <c r="P729" i="2" s="1"/>
  <c r="L728" i="2"/>
  <c r="P728" i="2" s="1"/>
  <c r="L591" i="2"/>
  <c r="P591" i="2" s="1"/>
  <c r="L590" i="2"/>
  <c r="P590" i="2" s="1"/>
  <c r="L589" i="2"/>
  <c r="P589" i="2" s="1"/>
  <c r="L588" i="2"/>
  <c r="P588" i="2" s="1"/>
  <c r="L587" i="2"/>
  <c r="P587" i="2" s="1"/>
  <c r="L556" i="2"/>
  <c r="P556" i="2" s="1"/>
  <c r="L555" i="2"/>
  <c r="P555" i="2" s="1"/>
  <c r="L554" i="2"/>
  <c r="P554" i="2" s="1"/>
  <c r="L553" i="2"/>
  <c r="P553" i="2" s="1"/>
  <c r="L552" i="2"/>
  <c r="P552" i="2" s="1"/>
  <c r="L540" i="2"/>
  <c r="P540" i="2" s="1"/>
  <c r="L539" i="2"/>
  <c r="P539" i="2" s="1"/>
  <c r="L538" i="2"/>
  <c r="P538" i="2" s="1"/>
  <c r="L537" i="2"/>
  <c r="P537" i="2" s="1"/>
  <c r="L531" i="2"/>
  <c r="P531" i="2" s="1"/>
  <c r="L530" i="2"/>
  <c r="P530" i="2" s="1"/>
  <c r="L529" i="2"/>
  <c r="P529" i="2" s="1"/>
  <c r="L528" i="2"/>
  <c r="P528" i="2" s="1"/>
  <c r="L527" i="2"/>
  <c r="P527" i="2" s="1"/>
  <c r="L521" i="2"/>
  <c r="P521" i="2" s="1"/>
  <c r="L520" i="2"/>
  <c r="P520" i="2" s="1"/>
  <c r="L519" i="2"/>
  <c r="P519" i="2" s="1"/>
  <c r="L518" i="2"/>
  <c r="P518" i="2" s="1"/>
  <c r="L517" i="2"/>
  <c r="P517" i="2" s="1"/>
  <c r="L491" i="2"/>
  <c r="P491" i="2" s="1"/>
  <c r="L490" i="2"/>
  <c r="P490" i="2" s="1"/>
  <c r="L489" i="2"/>
  <c r="P489" i="2" s="1"/>
  <c r="L488" i="2"/>
  <c r="P488" i="2" s="1"/>
  <c r="L487" i="2"/>
  <c r="P487" i="2" s="1"/>
  <c r="L461" i="2"/>
  <c r="P461" i="2" s="1"/>
  <c r="L460" i="2"/>
  <c r="P460" i="2" s="1"/>
  <c r="L459" i="2"/>
  <c r="P459" i="2" s="1"/>
  <c r="L458" i="2"/>
  <c r="P458" i="2" s="1"/>
  <c r="L457" i="2"/>
  <c r="P457" i="2" s="1"/>
  <c r="L416" i="2"/>
  <c r="L415" i="2"/>
  <c r="L414" i="2"/>
  <c r="L413" i="2"/>
  <c r="P413" i="2" s="1"/>
  <c r="L412" i="2"/>
  <c r="P412" i="2" s="1"/>
  <c r="L390" i="2"/>
  <c r="P390" i="2" s="1"/>
  <c r="L389" i="2"/>
  <c r="P389" i="2" s="1"/>
  <c r="L388" i="2"/>
  <c r="P388" i="2" s="1"/>
  <c r="L387" i="2"/>
  <c r="L386" i="2"/>
  <c r="L335" i="2"/>
  <c r="P335" i="2" s="1"/>
  <c r="L334" i="2"/>
  <c r="P334" i="2" s="1"/>
  <c r="L333" i="2"/>
  <c r="P333" i="2" s="1"/>
  <c r="L332" i="2"/>
  <c r="P332" i="2" s="1"/>
  <c r="L331" i="2"/>
  <c r="P331" i="2" s="1"/>
  <c r="L396" i="3"/>
  <c r="P396" i="3" s="1"/>
  <c r="L395" i="3"/>
  <c r="P395" i="3" s="1"/>
  <c r="L394" i="3"/>
  <c r="P394" i="3" s="1"/>
  <c r="L389" i="3"/>
  <c r="P389" i="3" s="1"/>
  <c r="L388" i="3"/>
  <c r="P388" i="3" s="1"/>
  <c r="L387" i="3"/>
  <c r="P387" i="3" s="1"/>
  <c r="L378" i="3"/>
  <c r="P378" i="3" s="1"/>
  <c r="L377" i="3"/>
  <c r="P377" i="3" s="1"/>
  <c r="L376" i="3"/>
  <c r="P376" i="3" s="1"/>
  <c r="L371" i="3"/>
  <c r="P371" i="3" s="1"/>
  <c r="L370" i="3"/>
  <c r="P370" i="3" s="1"/>
  <c r="L369" i="3"/>
  <c r="P369" i="3" s="1"/>
  <c r="L363" i="3"/>
  <c r="P363" i="3" s="1"/>
  <c r="L362" i="3"/>
  <c r="P362" i="3" s="1"/>
  <c r="L361" i="3"/>
  <c r="P361" i="3" s="1"/>
  <c r="L355" i="3"/>
  <c r="P355" i="3" s="1"/>
  <c r="L354" i="3"/>
  <c r="P354" i="3" s="1"/>
  <c r="L353" i="3"/>
  <c r="P353" i="3" s="1"/>
  <c r="L347" i="3"/>
  <c r="P347" i="3" s="1"/>
  <c r="L346" i="3"/>
  <c r="P346" i="3" s="1"/>
  <c r="L345" i="3"/>
  <c r="P345" i="3" s="1"/>
  <c r="L339" i="3"/>
  <c r="P339" i="3" s="1"/>
  <c r="L338" i="3"/>
  <c r="P338" i="3" s="1"/>
  <c r="L337" i="3"/>
  <c r="P337" i="3" s="1"/>
  <c r="L331" i="3"/>
  <c r="P331" i="3" s="1"/>
  <c r="L330" i="3"/>
  <c r="P330" i="3" s="1"/>
  <c r="L329" i="3"/>
  <c r="P329" i="3" s="1"/>
  <c r="L323" i="3"/>
  <c r="P323" i="3" s="1"/>
  <c r="L322" i="3"/>
  <c r="P322" i="3" s="1"/>
  <c r="L321" i="3"/>
  <c r="P321" i="3" s="1"/>
  <c r="L315" i="3"/>
  <c r="P315" i="3" s="1"/>
  <c r="L314" i="3"/>
  <c r="P314" i="3" s="1"/>
  <c r="L313" i="3"/>
  <c r="P313" i="3" s="1"/>
  <c r="L307" i="3"/>
  <c r="P307" i="3" s="1"/>
  <c r="L306" i="3"/>
  <c r="P306" i="3" s="1"/>
  <c r="L305" i="3"/>
  <c r="P305" i="3" s="1"/>
  <c r="L299" i="3"/>
  <c r="P299" i="3" s="1"/>
  <c r="L298" i="3"/>
  <c r="P298" i="3" s="1"/>
  <c r="L297" i="3"/>
  <c r="P297" i="3" s="1"/>
  <c r="L288" i="3"/>
  <c r="P288" i="3" s="1"/>
  <c r="L287" i="3"/>
  <c r="P287" i="3" s="1"/>
  <c r="L286" i="3"/>
  <c r="P286" i="3" s="1"/>
  <c r="P255" i="3"/>
  <c r="P254" i="3"/>
  <c r="P253" i="3"/>
  <c r="L164" i="3"/>
  <c r="P164" i="3" s="1"/>
  <c r="L163" i="3"/>
  <c r="P163" i="3" s="1"/>
  <c r="L162" i="3"/>
  <c r="P162" i="3" s="1"/>
  <c r="L154" i="3"/>
  <c r="P154" i="3" s="1"/>
  <c r="L153" i="3"/>
  <c r="P153" i="3" s="1"/>
  <c r="L152" i="3"/>
  <c r="P152" i="3" s="1"/>
  <c r="L57" i="3"/>
  <c r="P57" i="3" s="1"/>
  <c r="L56" i="3"/>
  <c r="P56" i="3" s="1"/>
  <c r="L55" i="3"/>
  <c r="P55" i="3" s="1"/>
  <c r="L21" i="3"/>
  <c r="P21" i="3" s="1"/>
  <c r="L20" i="3"/>
  <c r="P20" i="3" s="1"/>
  <c r="L19" i="3"/>
  <c r="P19" i="3" s="1"/>
  <c r="L5" i="2" l="1"/>
  <c r="P386" i="2"/>
  <c r="L8" i="2"/>
  <c r="P415" i="2"/>
  <c r="P387" i="2"/>
  <c r="L6" i="2"/>
  <c r="P416" i="2"/>
  <c r="L9" i="2"/>
  <c r="P9" i="2" s="1"/>
  <c r="L7" i="2"/>
  <c r="P414" i="2"/>
  <c r="O7" i="18"/>
  <c r="N7" i="18"/>
  <c r="M7" i="18"/>
  <c r="L7" i="18"/>
  <c r="O6" i="18"/>
  <c r="N6" i="18"/>
  <c r="M6" i="18"/>
  <c r="L6" i="18"/>
  <c r="O5" i="18"/>
  <c r="N5" i="18"/>
  <c r="M5" i="18"/>
  <c r="L5" i="18"/>
  <c r="I7" i="17"/>
  <c r="I6" i="17"/>
  <c r="I5" i="17"/>
  <c r="M5" i="4"/>
  <c r="L5" i="4"/>
  <c r="K5" i="4"/>
  <c r="J5" i="4"/>
  <c r="N5" i="4" s="1"/>
  <c r="G5" i="5"/>
  <c r="O9" i="16"/>
  <c r="N9" i="16"/>
  <c r="M9" i="16"/>
  <c r="L9" i="16"/>
  <c r="O8" i="16"/>
  <c r="N8" i="16"/>
  <c r="M8" i="16"/>
  <c r="L8" i="16"/>
  <c r="O7" i="16"/>
  <c r="N7" i="16"/>
  <c r="M7" i="16"/>
  <c r="P7" i="16" s="1"/>
  <c r="L7" i="16"/>
  <c r="O6" i="16"/>
  <c r="N6" i="16"/>
  <c r="M6" i="16"/>
  <c r="P6" i="16" s="1"/>
  <c r="L6" i="16"/>
  <c r="O5" i="16"/>
  <c r="N5" i="16"/>
  <c r="M5" i="16"/>
  <c r="L5" i="16"/>
  <c r="O9" i="2"/>
  <c r="O8" i="2"/>
  <c r="O7" i="2"/>
  <c r="O6" i="2"/>
  <c r="O5" i="2"/>
  <c r="P5" i="2" s="1"/>
  <c r="O7" i="3"/>
  <c r="N7" i="3"/>
  <c r="M7" i="3"/>
  <c r="L7" i="3"/>
  <c r="O6" i="3"/>
  <c r="N6" i="3"/>
  <c r="M6" i="3"/>
  <c r="L6" i="3"/>
  <c r="O5" i="3"/>
  <c r="N5" i="3"/>
  <c r="M5" i="3"/>
  <c r="L5" i="3"/>
  <c r="K45" i="18"/>
  <c r="K44" i="18"/>
  <c r="K43" i="18"/>
  <c r="K41" i="18"/>
  <c r="K40" i="18"/>
  <c r="K39" i="18"/>
  <c r="K37" i="18"/>
  <c r="K36" i="18"/>
  <c r="K35" i="18"/>
  <c r="K33" i="18"/>
  <c r="K32" i="18"/>
  <c r="K31" i="18"/>
  <c r="K29" i="18"/>
  <c r="K28" i="18"/>
  <c r="K27" i="18"/>
  <c r="K25" i="18"/>
  <c r="K24" i="18"/>
  <c r="K23" i="18"/>
  <c r="K21" i="18"/>
  <c r="K20" i="18"/>
  <c r="K19" i="18"/>
  <c r="K17" i="18"/>
  <c r="K16" i="18"/>
  <c r="K15" i="18"/>
  <c r="K11" i="18"/>
  <c r="K10" i="18"/>
  <c r="K9" i="18"/>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K419" i="16"/>
  <c r="K418" i="16"/>
  <c r="K417" i="16"/>
  <c r="K416" i="16"/>
  <c r="K415" i="16"/>
  <c r="K414" i="16"/>
  <c r="K413" i="16"/>
  <c r="K412" i="16"/>
  <c r="K411" i="16"/>
  <c r="K410" i="16"/>
  <c r="K409" i="16"/>
  <c r="K408" i="16"/>
  <c r="K407" i="16"/>
  <c r="K406" i="16"/>
  <c r="K405" i="16"/>
  <c r="K404" i="16"/>
  <c r="K403" i="16"/>
  <c r="K402" i="16"/>
  <c r="K401" i="16"/>
  <c r="K400" i="16"/>
  <c r="K399" i="16"/>
  <c r="K398" i="16"/>
  <c r="K397" i="16"/>
  <c r="K396" i="16"/>
  <c r="K395" i="16"/>
  <c r="K394" i="16"/>
  <c r="K393" i="16"/>
  <c r="K392" i="16"/>
  <c r="K391" i="16"/>
  <c r="K390" i="16"/>
  <c r="K389" i="16"/>
  <c r="K388" i="16"/>
  <c r="K387" i="16"/>
  <c r="K386" i="16"/>
  <c r="K385" i="16"/>
  <c r="K384" i="16"/>
  <c r="K383" i="16"/>
  <c r="K382" i="16"/>
  <c r="K381" i="16"/>
  <c r="K380" i="16"/>
  <c r="K379" i="16"/>
  <c r="K378" i="16"/>
  <c r="K377" i="16"/>
  <c r="K376" i="16"/>
  <c r="K375" i="16"/>
  <c r="K374" i="16"/>
  <c r="K373" i="16"/>
  <c r="K372" i="16"/>
  <c r="K371"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340" i="16"/>
  <c r="K339" i="16"/>
  <c r="K338" i="16"/>
  <c r="K337" i="16"/>
  <c r="K336" i="16"/>
  <c r="K335" i="16"/>
  <c r="K334" i="16"/>
  <c r="K333" i="16"/>
  <c r="K332" i="16"/>
  <c r="K331" i="16"/>
  <c r="K330" i="16"/>
  <c r="K329" i="16"/>
  <c r="K328" i="16"/>
  <c r="K327" i="16"/>
  <c r="K326" i="16"/>
  <c r="K325" i="16"/>
  <c r="K324"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298" i="16"/>
  <c r="K297"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251" i="16"/>
  <c r="K250" i="16"/>
  <c r="K249"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6" i="16"/>
  <c r="K165" i="16"/>
  <c r="K164" i="16"/>
  <c r="K162" i="16"/>
  <c r="K161" i="16"/>
  <c r="K160" i="16"/>
  <c r="K158" i="16"/>
  <c r="K157" i="16"/>
  <c r="K156" i="16"/>
  <c r="K154" i="16"/>
  <c r="K153" i="16"/>
  <c r="K152" i="16"/>
  <c r="K150" i="16"/>
  <c r="K149" i="16"/>
  <c r="K148" i="16"/>
  <c r="K146" i="16"/>
  <c r="K145" i="16"/>
  <c r="K144"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990" i="2"/>
  <c r="K989" i="2"/>
  <c r="K988" i="2"/>
  <c r="K987" i="2"/>
  <c r="K986" i="2"/>
  <c r="K985" i="2"/>
  <c r="K984" i="2"/>
  <c r="K983" i="2"/>
  <c r="K982" i="2"/>
  <c r="K981" i="2"/>
  <c r="K980" i="2"/>
  <c r="K979" i="2"/>
  <c r="K978" i="2"/>
  <c r="K977" i="2"/>
  <c r="K976" i="2"/>
  <c r="K970" i="2"/>
  <c r="K969" i="2"/>
  <c r="K968" i="2"/>
  <c r="K967" i="2"/>
  <c r="K966" i="2"/>
  <c r="K965" i="2"/>
  <c r="K964" i="2"/>
  <c r="K963" i="2"/>
  <c r="K962" i="2"/>
  <c r="K961" i="2"/>
  <c r="K960" i="2"/>
  <c r="K959" i="2"/>
  <c r="K958" i="2"/>
  <c r="K957" i="2"/>
  <c r="K956" i="2"/>
  <c r="K955" i="2"/>
  <c r="K954" i="2"/>
  <c r="K953" i="2"/>
  <c r="K952" i="2"/>
  <c r="K951" i="2"/>
  <c r="K945" i="2"/>
  <c r="K944" i="2"/>
  <c r="K943" i="2"/>
  <c r="K942" i="2"/>
  <c r="K941" i="2"/>
  <c r="K940" i="2"/>
  <c r="K939" i="2"/>
  <c r="K938" i="2"/>
  <c r="K937" i="2"/>
  <c r="K936" i="2"/>
  <c r="K935" i="2"/>
  <c r="K934" i="2"/>
  <c r="K933" i="2"/>
  <c r="K932" i="2"/>
  <c r="K931" i="2"/>
  <c r="K930" i="2"/>
  <c r="K929" i="2"/>
  <c r="K928" i="2"/>
  <c r="K924" i="2"/>
  <c r="K923" i="2"/>
  <c r="K922"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1" i="2"/>
  <c r="K870" i="2"/>
  <c r="K869" i="2"/>
  <c r="K868" i="2"/>
  <c r="K867" i="2"/>
  <c r="K866" i="2"/>
  <c r="K865" i="2"/>
  <c r="K864" i="2"/>
  <c r="K863" i="2"/>
  <c r="K862" i="2"/>
  <c r="K861" i="2"/>
  <c r="K860" i="2"/>
  <c r="K859"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89" i="2"/>
  <c r="K788" i="2"/>
  <c r="K787" i="2"/>
  <c r="K786" i="2"/>
  <c r="K785" i="2"/>
  <c r="K784" i="2"/>
  <c r="K783" i="2"/>
  <c r="K782" i="2"/>
  <c r="K781" i="2"/>
  <c r="K780" i="2"/>
  <c r="K779" i="2"/>
  <c r="K778" i="2"/>
  <c r="K777" i="2"/>
  <c r="K776" i="2"/>
  <c r="K775" i="2"/>
  <c r="K774" i="2"/>
  <c r="K773" i="2"/>
  <c r="K772" i="2"/>
  <c r="K771" i="2"/>
  <c r="K770"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46" i="2"/>
  <c r="K545" i="2"/>
  <c r="K544" i="2"/>
  <c r="K543" i="2"/>
  <c r="K542" i="2"/>
  <c r="K541" i="2"/>
  <c r="K536" i="2"/>
  <c r="K535" i="2"/>
  <c r="K534" i="2"/>
  <c r="K533" i="2"/>
  <c r="K532" i="2"/>
  <c r="K526" i="2"/>
  <c r="K525" i="2"/>
  <c r="K524" i="2"/>
  <c r="F524" i="2" s="1"/>
  <c r="K523" i="2"/>
  <c r="F523" i="2" s="1"/>
  <c r="K522" i="2"/>
  <c r="F522" i="2" s="1"/>
  <c r="K516" i="2"/>
  <c r="F516" i="2" s="1"/>
  <c r="K515" i="2"/>
  <c r="F515" i="2" s="1"/>
  <c r="K514" i="2"/>
  <c r="F514" i="2" s="1"/>
  <c r="K513" i="2"/>
  <c r="F513" i="2" s="1"/>
  <c r="K512" i="2"/>
  <c r="F512" i="2" s="1"/>
  <c r="K511" i="2"/>
  <c r="F511" i="2" s="1"/>
  <c r="K510" i="2"/>
  <c r="F510" i="2" s="1"/>
  <c r="K509" i="2"/>
  <c r="F509" i="2" s="1"/>
  <c r="K508" i="2"/>
  <c r="F508" i="2" s="1"/>
  <c r="K507" i="2"/>
  <c r="F507" i="2" s="1"/>
  <c r="K506" i="2"/>
  <c r="F506" i="2" s="1"/>
  <c r="K505" i="2"/>
  <c r="F505" i="2" s="1"/>
  <c r="K504" i="2"/>
  <c r="F504" i="2" s="1"/>
  <c r="K503" i="2"/>
  <c r="F503" i="2" s="1"/>
  <c r="K502" i="2"/>
  <c r="F502" i="2" s="1"/>
  <c r="K501" i="2"/>
  <c r="F501" i="2" s="1"/>
  <c r="K500" i="2"/>
  <c r="F500" i="2" s="1"/>
  <c r="K499" i="2"/>
  <c r="F499" i="2" s="1"/>
  <c r="K498" i="2"/>
  <c r="F498" i="2" s="1"/>
  <c r="K497" i="2"/>
  <c r="F497" i="2" s="1"/>
  <c r="K496" i="2"/>
  <c r="F496" i="2" s="1"/>
  <c r="K495" i="2"/>
  <c r="F495" i="2" s="1"/>
  <c r="K494" i="2"/>
  <c r="F494" i="2" s="1"/>
  <c r="K493" i="2"/>
  <c r="F493" i="2" s="1"/>
  <c r="K492" i="2"/>
  <c r="F492" i="2" s="1"/>
  <c r="K486" i="2"/>
  <c r="F486" i="2" s="1"/>
  <c r="K485" i="2"/>
  <c r="F485" i="2" s="1"/>
  <c r="K484" i="2"/>
  <c r="F484" i="2" s="1"/>
  <c r="K483" i="2"/>
  <c r="F483" i="2" s="1"/>
  <c r="K482" i="2"/>
  <c r="F482" i="2" s="1"/>
  <c r="K481" i="2"/>
  <c r="F481" i="2" s="1"/>
  <c r="K480" i="2"/>
  <c r="F480" i="2" s="1"/>
  <c r="K479" i="2"/>
  <c r="F479" i="2" s="1"/>
  <c r="K478" i="2"/>
  <c r="F478" i="2" s="1"/>
  <c r="K477" i="2"/>
  <c r="F477" i="2" s="1"/>
  <c r="K476" i="2"/>
  <c r="F476" i="2" s="1"/>
  <c r="K475" i="2"/>
  <c r="F475" i="2" s="1"/>
  <c r="K474" i="2"/>
  <c r="F474" i="2" s="1"/>
  <c r="K473" i="2"/>
  <c r="F473" i="2" s="1"/>
  <c r="K472" i="2"/>
  <c r="F472" i="2" s="1"/>
  <c r="K471" i="2"/>
  <c r="F471" i="2" s="1"/>
  <c r="K468" i="2"/>
  <c r="F468" i="2" s="1"/>
  <c r="K467" i="2"/>
  <c r="F467" i="2" s="1"/>
  <c r="K466" i="2"/>
  <c r="F466" i="2" s="1"/>
  <c r="K465" i="2"/>
  <c r="F465" i="2" s="1"/>
  <c r="K464" i="2"/>
  <c r="F464" i="2" s="1"/>
  <c r="K463" i="2"/>
  <c r="F463" i="2" s="1"/>
  <c r="K462" i="2"/>
  <c r="F462" i="2" s="1"/>
  <c r="K456" i="2"/>
  <c r="F456" i="2" s="1"/>
  <c r="K455" i="2"/>
  <c r="F455" i="2" s="1"/>
  <c r="K454" i="2"/>
  <c r="F454" i="2" s="1"/>
  <c r="K453" i="2"/>
  <c r="F453" i="2" s="1"/>
  <c r="K452" i="2"/>
  <c r="F452" i="2" s="1"/>
  <c r="K451" i="2"/>
  <c r="F451" i="2" s="1"/>
  <c r="K450" i="2"/>
  <c r="F450" i="2" s="1"/>
  <c r="K449" i="2"/>
  <c r="F449" i="2" s="1"/>
  <c r="K448" i="2"/>
  <c r="F448" i="2" s="1"/>
  <c r="K447" i="2"/>
  <c r="F447" i="2" s="1"/>
  <c r="K446" i="2"/>
  <c r="F446" i="2" s="1"/>
  <c r="K445" i="2"/>
  <c r="F445" i="2" s="1"/>
  <c r="K444" i="2"/>
  <c r="F444" i="2" s="1"/>
  <c r="K443" i="2"/>
  <c r="F443" i="2" s="1"/>
  <c r="K442" i="2"/>
  <c r="F442" i="2" s="1"/>
  <c r="K441" i="2"/>
  <c r="F441" i="2" s="1"/>
  <c r="K440" i="2"/>
  <c r="F440" i="2" s="1"/>
  <c r="K439" i="2"/>
  <c r="F439" i="2" s="1"/>
  <c r="K438" i="2"/>
  <c r="F438" i="2" s="1"/>
  <c r="K437" i="2"/>
  <c r="F437" i="2" s="1"/>
  <c r="K436" i="2"/>
  <c r="F436" i="2" s="1"/>
  <c r="K435" i="2"/>
  <c r="F435" i="2" s="1"/>
  <c r="K434" i="2"/>
  <c r="F434" i="2" s="1"/>
  <c r="K433" i="2"/>
  <c r="F433" i="2" s="1"/>
  <c r="K432" i="2"/>
  <c r="F432" i="2" s="1"/>
  <c r="K431" i="2"/>
  <c r="F431" i="2" s="1"/>
  <c r="K430" i="2"/>
  <c r="F430" i="2" s="1"/>
  <c r="K429" i="2"/>
  <c r="F429" i="2" s="1"/>
  <c r="K428" i="2"/>
  <c r="F428" i="2" s="1"/>
  <c r="K427" i="2"/>
  <c r="F427" i="2" s="1"/>
  <c r="K426" i="2"/>
  <c r="F426" i="2" s="1"/>
  <c r="K425" i="2"/>
  <c r="F425" i="2" s="1"/>
  <c r="K424" i="2"/>
  <c r="F424" i="2" s="1"/>
  <c r="K423" i="2"/>
  <c r="F423" i="2" s="1"/>
  <c r="K422" i="2"/>
  <c r="F422" i="2" s="1"/>
  <c r="K421" i="2"/>
  <c r="F421" i="2" s="1"/>
  <c r="K420" i="2"/>
  <c r="F420" i="2" s="1"/>
  <c r="K419" i="2"/>
  <c r="F419" i="2" s="1"/>
  <c r="K418" i="2"/>
  <c r="F418" i="2" s="1"/>
  <c r="K417" i="2"/>
  <c r="F417" i="2" s="1"/>
  <c r="K411" i="2"/>
  <c r="F411" i="2" s="1"/>
  <c r="K410" i="2"/>
  <c r="F410" i="2" s="1"/>
  <c r="K409" i="2"/>
  <c r="F409" i="2" s="1"/>
  <c r="K408" i="2"/>
  <c r="F408" i="2" s="1"/>
  <c r="K407" i="2"/>
  <c r="F407" i="2" s="1"/>
  <c r="K406" i="2"/>
  <c r="F406" i="2" s="1"/>
  <c r="K405" i="2"/>
  <c r="F405" i="2" s="1"/>
  <c r="K404" i="2"/>
  <c r="F404" i="2" s="1"/>
  <c r="K403" i="2"/>
  <c r="F403" i="2" s="1"/>
  <c r="K402" i="2"/>
  <c r="F402" i="2" s="1"/>
  <c r="K401" i="2"/>
  <c r="F401" i="2" s="1"/>
  <c r="K400" i="2"/>
  <c r="F400" i="2" s="1"/>
  <c r="K399" i="2"/>
  <c r="F399" i="2" s="1"/>
  <c r="K398" i="2"/>
  <c r="F398" i="2" s="1"/>
  <c r="K397" i="2"/>
  <c r="F397" i="2" s="1"/>
  <c r="K396" i="2"/>
  <c r="F396" i="2" s="1"/>
  <c r="K395" i="2"/>
  <c r="F395" i="2" s="1"/>
  <c r="K394" i="2"/>
  <c r="F394" i="2" s="1"/>
  <c r="K393" i="2"/>
  <c r="F393" i="2" s="1"/>
  <c r="K392" i="2"/>
  <c r="F392" i="2" s="1"/>
  <c r="K391" i="2"/>
  <c r="F391" i="2" s="1"/>
  <c r="K385" i="2"/>
  <c r="F385" i="2" s="1"/>
  <c r="K384" i="2"/>
  <c r="F384" i="2" s="1"/>
  <c r="K383" i="2"/>
  <c r="F383" i="2" s="1"/>
  <c r="K382" i="2"/>
  <c r="F382" i="2" s="1"/>
  <c r="K381" i="2"/>
  <c r="F381" i="2" s="1"/>
  <c r="K380" i="2"/>
  <c r="F380" i="2" s="1"/>
  <c r="K379" i="2"/>
  <c r="F379" i="2" s="1"/>
  <c r="K378" i="2"/>
  <c r="F378" i="2" s="1"/>
  <c r="K377" i="2"/>
  <c r="F377" i="2" s="1"/>
  <c r="K376" i="2"/>
  <c r="F376" i="2" s="1"/>
  <c r="K375" i="2"/>
  <c r="F375" i="2" s="1"/>
  <c r="K374" i="2"/>
  <c r="F374" i="2" s="1"/>
  <c r="K373" i="2"/>
  <c r="F373" i="2" s="1"/>
  <c r="K372" i="2"/>
  <c r="F372" i="2" s="1"/>
  <c r="K371" i="2"/>
  <c r="F371" i="2" s="1"/>
  <c r="K370" i="2"/>
  <c r="F370" i="2" s="1"/>
  <c r="K369" i="2"/>
  <c r="F369" i="2" s="1"/>
  <c r="K368" i="2"/>
  <c r="F368" i="2" s="1"/>
  <c r="K367" i="2"/>
  <c r="F367" i="2" s="1"/>
  <c r="K366" i="2"/>
  <c r="F366" i="2" s="1"/>
  <c r="K365" i="2"/>
  <c r="F365" i="2" s="1"/>
  <c r="K364" i="2"/>
  <c r="F364" i="2" s="1"/>
  <c r="K363" i="2"/>
  <c r="F363" i="2" s="1"/>
  <c r="K362" i="2"/>
  <c r="F362" i="2" s="1"/>
  <c r="K361" i="2"/>
  <c r="F361" i="2" s="1"/>
  <c r="K360" i="2"/>
  <c r="F360" i="2" s="1"/>
  <c r="K359" i="2"/>
  <c r="F359" i="2" s="1"/>
  <c r="K358" i="2"/>
  <c r="F358" i="2" s="1"/>
  <c r="K357" i="2"/>
  <c r="F357" i="2" s="1"/>
  <c r="K356" i="2"/>
  <c r="F356" i="2" s="1"/>
  <c r="K355" i="2"/>
  <c r="F355" i="2" s="1"/>
  <c r="K354" i="2"/>
  <c r="F354" i="2" s="1"/>
  <c r="K353" i="2"/>
  <c r="F353" i="2" s="1"/>
  <c r="K352" i="2"/>
  <c r="F352" i="2" s="1"/>
  <c r="K351" i="2"/>
  <c r="F351" i="2" s="1"/>
  <c r="K350" i="2"/>
  <c r="F350" i="2" s="1"/>
  <c r="K349" i="2"/>
  <c r="F349" i="2" s="1"/>
  <c r="K348" i="2"/>
  <c r="F348" i="2" s="1"/>
  <c r="K347" i="2"/>
  <c r="F347" i="2" s="1"/>
  <c r="K346" i="2"/>
  <c r="F346" i="2" s="1"/>
  <c r="K345" i="2"/>
  <c r="F345" i="2" s="1"/>
  <c r="K344" i="2"/>
  <c r="F344" i="2" s="1"/>
  <c r="K343" i="2"/>
  <c r="F343" i="2" s="1"/>
  <c r="K342" i="2"/>
  <c r="F342" i="2" s="1"/>
  <c r="K341" i="2"/>
  <c r="F341" i="2" s="1"/>
  <c r="K340" i="2"/>
  <c r="F340" i="2" s="1"/>
  <c r="K339" i="2"/>
  <c r="F339" i="2" s="1"/>
  <c r="K338" i="2"/>
  <c r="F338" i="2" s="1"/>
  <c r="K337" i="2"/>
  <c r="F337" i="2" s="1"/>
  <c r="K336" i="2"/>
  <c r="F336" i="2" s="1"/>
  <c r="K330" i="2"/>
  <c r="F330" i="2" s="1"/>
  <c r="K329" i="2"/>
  <c r="F329" i="2" s="1"/>
  <c r="K328" i="2"/>
  <c r="F328" i="2" s="1"/>
  <c r="K327" i="2"/>
  <c r="F327" i="2" s="1"/>
  <c r="K326" i="2"/>
  <c r="F326" i="2" s="1"/>
  <c r="K325" i="2"/>
  <c r="F325" i="2" s="1"/>
  <c r="K324" i="2"/>
  <c r="F324" i="2" s="1"/>
  <c r="K323" i="2"/>
  <c r="F323" i="2" s="1"/>
  <c r="K322" i="2"/>
  <c r="F322" i="2" s="1"/>
  <c r="K321" i="2"/>
  <c r="F321" i="2" s="1"/>
  <c r="K320" i="2"/>
  <c r="F320" i="2" s="1"/>
  <c r="K319" i="2"/>
  <c r="F319" i="2" s="1"/>
  <c r="K318" i="2"/>
  <c r="F318" i="2" s="1"/>
  <c r="K317" i="2"/>
  <c r="F317" i="2" s="1"/>
  <c r="K316" i="2"/>
  <c r="F316" i="2" s="1"/>
  <c r="K315" i="2"/>
  <c r="F315" i="2" s="1"/>
  <c r="K314" i="2"/>
  <c r="F314" i="2" s="1"/>
  <c r="K313" i="2"/>
  <c r="F313" i="2" s="1"/>
  <c r="K312" i="2"/>
  <c r="F312" i="2" s="1"/>
  <c r="K311" i="2"/>
  <c r="F311" i="2" s="1"/>
  <c r="K310" i="2"/>
  <c r="F310" i="2" s="1"/>
  <c r="K309" i="2"/>
  <c r="F309" i="2" s="1"/>
  <c r="K308" i="2"/>
  <c r="F308" i="2" s="1"/>
  <c r="K307" i="2"/>
  <c r="F307" i="2" s="1"/>
  <c r="K306" i="2"/>
  <c r="F306" i="2" s="1"/>
  <c r="K305" i="2"/>
  <c r="F305" i="2" s="1"/>
  <c r="K304" i="2"/>
  <c r="F304" i="2" s="1"/>
  <c r="K303" i="2"/>
  <c r="F303" i="2" s="1"/>
  <c r="K302" i="2"/>
  <c r="F302" i="2" s="1"/>
  <c r="K301" i="2"/>
  <c r="F301" i="2" s="1"/>
  <c r="K300" i="2"/>
  <c r="F300" i="2" s="1"/>
  <c r="K299" i="2"/>
  <c r="F299" i="2" s="1"/>
  <c r="K298" i="2"/>
  <c r="F298" i="2" s="1"/>
  <c r="K297" i="2"/>
  <c r="F297" i="2" s="1"/>
  <c r="K296" i="2"/>
  <c r="F296" i="2" s="1"/>
  <c r="K295" i="2"/>
  <c r="F295" i="2" s="1"/>
  <c r="K294" i="2"/>
  <c r="F294" i="2" s="1"/>
  <c r="K293" i="2"/>
  <c r="F293" i="2" s="1"/>
  <c r="K292" i="2"/>
  <c r="F292" i="2" s="1"/>
  <c r="K291" i="2"/>
  <c r="F291" i="2" s="1"/>
  <c r="K290" i="2"/>
  <c r="F290" i="2" s="1"/>
  <c r="K289" i="2"/>
  <c r="F289" i="2" s="1"/>
  <c r="K288" i="2"/>
  <c r="F288" i="2" s="1"/>
  <c r="K287" i="2"/>
  <c r="F287" i="2" s="1"/>
  <c r="K286" i="2"/>
  <c r="F286" i="2" s="1"/>
  <c r="K285" i="2"/>
  <c r="F285" i="2" s="1"/>
  <c r="K284" i="2"/>
  <c r="F284" i="2" s="1"/>
  <c r="K283" i="2"/>
  <c r="F283" i="2" s="1"/>
  <c r="K282" i="2"/>
  <c r="F282" i="2" s="1"/>
  <c r="K281" i="2"/>
  <c r="F281" i="2" s="1"/>
  <c r="K280" i="2"/>
  <c r="F280" i="2" s="1"/>
  <c r="K279" i="2"/>
  <c r="F279" i="2" s="1"/>
  <c r="K278" i="2"/>
  <c r="F278" i="2" s="1"/>
  <c r="K277" i="2"/>
  <c r="F277" i="2" s="1"/>
  <c r="K276" i="2"/>
  <c r="F276" i="2" s="1"/>
  <c r="K275" i="2"/>
  <c r="F275" i="2" s="1"/>
  <c r="K274" i="2"/>
  <c r="F274" i="2" s="1"/>
  <c r="K273" i="2"/>
  <c r="F273" i="2" s="1"/>
  <c r="K272" i="2"/>
  <c r="F272" i="2" s="1"/>
  <c r="K271" i="2"/>
  <c r="F271" i="2" s="1"/>
  <c r="K270" i="2"/>
  <c r="F270" i="2" s="1"/>
  <c r="K269" i="2"/>
  <c r="F269" i="2" s="1"/>
  <c r="K268" i="2"/>
  <c r="F268" i="2" s="1"/>
  <c r="K267" i="2"/>
  <c r="F267" i="2" s="1"/>
  <c r="K266" i="2"/>
  <c r="F266" i="2" s="1"/>
  <c r="K265" i="2"/>
  <c r="F265" i="2" s="1"/>
  <c r="K264" i="2"/>
  <c r="F264" i="2" s="1"/>
  <c r="K263" i="2"/>
  <c r="F263" i="2" s="1"/>
  <c r="K262" i="2"/>
  <c r="F262" i="2" s="1"/>
  <c r="K261" i="2"/>
  <c r="F261" i="2" s="1"/>
  <c r="K260" i="2"/>
  <c r="F260" i="2" s="1"/>
  <c r="K259" i="2"/>
  <c r="F259" i="2" s="1"/>
  <c r="K258" i="2"/>
  <c r="F258" i="2" s="1"/>
  <c r="K257" i="2"/>
  <c r="F257" i="2" s="1"/>
  <c r="K256" i="2"/>
  <c r="F256" i="2" s="1"/>
  <c r="K255" i="2"/>
  <c r="F255" i="2" s="1"/>
  <c r="K254" i="2"/>
  <c r="F254" i="2" s="1"/>
  <c r="K253" i="2"/>
  <c r="F253" i="2" s="1"/>
  <c r="K252" i="2"/>
  <c r="F252" i="2" s="1"/>
  <c r="K251" i="2"/>
  <c r="F251" i="2" s="1"/>
  <c r="K250" i="2"/>
  <c r="F250" i="2" s="1"/>
  <c r="K249" i="2"/>
  <c r="F249" i="2" s="1"/>
  <c r="K248" i="2"/>
  <c r="F248" i="2" s="1"/>
  <c r="K247" i="2"/>
  <c r="F247" i="2" s="1"/>
  <c r="K246" i="2"/>
  <c r="F246" i="2" s="1"/>
  <c r="K245" i="2"/>
  <c r="F245" i="2" s="1"/>
  <c r="K244" i="2"/>
  <c r="F244" i="2" s="1"/>
  <c r="K243" i="2"/>
  <c r="F243" i="2" s="1"/>
  <c r="K242" i="2"/>
  <c r="F242" i="2" s="1"/>
  <c r="K241" i="2"/>
  <c r="F241" i="2" s="1"/>
  <c r="K240" i="2"/>
  <c r="F240" i="2" s="1"/>
  <c r="K239" i="2"/>
  <c r="F239" i="2" s="1"/>
  <c r="K238" i="2"/>
  <c r="F238" i="2" s="1"/>
  <c r="K237" i="2"/>
  <c r="F237" i="2" s="1"/>
  <c r="K236" i="2"/>
  <c r="F236" i="2" s="1"/>
  <c r="K235" i="2"/>
  <c r="F235" i="2" s="1"/>
  <c r="K234" i="2"/>
  <c r="F234" i="2" s="1"/>
  <c r="K233" i="2"/>
  <c r="F233" i="2" s="1"/>
  <c r="K232" i="2"/>
  <c r="F232" i="2" s="1"/>
  <c r="K231" i="2"/>
  <c r="F231" i="2" s="1"/>
  <c r="K230" i="2"/>
  <c r="F230" i="2" s="1"/>
  <c r="K229" i="2"/>
  <c r="F229" i="2" s="1"/>
  <c r="K228" i="2"/>
  <c r="F228" i="2" s="1"/>
  <c r="K227" i="2"/>
  <c r="F227" i="2" s="1"/>
  <c r="K226" i="2"/>
  <c r="F226" i="2" s="1"/>
  <c r="K225" i="2"/>
  <c r="F225" i="2" s="1"/>
  <c r="K224" i="2"/>
  <c r="F224" i="2" s="1"/>
  <c r="K223" i="2"/>
  <c r="F223" i="2" s="1"/>
  <c r="K222" i="2"/>
  <c r="F222" i="2" s="1"/>
  <c r="K221" i="2"/>
  <c r="F221" i="2" s="1"/>
  <c r="K220" i="2"/>
  <c r="F220" i="2" s="1"/>
  <c r="K219" i="2"/>
  <c r="F219" i="2" s="1"/>
  <c r="K218" i="2"/>
  <c r="F218" i="2" s="1"/>
  <c r="K217" i="2"/>
  <c r="F217" i="2" s="1"/>
  <c r="K216" i="2"/>
  <c r="F216" i="2" s="1"/>
  <c r="K215" i="2"/>
  <c r="F215" i="2" s="1"/>
  <c r="K214" i="2"/>
  <c r="F214" i="2" s="1"/>
  <c r="K213" i="2"/>
  <c r="F213" i="2" s="1"/>
  <c r="K212" i="2"/>
  <c r="F212" i="2" s="1"/>
  <c r="K211" i="2"/>
  <c r="F211" i="2" s="1"/>
  <c r="K210" i="2"/>
  <c r="F210" i="2" s="1"/>
  <c r="K209" i="2"/>
  <c r="F209" i="2" s="1"/>
  <c r="K208" i="2"/>
  <c r="F208" i="2" s="1"/>
  <c r="K207" i="2"/>
  <c r="F207" i="2" s="1"/>
  <c r="K206" i="2"/>
  <c r="F206" i="2" s="1"/>
  <c r="K205" i="2"/>
  <c r="F205" i="2" s="1"/>
  <c r="K204" i="2"/>
  <c r="F204" i="2" s="1"/>
  <c r="K203" i="2"/>
  <c r="F203" i="2" s="1"/>
  <c r="K202" i="2"/>
  <c r="F202" i="2" s="1"/>
  <c r="K201" i="2"/>
  <c r="F201" i="2" s="1"/>
  <c r="K200" i="2"/>
  <c r="F200" i="2" s="1"/>
  <c r="K199" i="2"/>
  <c r="F199" i="2" s="1"/>
  <c r="K198" i="2"/>
  <c r="F198" i="2" s="1"/>
  <c r="K197" i="2"/>
  <c r="F197" i="2" s="1"/>
  <c r="K196" i="2"/>
  <c r="F196" i="2" s="1"/>
  <c r="K195" i="2"/>
  <c r="F195" i="2" s="1"/>
  <c r="K194" i="2"/>
  <c r="F194" i="2" s="1"/>
  <c r="K193" i="2"/>
  <c r="F193" i="2" s="1"/>
  <c r="K192" i="2"/>
  <c r="F192" i="2" s="1"/>
  <c r="K191" i="2"/>
  <c r="F191" i="2" s="1"/>
  <c r="K190" i="2"/>
  <c r="F190" i="2" s="1"/>
  <c r="K189" i="2"/>
  <c r="F189" i="2" s="1"/>
  <c r="K188" i="2"/>
  <c r="F188" i="2" s="1"/>
  <c r="K187" i="2"/>
  <c r="F187" i="2" s="1"/>
  <c r="K186" i="2"/>
  <c r="F186" i="2" s="1"/>
  <c r="K185" i="2"/>
  <c r="F185" i="2" s="1"/>
  <c r="K184" i="2"/>
  <c r="F184" i="2" s="1"/>
  <c r="K183" i="2"/>
  <c r="F183" i="2" s="1"/>
  <c r="K182" i="2"/>
  <c r="F182" i="2" s="1"/>
  <c r="K181" i="2"/>
  <c r="F181" i="2" s="1"/>
  <c r="K180" i="2"/>
  <c r="F180" i="2" s="1"/>
  <c r="K179" i="2"/>
  <c r="F179" i="2" s="1"/>
  <c r="K178" i="2"/>
  <c r="F178" i="2" s="1"/>
  <c r="K177" i="2"/>
  <c r="F177" i="2" s="1"/>
  <c r="K176" i="2"/>
  <c r="F176" i="2" s="1"/>
  <c r="K175" i="2"/>
  <c r="F175" i="2" s="1"/>
  <c r="K174" i="2"/>
  <c r="F174" i="2" s="1"/>
  <c r="K173" i="2"/>
  <c r="F173" i="2" s="1"/>
  <c r="K172" i="2"/>
  <c r="F172" i="2" s="1"/>
  <c r="K171" i="2"/>
  <c r="F171" i="2" s="1"/>
  <c r="K170" i="2"/>
  <c r="F170" i="2" s="1"/>
  <c r="K169" i="2"/>
  <c r="F169" i="2" s="1"/>
  <c r="K168" i="2"/>
  <c r="F168" i="2" s="1"/>
  <c r="K167" i="2"/>
  <c r="F167" i="2" s="1"/>
  <c r="K166" i="2"/>
  <c r="F166" i="2" s="1"/>
  <c r="K165" i="2"/>
  <c r="F165" i="2" s="1"/>
  <c r="K164" i="2"/>
  <c r="F164" i="2" s="1"/>
  <c r="K163" i="2"/>
  <c r="F163" i="2" s="1"/>
  <c r="K162" i="2"/>
  <c r="F162" i="2" s="1"/>
  <c r="K161" i="2"/>
  <c r="F161" i="2" s="1"/>
  <c r="K160" i="2"/>
  <c r="F160" i="2" s="1"/>
  <c r="K159" i="2"/>
  <c r="F159" i="2" s="1"/>
  <c r="K158" i="2"/>
  <c r="F158" i="2" s="1"/>
  <c r="K157" i="2"/>
  <c r="F157" i="2" s="1"/>
  <c r="K156" i="2"/>
  <c r="F156" i="2" s="1"/>
  <c r="K155" i="2"/>
  <c r="F155" i="2" s="1"/>
  <c r="K154" i="2"/>
  <c r="F154" i="2" s="1"/>
  <c r="K153" i="2"/>
  <c r="F153" i="2" s="1"/>
  <c r="K152" i="2"/>
  <c r="F152" i="2" s="1"/>
  <c r="K151" i="2"/>
  <c r="F151" i="2" s="1"/>
  <c r="K150" i="2"/>
  <c r="F150" i="2" s="1"/>
  <c r="K149" i="2"/>
  <c r="F149" i="2" s="1"/>
  <c r="K148" i="2"/>
  <c r="F148" i="2" s="1"/>
  <c r="K147" i="2"/>
  <c r="F147" i="2" s="1"/>
  <c r="K146" i="2"/>
  <c r="F146" i="2" s="1"/>
  <c r="K145" i="2"/>
  <c r="F145" i="2" s="1"/>
  <c r="K144" i="2"/>
  <c r="F144" i="2" s="1"/>
  <c r="K143" i="2"/>
  <c r="F143" i="2" s="1"/>
  <c r="K142" i="2"/>
  <c r="F142" i="2" s="1"/>
  <c r="K141" i="2"/>
  <c r="F141" i="2" s="1"/>
  <c r="K140" i="2"/>
  <c r="F140" i="2" s="1"/>
  <c r="K139" i="2"/>
  <c r="F139" i="2" s="1"/>
  <c r="K138" i="2"/>
  <c r="F138" i="2" s="1"/>
  <c r="K137" i="2"/>
  <c r="F137" i="2" s="1"/>
  <c r="K136" i="2"/>
  <c r="F136" i="2" s="1"/>
  <c r="K135" i="2"/>
  <c r="F135" i="2" s="1"/>
  <c r="K134" i="2"/>
  <c r="F134" i="2" s="1"/>
  <c r="K133" i="2"/>
  <c r="F133" i="2" s="1"/>
  <c r="K132" i="2"/>
  <c r="F132" i="2" s="1"/>
  <c r="K131" i="2"/>
  <c r="F131" i="2" s="1"/>
  <c r="K130" i="2"/>
  <c r="F130" i="2" s="1"/>
  <c r="K129" i="2"/>
  <c r="F129" i="2" s="1"/>
  <c r="K128" i="2"/>
  <c r="F128" i="2" s="1"/>
  <c r="K127" i="2"/>
  <c r="F127" i="2" s="1"/>
  <c r="K126" i="2"/>
  <c r="F126" i="2" s="1"/>
  <c r="K125" i="2"/>
  <c r="F125" i="2" s="1"/>
  <c r="K124" i="2"/>
  <c r="F124" i="2" s="1"/>
  <c r="K123" i="2"/>
  <c r="F123" i="2" s="1"/>
  <c r="K122" i="2"/>
  <c r="F122" i="2" s="1"/>
  <c r="K121" i="2"/>
  <c r="F121" i="2" s="1"/>
  <c r="K120" i="2"/>
  <c r="F120" i="2" s="1"/>
  <c r="K119" i="2"/>
  <c r="F119" i="2" s="1"/>
  <c r="K118" i="2"/>
  <c r="F118" i="2" s="1"/>
  <c r="K117" i="2"/>
  <c r="F117" i="2" s="1"/>
  <c r="K116" i="2"/>
  <c r="F116" i="2" s="1"/>
  <c r="K115" i="2"/>
  <c r="F115" i="2" s="1"/>
  <c r="K114" i="2"/>
  <c r="F114" i="2" s="1"/>
  <c r="K113" i="2"/>
  <c r="F113" i="2" s="1"/>
  <c r="K112" i="2"/>
  <c r="F112" i="2" s="1"/>
  <c r="K111" i="2"/>
  <c r="F111" i="2" s="1"/>
  <c r="K110" i="2"/>
  <c r="F110" i="2" s="1"/>
  <c r="K109" i="2"/>
  <c r="F109" i="2" s="1"/>
  <c r="K108" i="2"/>
  <c r="F108" i="2" s="1"/>
  <c r="K107" i="2"/>
  <c r="F107" i="2" s="1"/>
  <c r="K106" i="2"/>
  <c r="F106" i="2" s="1"/>
  <c r="K105" i="2"/>
  <c r="F105" i="2" s="1"/>
  <c r="K104" i="2"/>
  <c r="F104" i="2" s="1"/>
  <c r="K103" i="2"/>
  <c r="F103" i="2" s="1"/>
  <c r="K102" i="2"/>
  <c r="F102" i="2" s="1"/>
  <c r="K101" i="2"/>
  <c r="F101" i="2" s="1"/>
  <c r="K100" i="2"/>
  <c r="F100" i="2" s="1"/>
  <c r="K99" i="2"/>
  <c r="F99" i="2" s="1"/>
  <c r="K98" i="2"/>
  <c r="F98" i="2" s="1"/>
  <c r="K97" i="2"/>
  <c r="F97" i="2" s="1"/>
  <c r="K96" i="2"/>
  <c r="F96" i="2" s="1"/>
  <c r="K95" i="2"/>
  <c r="F95" i="2" s="1"/>
  <c r="K94" i="2"/>
  <c r="F94" i="2" s="1"/>
  <c r="K93" i="2"/>
  <c r="F93" i="2" s="1"/>
  <c r="K92" i="2"/>
  <c r="F92" i="2" s="1"/>
  <c r="K91" i="2"/>
  <c r="F91" i="2" s="1"/>
  <c r="K90" i="2"/>
  <c r="F90" i="2" s="1"/>
  <c r="K89" i="2"/>
  <c r="F89" i="2" s="1"/>
  <c r="K88" i="2"/>
  <c r="F88" i="2" s="1"/>
  <c r="K87" i="2"/>
  <c r="F87" i="2" s="1"/>
  <c r="K86" i="2"/>
  <c r="F86" i="2" s="1"/>
  <c r="K85" i="2"/>
  <c r="F85" i="2" s="1"/>
  <c r="K84" i="2"/>
  <c r="F84" i="2" s="1"/>
  <c r="K83" i="2"/>
  <c r="F83" i="2" s="1"/>
  <c r="K82" i="2"/>
  <c r="F82" i="2" s="1"/>
  <c r="K81" i="2"/>
  <c r="F81" i="2" s="1"/>
  <c r="K80" i="2"/>
  <c r="F80" i="2" s="1"/>
  <c r="K79" i="2"/>
  <c r="F79" i="2" s="1"/>
  <c r="K78" i="2"/>
  <c r="F78" i="2" s="1"/>
  <c r="K77" i="2"/>
  <c r="F77" i="2" s="1"/>
  <c r="K76" i="2"/>
  <c r="F76" i="2" s="1"/>
  <c r="K75" i="2"/>
  <c r="F75" i="2" s="1"/>
  <c r="K74" i="2"/>
  <c r="F74" i="2" s="1"/>
  <c r="K73" i="2"/>
  <c r="F73" i="2" s="1"/>
  <c r="K72" i="2"/>
  <c r="F72" i="2" s="1"/>
  <c r="K71" i="2"/>
  <c r="F71" i="2" s="1"/>
  <c r="K70" i="2"/>
  <c r="F70" i="2" s="1"/>
  <c r="K69" i="2"/>
  <c r="F69" i="2" s="1"/>
  <c r="K68" i="2"/>
  <c r="F68" i="2" s="1"/>
  <c r="K67" i="2"/>
  <c r="F67" i="2" s="1"/>
  <c r="K66" i="2"/>
  <c r="F66" i="2" s="1"/>
  <c r="K65" i="2"/>
  <c r="F65" i="2" s="1"/>
  <c r="K64" i="2"/>
  <c r="F64" i="2" s="1"/>
  <c r="K63" i="2"/>
  <c r="F63" i="2" s="1"/>
  <c r="K62" i="2"/>
  <c r="F62" i="2" s="1"/>
  <c r="K61" i="2"/>
  <c r="F61" i="2" s="1"/>
  <c r="K60" i="2"/>
  <c r="F60" i="2" s="1"/>
  <c r="K59" i="2"/>
  <c r="F59" i="2" s="1"/>
  <c r="K58" i="2"/>
  <c r="F58" i="2" s="1"/>
  <c r="K57" i="2"/>
  <c r="F57" i="2" s="1"/>
  <c r="K56" i="2"/>
  <c r="F56" i="2" s="1"/>
  <c r="K55" i="2"/>
  <c r="F55" i="2" s="1"/>
  <c r="K54" i="2"/>
  <c r="F54" i="2" s="1"/>
  <c r="K53" i="2"/>
  <c r="F53" i="2" s="1"/>
  <c r="K52" i="2"/>
  <c r="F52" i="2" s="1"/>
  <c r="K51" i="2"/>
  <c r="F51" i="2" s="1"/>
  <c r="K50" i="2"/>
  <c r="F50" i="2" s="1"/>
  <c r="K49" i="2"/>
  <c r="F49" i="2" s="1"/>
  <c r="K48" i="2"/>
  <c r="F48" i="2" s="1"/>
  <c r="K47" i="2"/>
  <c r="F47" i="2" s="1"/>
  <c r="K46" i="2"/>
  <c r="F46" i="2" s="1"/>
  <c r="K45" i="2"/>
  <c r="F45" i="2" s="1"/>
  <c r="K44" i="2"/>
  <c r="F44" i="2" s="1"/>
  <c r="K43" i="2"/>
  <c r="F43" i="2" s="1"/>
  <c r="K42" i="2"/>
  <c r="F42" i="2" s="1"/>
  <c r="K41" i="2"/>
  <c r="F41" i="2" s="1"/>
  <c r="K40" i="2"/>
  <c r="F40" i="2" s="1"/>
  <c r="K39" i="2"/>
  <c r="F39" i="2" s="1"/>
  <c r="K38" i="2"/>
  <c r="F38" i="2" s="1"/>
  <c r="K37" i="2"/>
  <c r="F37" i="2" s="1"/>
  <c r="K36" i="2"/>
  <c r="F36" i="2" s="1"/>
  <c r="K35" i="2"/>
  <c r="F35" i="2" s="1"/>
  <c r="K34" i="2"/>
  <c r="F34" i="2" s="1"/>
  <c r="K33" i="2"/>
  <c r="F33" i="2" s="1"/>
  <c r="K32" i="2"/>
  <c r="F32" i="2" s="1"/>
  <c r="K31" i="2"/>
  <c r="F31" i="2" s="1"/>
  <c r="K30" i="2"/>
  <c r="F30" i="2" s="1"/>
  <c r="K29" i="2"/>
  <c r="F29" i="2" s="1"/>
  <c r="K28" i="2"/>
  <c r="F28" i="2" s="1"/>
  <c r="K27" i="2"/>
  <c r="F27" i="2" s="1"/>
  <c r="K26" i="2"/>
  <c r="F26" i="2" s="1"/>
  <c r="K25" i="2"/>
  <c r="F25" i="2" s="1"/>
  <c r="K24" i="2"/>
  <c r="F24" i="2" s="1"/>
  <c r="K23" i="2"/>
  <c r="F23" i="2" s="1"/>
  <c r="K22" i="2"/>
  <c r="F22" i="2" s="1"/>
  <c r="K21" i="2"/>
  <c r="F21" i="2" s="1"/>
  <c r="K20" i="2"/>
  <c r="F20" i="2" s="1"/>
  <c r="K19" i="2"/>
  <c r="F19" i="2" s="1"/>
  <c r="K18" i="2"/>
  <c r="F18" i="2" s="1"/>
  <c r="K17" i="2"/>
  <c r="F17" i="2" s="1"/>
  <c r="K16" i="2"/>
  <c r="F16" i="2" s="1"/>
  <c r="K15" i="2"/>
  <c r="F15" i="2" s="1"/>
  <c r="K14" i="2"/>
  <c r="F14" i="2" s="1"/>
  <c r="K13" i="2"/>
  <c r="F13" i="2" s="1"/>
  <c r="K12" i="2"/>
  <c r="F12" i="2" s="1"/>
  <c r="K11" i="2"/>
  <c r="F11" i="2" s="1"/>
  <c r="K10" i="2"/>
  <c r="K393" i="3"/>
  <c r="K392" i="3"/>
  <c r="K391" i="3"/>
  <c r="K385" i="3"/>
  <c r="K384" i="3"/>
  <c r="K383" i="3"/>
  <c r="K381" i="3"/>
  <c r="K380" i="3"/>
  <c r="K379" i="3"/>
  <c r="K375" i="3"/>
  <c r="K374" i="3"/>
  <c r="K373" i="3"/>
  <c r="K367" i="3"/>
  <c r="K366" i="3"/>
  <c r="K365" i="3"/>
  <c r="K359" i="3"/>
  <c r="K358" i="3"/>
  <c r="K357" i="3"/>
  <c r="K351" i="3"/>
  <c r="K350" i="3"/>
  <c r="K349" i="3"/>
  <c r="K343" i="3"/>
  <c r="K342" i="3"/>
  <c r="K341" i="3"/>
  <c r="K335" i="3"/>
  <c r="K334" i="3"/>
  <c r="K333" i="3"/>
  <c r="K327" i="3"/>
  <c r="K326" i="3"/>
  <c r="K325" i="3"/>
  <c r="K319" i="3"/>
  <c r="K318" i="3"/>
  <c r="K317" i="3"/>
  <c r="K311" i="3"/>
  <c r="K310" i="3"/>
  <c r="K309" i="3"/>
  <c r="K303" i="3"/>
  <c r="K302" i="3"/>
  <c r="K301" i="3"/>
  <c r="K296" i="3"/>
  <c r="K295" i="3"/>
  <c r="K294" i="3"/>
  <c r="K292" i="3"/>
  <c r="K291" i="3"/>
  <c r="K290" i="3"/>
  <c r="K284" i="3"/>
  <c r="K283" i="3"/>
  <c r="K282" i="3"/>
  <c r="K280" i="3"/>
  <c r="K279" i="3"/>
  <c r="K278" i="3"/>
  <c r="K276" i="3"/>
  <c r="K275" i="3"/>
  <c r="K272" i="3"/>
  <c r="K271" i="3"/>
  <c r="K270" i="3"/>
  <c r="K268" i="3"/>
  <c r="K267" i="3"/>
  <c r="K266" i="3"/>
  <c r="K264" i="3"/>
  <c r="K263" i="3"/>
  <c r="K262" i="3"/>
  <c r="K260" i="3"/>
  <c r="K259" i="3"/>
  <c r="K258" i="3"/>
  <c r="K251" i="3"/>
  <c r="K250" i="3"/>
  <c r="K249" i="3"/>
  <c r="K248" i="3"/>
  <c r="K247" i="3"/>
  <c r="K246" i="3"/>
  <c r="K245" i="3"/>
  <c r="K244" i="3"/>
  <c r="K243" i="3"/>
  <c r="K242" i="3"/>
  <c r="K241" i="3"/>
  <c r="K240" i="3"/>
  <c r="K239" i="3"/>
  <c r="K238" i="3"/>
  <c r="K237" i="3"/>
  <c r="K236" i="3"/>
  <c r="K235" i="3"/>
  <c r="K234" i="3"/>
  <c r="K231" i="3"/>
  <c r="K230" i="3"/>
  <c r="K229" i="3"/>
  <c r="K226" i="3"/>
  <c r="K225" i="3"/>
  <c r="K224" i="3"/>
  <c r="K221" i="3"/>
  <c r="K220" i="3"/>
  <c r="K219" i="3"/>
  <c r="K217" i="3"/>
  <c r="K216" i="3"/>
  <c r="K215" i="3"/>
  <c r="K212" i="3"/>
  <c r="K211" i="3"/>
  <c r="K210" i="3"/>
  <c r="K207" i="3"/>
  <c r="K206" i="3"/>
  <c r="K205" i="3"/>
  <c r="K202" i="3"/>
  <c r="K201" i="3"/>
  <c r="K200" i="3"/>
  <c r="K197" i="3"/>
  <c r="K196" i="3"/>
  <c r="K195" i="3"/>
  <c r="K192" i="3"/>
  <c r="K191" i="3"/>
  <c r="K190" i="3"/>
  <c r="K188" i="3"/>
  <c r="K187" i="3"/>
  <c r="K186" i="3"/>
  <c r="K184" i="3"/>
  <c r="K183" i="3"/>
  <c r="K182" i="3"/>
  <c r="K179" i="3"/>
  <c r="K178" i="3"/>
  <c r="K177" i="3"/>
  <c r="K174" i="3"/>
  <c r="K173" i="3"/>
  <c r="K172" i="3"/>
  <c r="K169" i="3"/>
  <c r="K168" i="3"/>
  <c r="K167" i="3"/>
  <c r="K159" i="3"/>
  <c r="K158" i="3"/>
  <c r="K157" i="3"/>
  <c r="K151" i="3"/>
  <c r="K150" i="3"/>
  <c r="K149" i="3"/>
  <c r="K147" i="3"/>
  <c r="K146" i="3"/>
  <c r="K145" i="3"/>
  <c r="K143" i="3"/>
  <c r="K142" i="3"/>
  <c r="K141" i="3"/>
  <c r="K139" i="3"/>
  <c r="K138" i="3"/>
  <c r="K137" i="3"/>
  <c r="K135" i="3"/>
  <c r="K134" i="3"/>
  <c r="K133" i="3"/>
  <c r="K131" i="3"/>
  <c r="K130" i="3"/>
  <c r="K129" i="3"/>
  <c r="K127" i="3"/>
  <c r="K126" i="3"/>
  <c r="K125" i="3"/>
  <c r="K123" i="3"/>
  <c r="K122" i="3"/>
  <c r="K121" i="3"/>
  <c r="K119" i="3"/>
  <c r="K118" i="3"/>
  <c r="K117" i="3"/>
  <c r="K114" i="3"/>
  <c r="K113" i="3"/>
  <c r="K112" i="3"/>
  <c r="K110" i="3"/>
  <c r="K109" i="3"/>
  <c r="K108" i="3"/>
  <c r="K106" i="3"/>
  <c r="K105" i="3"/>
  <c r="K104" i="3"/>
  <c r="K102" i="3"/>
  <c r="K101" i="3"/>
  <c r="K100" i="3"/>
  <c r="K98" i="3"/>
  <c r="K97" i="3"/>
  <c r="K96" i="3"/>
  <c r="K94" i="3"/>
  <c r="K93" i="3"/>
  <c r="K92" i="3"/>
  <c r="K90" i="3"/>
  <c r="K89" i="3"/>
  <c r="K88" i="3"/>
  <c r="K87" i="3"/>
  <c r="K86" i="3"/>
  <c r="K85" i="3"/>
  <c r="K82" i="3"/>
  <c r="K81" i="3"/>
  <c r="K80" i="3"/>
  <c r="K78" i="3"/>
  <c r="K77" i="3"/>
  <c r="K76" i="3"/>
  <c r="K73" i="3"/>
  <c r="K72" i="3"/>
  <c r="K71" i="3"/>
  <c r="K70" i="3"/>
  <c r="K69" i="3"/>
  <c r="K68" i="3"/>
  <c r="K66" i="3"/>
  <c r="K65" i="3"/>
  <c r="K64" i="3"/>
  <c r="K61" i="3"/>
  <c r="K60" i="3"/>
  <c r="K59" i="3"/>
  <c r="K53" i="3"/>
  <c r="K52" i="3"/>
  <c r="K51" i="3"/>
  <c r="K49" i="3"/>
  <c r="K48" i="3"/>
  <c r="K47" i="3"/>
  <c r="K45" i="3"/>
  <c r="K44" i="3"/>
  <c r="K43" i="3"/>
  <c r="K42" i="3"/>
  <c r="K41" i="3"/>
  <c r="K40" i="3"/>
  <c r="K38" i="3"/>
  <c r="K37" i="3"/>
  <c r="K36" i="3"/>
  <c r="K34" i="3"/>
  <c r="K33" i="3"/>
  <c r="K32" i="3"/>
  <c r="K30" i="3"/>
  <c r="K29" i="3"/>
  <c r="K28" i="3"/>
  <c r="K26" i="3"/>
  <c r="K25" i="3"/>
  <c r="K24" i="3"/>
  <c r="K16" i="3"/>
  <c r="K15" i="3"/>
  <c r="K14" i="3"/>
  <c r="K12" i="3"/>
  <c r="K11" i="3"/>
  <c r="K10" i="3"/>
  <c r="P8" i="2" l="1"/>
  <c r="P5" i="18"/>
  <c r="P6" i="18"/>
  <c r="P7" i="18"/>
  <c r="P5" i="16"/>
  <c r="P8" i="16"/>
  <c r="P9" i="16"/>
  <c r="P6" i="2"/>
  <c r="P7" i="2"/>
  <c r="P5" i="3"/>
  <c r="P6" i="3"/>
  <c r="P7" i="3"/>
  <c r="J993" i="2"/>
  <c r="I993" i="2"/>
  <c r="H993" i="2"/>
  <c r="J992" i="2"/>
  <c r="I992" i="2"/>
  <c r="H992" i="2"/>
  <c r="J991" i="2"/>
  <c r="I991" i="2"/>
  <c r="H991" i="2"/>
  <c r="J975" i="2"/>
  <c r="I975" i="2"/>
  <c r="H975" i="2"/>
  <c r="J974" i="2"/>
  <c r="I974" i="2"/>
  <c r="H974" i="2"/>
  <c r="J973" i="2"/>
  <c r="I973" i="2"/>
  <c r="H973" i="2"/>
  <c r="J972" i="2"/>
  <c r="I972" i="2"/>
  <c r="H972" i="2"/>
  <c r="J971" i="2"/>
  <c r="I971" i="2"/>
  <c r="H971" i="2"/>
  <c r="J950" i="2"/>
  <c r="I950" i="2"/>
  <c r="H950" i="2"/>
  <c r="J949" i="2"/>
  <c r="I949" i="2"/>
  <c r="H949" i="2"/>
  <c r="J948" i="2"/>
  <c r="I948" i="2"/>
  <c r="H948" i="2"/>
  <c r="J947" i="2"/>
  <c r="I947" i="2"/>
  <c r="H947" i="2"/>
  <c r="J946" i="2"/>
  <c r="I946" i="2"/>
  <c r="H946" i="2"/>
  <c r="J927" i="2"/>
  <c r="I927" i="2"/>
  <c r="H927" i="2"/>
  <c r="J926" i="2"/>
  <c r="I926" i="2"/>
  <c r="H926" i="2"/>
  <c r="J925" i="2"/>
  <c r="I925" i="2"/>
  <c r="H925" i="2"/>
  <c r="J921" i="2"/>
  <c r="I921" i="2"/>
  <c r="H921" i="2"/>
  <c r="J920" i="2"/>
  <c r="I920" i="2"/>
  <c r="H920" i="2"/>
  <c r="J919" i="2"/>
  <c r="I919" i="2"/>
  <c r="H919" i="2"/>
  <c r="J918" i="2"/>
  <c r="I918" i="2"/>
  <c r="H918" i="2"/>
  <c r="J917" i="2"/>
  <c r="I917" i="2"/>
  <c r="H917" i="2"/>
  <c r="J875" i="2"/>
  <c r="I875" i="2"/>
  <c r="H875" i="2"/>
  <c r="J874" i="2"/>
  <c r="I874" i="2"/>
  <c r="H874" i="2"/>
  <c r="J873" i="2"/>
  <c r="I873" i="2"/>
  <c r="H873" i="2"/>
  <c r="J872" i="2"/>
  <c r="I872" i="2"/>
  <c r="H872" i="2"/>
  <c r="J858" i="2"/>
  <c r="I858" i="2"/>
  <c r="H858" i="2"/>
  <c r="J857" i="2"/>
  <c r="I857" i="2"/>
  <c r="H857" i="2"/>
  <c r="J856" i="2"/>
  <c r="I856" i="2"/>
  <c r="H856" i="2"/>
  <c r="J855" i="2"/>
  <c r="I855" i="2"/>
  <c r="H855" i="2"/>
  <c r="J854" i="2"/>
  <c r="I854" i="2"/>
  <c r="H854" i="2"/>
  <c r="J794" i="2"/>
  <c r="I794" i="2"/>
  <c r="H794" i="2"/>
  <c r="J793" i="2"/>
  <c r="I793" i="2"/>
  <c r="H793" i="2"/>
  <c r="J792" i="2"/>
  <c r="I792" i="2"/>
  <c r="H792" i="2"/>
  <c r="J791" i="2"/>
  <c r="I791" i="2"/>
  <c r="H791" i="2"/>
  <c r="J790" i="2"/>
  <c r="I790" i="2"/>
  <c r="H790" i="2"/>
  <c r="J769" i="2"/>
  <c r="I769" i="2"/>
  <c r="H769" i="2"/>
  <c r="J768" i="2"/>
  <c r="I768" i="2"/>
  <c r="H768" i="2"/>
  <c r="J767" i="2"/>
  <c r="I767" i="2"/>
  <c r="H767" i="2"/>
  <c r="J766" i="2"/>
  <c r="I766" i="2"/>
  <c r="H766" i="2"/>
  <c r="J765" i="2"/>
  <c r="I765" i="2"/>
  <c r="H765" i="2"/>
  <c r="J732" i="2"/>
  <c r="I732" i="2"/>
  <c r="H732" i="2"/>
  <c r="J731" i="2"/>
  <c r="I731" i="2"/>
  <c r="H731" i="2"/>
  <c r="J730" i="2"/>
  <c r="I730" i="2"/>
  <c r="H730" i="2"/>
  <c r="J729" i="2"/>
  <c r="I729" i="2"/>
  <c r="H729" i="2"/>
  <c r="J728" i="2"/>
  <c r="I728" i="2"/>
  <c r="H728" i="2"/>
  <c r="J591" i="2"/>
  <c r="I591" i="2"/>
  <c r="H591" i="2"/>
  <c r="J590" i="2"/>
  <c r="I590" i="2"/>
  <c r="H590" i="2"/>
  <c r="J589" i="2"/>
  <c r="I589" i="2"/>
  <c r="H589" i="2"/>
  <c r="J588" i="2"/>
  <c r="I588" i="2"/>
  <c r="H588" i="2"/>
  <c r="J587" i="2"/>
  <c r="I587" i="2"/>
  <c r="H587" i="2"/>
  <c r="J556" i="2"/>
  <c r="I556" i="2"/>
  <c r="H556" i="2"/>
  <c r="J555" i="2"/>
  <c r="I555" i="2"/>
  <c r="H555" i="2"/>
  <c r="J554" i="2"/>
  <c r="I554" i="2"/>
  <c r="H554" i="2"/>
  <c r="J553" i="2"/>
  <c r="I553" i="2"/>
  <c r="H553" i="2"/>
  <c r="J552" i="2"/>
  <c r="I552" i="2"/>
  <c r="H552" i="2"/>
  <c r="J540" i="2"/>
  <c r="I540" i="2"/>
  <c r="H540" i="2"/>
  <c r="J539" i="2"/>
  <c r="I539" i="2"/>
  <c r="H539" i="2"/>
  <c r="J538" i="2"/>
  <c r="I538" i="2"/>
  <c r="H538" i="2"/>
  <c r="J537" i="2"/>
  <c r="I537" i="2"/>
  <c r="H537" i="2"/>
  <c r="J531" i="2"/>
  <c r="I531" i="2"/>
  <c r="H531" i="2"/>
  <c r="J530" i="2"/>
  <c r="I530" i="2"/>
  <c r="H530" i="2"/>
  <c r="J529" i="2"/>
  <c r="I529" i="2"/>
  <c r="H529" i="2"/>
  <c r="J528" i="2"/>
  <c r="I528" i="2"/>
  <c r="H528" i="2"/>
  <c r="J527" i="2"/>
  <c r="I527" i="2"/>
  <c r="H527" i="2"/>
  <c r="J521" i="2"/>
  <c r="I521" i="2"/>
  <c r="H521" i="2"/>
  <c r="J520" i="2"/>
  <c r="I520" i="2"/>
  <c r="H520" i="2"/>
  <c r="J519" i="2"/>
  <c r="I519" i="2"/>
  <c r="H519" i="2"/>
  <c r="J518" i="2"/>
  <c r="I518" i="2"/>
  <c r="H518" i="2"/>
  <c r="J517" i="2"/>
  <c r="I517" i="2"/>
  <c r="H517" i="2"/>
  <c r="J491" i="2"/>
  <c r="I491" i="2"/>
  <c r="H491" i="2"/>
  <c r="J490" i="2"/>
  <c r="I490" i="2"/>
  <c r="H490" i="2"/>
  <c r="J489" i="2"/>
  <c r="I489" i="2"/>
  <c r="H489" i="2"/>
  <c r="J488" i="2"/>
  <c r="I488" i="2"/>
  <c r="H488" i="2"/>
  <c r="J487" i="2"/>
  <c r="I487" i="2"/>
  <c r="H487" i="2"/>
  <c r="J461" i="2"/>
  <c r="I461" i="2"/>
  <c r="H461" i="2"/>
  <c r="J460" i="2"/>
  <c r="I460" i="2"/>
  <c r="H460" i="2"/>
  <c r="J459" i="2"/>
  <c r="I459" i="2"/>
  <c r="H459" i="2"/>
  <c r="J458" i="2"/>
  <c r="I458" i="2"/>
  <c r="H458" i="2"/>
  <c r="J457" i="2"/>
  <c r="I457" i="2"/>
  <c r="H457" i="2"/>
  <c r="J416" i="2"/>
  <c r="I416" i="2"/>
  <c r="H416" i="2"/>
  <c r="J415" i="2"/>
  <c r="I415" i="2"/>
  <c r="H415" i="2"/>
  <c r="J414" i="2"/>
  <c r="I414" i="2"/>
  <c r="H414" i="2"/>
  <c r="J413" i="2"/>
  <c r="I413" i="2"/>
  <c r="H413" i="2"/>
  <c r="J412" i="2"/>
  <c r="I412" i="2"/>
  <c r="H412" i="2"/>
  <c r="J390" i="2"/>
  <c r="I390" i="2"/>
  <c r="H390" i="2"/>
  <c r="J389" i="2"/>
  <c r="I389" i="2"/>
  <c r="H389" i="2"/>
  <c r="J388" i="2"/>
  <c r="I388" i="2"/>
  <c r="H388" i="2"/>
  <c r="J387" i="2"/>
  <c r="I387" i="2"/>
  <c r="H387" i="2"/>
  <c r="J386" i="2"/>
  <c r="I386" i="2"/>
  <c r="H386" i="2"/>
  <c r="J335" i="2"/>
  <c r="I335" i="2"/>
  <c r="H335" i="2"/>
  <c r="J334" i="2"/>
  <c r="I334" i="2"/>
  <c r="H334" i="2"/>
  <c r="J333" i="2"/>
  <c r="I333" i="2"/>
  <c r="H333" i="2"/>
  <c r="J332" i="2"/>
  <c r="I332" i="2"/>
  <c r="H332" i="2"/>
  <c r="J331" i="2"/>
  <c r="I331" i="2"/>
  <c r="H331" i="2"/>
  <c r="K333" i="2" l="1"/>
  <c r="F333" i="2" s="1"/>
  <c r="G334" i="2"/>
  <c r="K334" i="2" s="1"/>
  <c r="F334" i="2" s="1"/>
  <c r="G993" i="2"/>
  <c r="K993" i="2" s="1"/>
  <c r="G992" i="2"/>
  <c r="K992" i="2" s="1"/>
  <c r="G991" i="2"/>
  <c r="K991" i="2" s="1"/>
  <c r="G975" i="2"/>
  <c r="K975" i="2" s="1"/>
  <c r="G974" i="2"/>
  <c r="K974" i="2" s="1"/>
  <c r="G973" i="2"/>
  <c r="K973" i="2" s="1"/>
  <c r="G972" i="2"/>
  <c r="K972" i="2" s="1"/>
  <c r="G971" i="2"/>
  <c r="K971" i="2" s="1"/>
  <c r="G950" i="2"/>
  <c r="K950" i="2" s="1"/>
  <c r="G949" i="2"/>
  <c r="K949" i="2" s="1"/>
  <c r="G948" i="2"/>
  <c r="K948" i="2" s="1"/>
  <c r="G947" i="2"/>
  <c r="K947" i="2" s="1"/>
  <c r="G946" i="2"/>
  <c r="K946" i="2" s="1"/>
  <c r="G927" i="2"/>
  <c r="K927" i="2" s="1"/>
  <c r="G926" i="2"/>
  <c r="K926" i="2" s="1"/>
  <c r="G925" i="2"/>
  <c r="K925" i="2" s="1"/>
  <c r="G921" i="2"/>
  <c r="K921" i="2" s="1"/>
  <c r="G920" i="2"/>
  <c r="K920" i="2" s="1"/>
  <c r="G919" i="2"/>
  <c r="K919" i="2" s="1"/>
  <c r="G918" i="2"/>
  <c r="K918" i="2" s="1"/>
  <c r="G917" i="2"/>
  <c r="K917" i="2" s="1"/>
  <c r="G875" i="2"/>
  <c r="K875" i="2" s="1"/>
  <c r="G874" i="2"/>
  <c r="K874" i="2" s="1"/>
  <c r="G873" i="2"/>
  <c r="K873" i="2" s="1"/>
  <c r="G872" i="2"/>
  <c r="K872" i="2" s="1"/>
  <c r="G858" i="2"/>
  <c r="K858" i="2" s="1"/>
  <c r="G857" i="2"/>
  <c r="K857" i="2" s="1"/>
  <c r="G856" i="2"/>
  <c r="K856" i="2" s="1"/>
  <c r="G855" i="2"/>
  <c r="K855" i="2" s="1"/>
  <c r="G854" i="2"/>
  <c r="K854" i="2" s="1"/>
  <c r="G794" i="2"/>
  <c r="K794" i="2" s="1"/>
  <c r="G793" i="2"/>
  <c r="K793" i="2" s="1"/>
  <c r="G792" i="2"/>
  <c r="K792" i="2" s="1"/>
  <c r="G791" i="2"/>
  <c r="K791" i="2" s="1"/>
  <c r="G790" i="2"/>
  <c r="K790" i="2" s="1"/>
  <c r="G769" i="2"/>
  <c r="K769" i="2" s="1"/>
  <c r="G768" i="2"/>
  <c r="K768" i="2" s="1"/>
  <c r="G767" i="2"/>
  <c r="K767" i="2" s="1"/>
  <c r="G766" i="2"/>
  <c r="K766" i="2" s="1"/>
  <c r="G765" i="2"/>
  <c r="K765" i="2" s="1"/>
  <c r="G732" i="2"/>
  <c r="K732" i="2" s="1"/>
  <c r="G731" i="2"/>
  <c r="K731" i="2" s="1"/>
  <c r="G730" i="2"/>
  <c r="K730" i="2" s="1"/>
  <c r="G729" i="2"/>
  <c r="K729" i="2" s="1"/>
  <c r="G728" i="2"/>
  <c r="K728" i="2" s="1"/>
  <c r="G591" i="2"/>
  <c r="K591" i="2" s="1"/>
  <c r="G590" i="2"/>
  <c r="K590" i="2" s="1"/>
  <c r="G589" i="2"/>
  <c r="K589" i="2" s="1"/>
  <c r="G588" i="2"/>
  <c r="K588" i="2" s="1"/>
  <c r="G587" i="2"/>
  <c r="K587" i="2" s="1"/>
  <c r="G556" i="2"/>
  <c r="K556" i="2" s="1"/>
  <c r="G555" i="2"/>
  <c r="K555" i="2" s="1"/>
  <c r="G554" i="2"/>
  <c r="K554" i="2" s="1"/>
  <c r="G553" i="2"/>
  <c r="K553" i="2" s="1"/>
  <c r="G552" i="2"/>
  <c r="K552" i="2" s="1"/>
  <c r="G540" i="2"/>
  <c r="K540" i="2" s="1"/>
  <c r="G539" i="2"/>
  <c r="K539" i="2" s="1"/>
  <c r="G538" i="2"/>
  <c r="K538" i="2" s="1"/>
  <c r="G537" i="2"/>
  <c r="K537" i="2" s="1"/>
  <c r="G531" i="2"/>
  <c r="K531" i="2" s="1"/>
  <c r="G530" i="2"/>
  <c r="K530" i="2" s="1"/>
  <c r="G529" i="2"/>
  <c r="K529" i="2" s="1"/>
  <c r="G528" i="2"/>
  <c r="K528" i="2" s="1"/>
  <c r="G527" i="2"/>
  <c r="K527" i="2" s="1"/>
  <c r="G521" i="2"/>
  <c r="K521" i="2" s="1"/>
  <c r="F521" i="2" s="1"/>
  <c r="G520" i="2"/>
  <c r="K520" i="2" s="1"/>
  <c r="F520" i="2" s="1"/>
  <c r="G519" i="2"/>
  <c r="K519" i="2" s="1"/>
  <c r="F519" i="2" s="1"/>
  <c r="G518" i="2"/>
  <c r="K518" i="2" s="1"/>
  <c r="F518" i="2" s="1"/>
  <c r="G517" i="2"/>
  <c r="K517" i="2" s="1"/>
  <c r="F517" i="2" s="1"/>
  <c r="G491" i="2"/>
  <c r="K491" i="2" s="1"/>
  <c r="F491" i="2" s="1"/>
  <c r="G490" i="2"/>
  <c r="K490" i="2" s="1"/>
  <c r="F490" i="2" s="1"/>
  <c r="G489" i="2"/>
  <c r="K489" i="2" s="1"/>
  <c r="F489" i="2" s="1"/>
  <c r="G488" i="2"/>
  <c r="K488" i="2" s="1"/>
  <c r="F488" i="2" s="1"/>
  <c r="G487" i="2"/>
  <c r="K487" i="2" s="1"/>
  <c r="F487" i="2" s="1"/>
  <c r="G461" i="2"/>
  <c r="K461" i="2" s="1"/>
  <c r="F461" i="2" s="1"/>
  <c r="G460" i="2"/>
  <c r="K460" i="2" s="1"/>
  <c r="F460" i="2" s="1"/>
  <c r="G459" i="2"/>
  <c r="K459" i="2" s="1"/>
  <c r="F459" i="2" s="1"/>
  <c r="G458" i="2"/>
  <c r="K458" i="2" s="1"/>
  <c r="F458" i="2" s="1"/>
  <c r="G457" i="2"/>
  <c r="K457" i="2" s="1"/>
  <c r="F457" i="2" s="1"/>
  <c r="G416" i="2"/>
  <c r="K416" i="2" s="1"/>
  <c r="F416" i="2" s="1"/>
  <c r="G415" i="2"/>
  <c r="K415" i="2" s="1"/>
  <c r="F415" i="2" s="1"/>
  <c r="G414" i="2"/>
  <c r="K414" i="2" s="1"/>
  <c r="F414" i="2" s="1"/>
  <c r="G413" i="2"/>
  <c r="G412" i="2"/>
  <c r="K412" i="2" s="1"/>
  <c r="F412" i="2" s="1"/>
  <c r="G390" i="2"/>
  <c r="K390" i="2" s="1"/>
  <c r="F390" i="2" s="1"/>
  <c r="G389" i="2"/>
  <c r="K389" i="2" s="1"/>
  <c r="F389" i="2" s="1"/>
  <c r="G388" i="2"/>
  <c r="K388" i="2" s="1"/>
  <c r="F388" i="2" s="1"/>
  <c r="G387" i="2"/>
  <c r="K387" i="2" s="1"/>
  <c r="F387" i="2" s="1"/>
  <c r="G386" i="2"/>
  <c r="K386" i="2" s="1"/>
  <c r="F386" i="2" s="1"/>
  <c r="G335" i="2"/>
  <c r="K335" i="2" s="1"/>
  <c r="F335" i="2" s="1"/>
  <c r="G333" i="2"/>
  <c r="G332" i="2"/>
  <c r="K332" i="2" s="1"/>
  <c r="F332" i="2" s="1"/>
  <c r="G331" i="2"/>
  <c r="K331" i="2" s="1"/>
  <c r="F331" i="2" s="1"/>
  <c r="G8" i="2" l="1"/>
  <c r="G7" i="2"/>
  <c r="G6" i="2"/>
  <c r="K413" i="2"/>
  <c r="F413" i="2" s="1"/>
  <c r="G5" i="2"/>
  <c r="J396" i="3"/>
  <c r="I396" i="3"/>
  <c r="H396" i="3"/>
  <c r="J395" i="3"/>
  <c r="I395" i="3"/>
  <c r="H395" i="3"/>
  <c r="J394" i="3"/>
  <c r="I394" i="3"/>
  <c r="H394" i="3"/>
  <c r="J389" i="3"/>
  <c r="I389" i="3"/>
  <c r="H389" i="3"/>
  <c r="J388" i="3"/>
  <c r="I388" i="3"/>
  <c r="H388" i="3"/>
  <c r="J387" i="3"/>
  <c r="I387" i="3"/>
  <c r="J378" i="3"/>
  <c r="I378" i="3"/>
  <c r="H378" i="3"/>
  <c r="J377" i="3"/>
  <c r="I377" i="3"/>
  <c r="H377" i="3"/>
  <c r="J376" i="3"/>
  <c r="I376" i="3"/>
  <c r="H376" i="3"/>
  <c r="J371" i="3"/>
  <c r="I371" i="3"/>
  <c r="H371" i="3"/>
  <c r="J370" i="3"/>
  <c r="I370" i="3"/>
  <c r="H370" i="3"/>
  <c r="J369" i="3"/>
  <c r="I369" i="3"/>
  <c r="H369" i="3"/>
  <c r="J363" i="3"/>
  <c r="I363" i="3"/>
  <c r="H363" i="3"/>
  <c r="J362" i="3"/>
  <c r="I362" i="3"/>
  <c r="H362" i="3"/>
  <c r="J361" i="3"/>
  <c r="I361" i="3"/>
  <c r="H361" i="3"/>
  <c r="J355" i="3"/>
  <c r="I355" i="3"/>
  <c r="H355" i="3"/>
  <c r="J354" i="3"/>
  <c r="I354" i="3"/>
  <c r="H354" i="3"/>
  <c r="J353" i="3"/>
  <c r="I353" i="3"/>
  <c r="H353" i="3"/>
  <c r="J347" i="3"/>
  <c r="I347" i="3"/>
  <c r="H347" i="3"/>
  <c r="J346" i="3"/>
  <c r="I346" i="3"/>
  <c r="H346" i="3"/>
  <c r="J345" i="3"/>
  <c r="I345" i="3"/>
  <c r="H345" i="3"/>
  <c r="J339" i="3"/>
  <c r="I339" i="3"/>
  <c r="H339" i="3"/>
  <c r="J338" i="3"/>
  <c r="I338" i="3"/>
  <c r="H338" i="3"/>
  <c r="J337" i="3"/>
  <c r="I337" i="3"/>
  <c r="H337" i="3"/>
  <c r="J331" i="3"/>
  <c r="I331" i="3"/>
  <c r="H331" i="3"/>
  <c r="J330" i="3"/>
  <c r="I330" i="3"/>
  <c r="H330" i="3"/>
  <c r="J329" i="3"/>
  <c r="I329" i="3"/>
  <c r="H329" i="3"/>
  <c r="J323" i="3"/>
  <c r="I323" i="3"/>
  <c r="H323" i="3"/>
  <c r="J322" i="3"/>
  <c r="I322" i="3"/>
  <c r="H322" i="3"/>
  <c r="J321" i="3"/>
  <c r="I321" i="3"/>
  <c r="H321" i="3"/>
  <c r="J315" i="3"/>
  <c r="I315" i="3"/>
  <c r="H315" i="3"/>
  <c r="J314" i="3"/>
  <c r="I314" i="3"/>
  <c r="H314" i="3"/>
  <c r="J313" i="3"/>
  <c r="I313" i="3"/>
  <c r="H313" i="3"/>
  <c r="J307" i="3"/>
  <c r="I307" i="3"/>
  <c r="H307" i="3"/>
  <c r="J306" i="3"/>
  <c r="I306" i="3"/>
  <c r="H306" i="3"/>
  <c r="J305" i="3"/>
  <c r="I305" i="3"/>
  <c r="H305" i="3"/>
  <c r="J299" i="3"/>
  <c r="I299" i="3"/>
  <c r="H299" i="3"/>
  <c r="J298" i="3"/>
  <c r="I298" i="3"/>
  <c r="H298" i="3"/>
  <c r="J297" i="3"/>
  <c r="I297" i="3"/>
  <c r="H297" i="3"/>
  <c r="J288" i="3"/>
  <c r="I288" i="3"/>
  <c r="H288" i="3"/>
  <c r="J287" i="3"/>
  <c r="I287" i="3"/>
  <c r="H287" i="3"/>
  <c r="J286" i="3"/>
  <c r="I286" i="3"/>
  <c r="H286" i="3"/>
  <c r="J164" i="3"/>
  <c r="I164" i="3"/>
  <c r="H164" i="3"/>
  <c r="J163" i="3"/>
  <c r="I163" i="3"/>
  <c r="H163" i="3"/>
  <c r="J162" i="3"/>
  <c r="I162" i="3"/>
  <c r="H162" i="3"/>
  <c r="J154" i="3"/>
  <c r="I154" i="3"/>
  <c r="H154" i="3"/>
  <c r="J153" i="3"/>
  <c r="I153" i="3"/>
  <c r="H153" i="3"/>
  <c r="J152" i="3"/>
  <c r="I152" i="3"/>
  <c r="H152" i="3"/>
  <c r="J57" i="3"/>
  <c r="I57" i="3"/>
  <c r="H57" i="3"/>
  <c r="J56" i="3"/>
  <c r="I56" i="3"/>
  <c r="H56" i="3"/>
  <c r="J55" i="3"/>
  <c r="I55" i="3"/>
  <c r="H55" i="3"/>
  <c r="J21" i="3"/>
  <c r="I21" i="3"/>
  <c r="H21" i="3"/>
  <c r="J20" i="3"/>
  <c r="I20" i="3"/>
  <c r="H20" i="3"/>
  <c r="J19" i="3"/>
  <c r="I19" i="3"/>
  <c r="H19" i="3"/>
  <c r="G396" i="3" l="1"/>
  <c r="K396" i="3" s="1"/>
  <c r="G395" i="3"/>
  <c r="K395" i="3" s="1"/>
  <c r="G394" i="3"/>
  <c r="K394" i="3" s="1"/>
  <c r="G389" i="3"/>
  <c r="K389" i="3" s="1"/>
  <c r="G388" i="3"/>
  <c r="K388" i="3" s="1"/>
  <c r="G387" i="3"/>
  <c r="K387" i="3" s="1"/>
  <c r="G378" i="3"/>
  <c r="K378" i="3" s="1"/>
  <c r="G377" i="3"/>
  <c r="K377" i="3" s="1"/>
  <c r="G376" i="3"/>
  <c r="K376" i="3" s="1"/>
  <c r="G371" i="3"/>
  <c r="K371" i="3" s="1"/>
  <c r="G370" i="3"/>
  <c r="K370" i="3" s="1"/>
  <c r="G369" i="3"/>
  <c r="K369" i="3" s="1"/>
  <c r="G363" i="3"/>
  <c r="K363" i="3" s="1"/>
  <c r="G362" i="3"/>
  <c r="K362" i="3" s="1"/>
  <c r="G361" i="3"/>
  <c r="K361" i="3" s="1"/>
  <c r="G355" i="3"/>
  <c r="K355" i="3" s="1"/>
  <c r="G354" i="3"/>
  <c r="K354" i="3" s="1"/>
  <c r="G353" i="3"/>
  <c r="K353" i="3" s="1"/>
  <c r="G347" i="3"/>
  <c r="K347" i="3" s="1"/>
  <c r="G346" i="3"/>
  <c r="K346" i="3" s="1"/>
  <c r="G345" i="3"/>
  <c r="K345" i="3" s="1"/>
  <c r="G339" i="3"/>
  <c r="K339" i="3" s="1"/>
  <c r="G338" i="3"/>
  <c r="K338" i="3" s="1"/>
  <c r="G337" i="3"/>
  <c r="K337" i="3" s="1"/>
  <c r="G331" i="3"/>
  <c r="K331" i="3" s="1"/>
  <c r="G330" i="3"/>
  <c r="K330" i="3" s="1"/>
  <c r="G329" i="3"/>
  <c r="K329" i="3" s="1"/>
  <c r="G323" i="3"/>
  <c r="K323" i="3" s="1"/>
  <c r="G322" i="3"/>
  <c r="K322" i="3" s="1"/>
  <c r="G321" i="3"/>
  <c r="K321" i="3" s="1"/>
  <c r="G315" i="3"/>
  <c r="K315" i="3" s="1"/>
  <c r="G314" i="3"/>
  <c r="K314" i="3" s="1"/>
  <c r="G313" i="3"/>
  <c r="K313" i="3" s="1"/>
  <c r="G307" i="3"/>
  <c r="K307" i="3" s="1"/>
  <c r="G306" i="3"/>
  <c r="K306" i="3" s="1"/>
  <c r="G305" i="3"/>
  <c r="K305" i="3" s="1"/>
  <c r="G299" i="3"/>
  <c r="K299" i="3" s="1"/>
  <c r="G298" i="3"/>
  <c r="K298" i="3" s="1"/>
  <c r="G297" i="3"/>
  <c r="K297" i="3" s="1"/>
  <c r="G288" i="3"/>
  <c r="K288" i="3" s="1"/>
  <c r="G287" i="3"/>
  <c r="K287" i="3" s="1"/>
  <c r="G286" i="3"/>
  <c r="K286" i="3" s="1"/>
  <c r="K255" i="3"/>
  <c r="K254" i="3"/>
  <c r="K253" i="3"/>
  <c r="G164" i="3"/>
  <c r="K164" i="3" s="1"/>
  <c r="G163" i="3"/>
  <c r="K163" i="3" s="1"/>
  <c r="G162" i="3"/>
  <c r="K162" i="3" s="1"/>
  <c r="G154" i="3"/>
  <c r="K154" i="3" s="1"/>
  <c r="G153" i="3"/>
  <c r="K153" i="3" s="1"/>
  <c r="G152" i="3"/>
  <c r="K152" i="3" s="1"/>
  <c r="G57" i="3"/>
  <c r="K57" i="3" s="1"/>
  <c r="G56" i="3"/>
  <c r="K56" i="3" s="1"/>
  <c r="G55" i="3"/>
  <c r="K55" i="3" s="1"/>
  <c r="G21" i="3"/>
  <c r="K21" i="3" s="1"/>
  <c r="G20" i="3"/>
  <c r="G19" i="3"/>
  <c r="K20" i="3" l="1"/>
  <c r="G6" i="3"/>
  <c r="K19" i="3"/>
  <c r="G5" i="3"/>
  <c r="G46" i="18"/>
  <c r="K46" i="18" s="1"/>
  <c r="G47" i="18"/>
  <c r="K47" i="18" s="1"/>
  <c r="G48" i="18"/>
  <c r="K48" i="18" s="1"/>
  <c r="I8" i="2" l="1"/>
  <c r="H7" i="2"/>
  <c r="J9" i="2"/>
  <c r="J8" i="2"/>
  <c r="I9" i="2"/>
  <c r="J7" i="2"/>
  <c r="H6" i="2"/>
  <c r="J5" i="2"/>
  <c r="H9" i="2"/>
  <c r="H8" i="2"/>
  <c r="I7" i="2"/>
  <c r="I5" i="2"/>
  <c r="J6" i="2"/>
  <c r="H5" i="2"/>
  <c r="I6" i="2"/>
  <c r="E5" i="4"/>
  <c r="F5" i="4"/>
  <c r="G5" i="4"/>
  <c r="H5" i="4"/>
  <c r="K8" i="2" l="1"/>
  <c r="F8" i="2" s="1"/>
  <c r="I5" i="4"/>
  <c r="K5" i="2"/>
  <c r="F5" i="2" s="1"/>
  <c r="K7" i="2"/>
  <c r="F7" i="2" s="1"/>
  <c r="K6" i="2"/>
  <c r="F6" i="2" s="1"/>
  <c r="I7" i="3"/>
  <c r="I5" i="3"/>
  <c r="I6" i="3"/>
  <c r="G5" i="16" l="1"/>
  <c r="H5" i="16"/>
  <c r="I5" i="16"/>
  <c r="J5" i="16"/>
  <c r="G6" i="16"/>
  <c r="H6" i="16"/>
  <c r="I6" i="16"/>
  <c r="J6" i="16"/>
  <c r="G7" i="16"/>
  <c r="H7" i="16"/>
  <c r="I7" i="16"/>
  <c r="J7" i="16"/>
  <c r="G8" i="16"/>
  <c r="H8" i="16"/>
  <c r="I8" i="16"/>
  <c r="J8" i="16"/>
  <c r="G9" i="16"/>
  <c r="H9" i="16"/>
  <c r="I9" i="16"/>
  <c r="J9" i="16"/>
  <c r="H7" i="18" l="1"/>
  <c r="H6" i="18"/>
  <c r="H5" i="18"/>
  <c r="H5" i="3" l="1"/>
  <c r="H6" i="3"/>
  <c r="H7" i="3"/>
  <c r="I7" i="18"/>
  <c r="I6" i="18"/>
  <c r="I5" i="18"/>
  <c r="J7" i="18" l="1"/>
  <c r="J6" i="18"/>
  <c r="J5" i="18"/>
  <c r="J7" i="3" l="1"/>
  <c r="J5" i="3"/>
  <c r="K5" i="3" s="1"/>
  <c r="J6" i="3"/>
  <c r="K6" i="3" s="1"/>
  <c r="G14" i="18" l="1"/>
  <c r="G13" i="18"/>
  <c r="G12" i="18"/>
  <c r="G7" i="3"/>
  <c r="K7" i="3" s="1"/>
  <c r="G5" i="18" l="1"/>
  <c r="K5" i="18" s="1"/>
  <c r="K12" i="18"/>
  <c r="G6" i="18"/>
  <c r="K6" i="18" s="1"/>
  <c r="K13" i="18"/>
  <c r="G7" i="18"/>
  <c r="K7" i="18" s="1"/>
  <c r="K14" i="18"/>
  <c r="E5" i="5"/>
  <c r="B994" i="2" l="1"/>
  <c r="G11" i="17" l="1"/>
  <c r="G12" i="17"/>
  <c r="G13" i="17"/>
  <c r="G7" i="17" l="1"/>
  <c r="G6" i="17"/>
  <c r="G5" i="17"/>
  <c r="B397" i="3"/>
  <c r="G9" i="2" l="1"/>
  <c r="K9" i="2" s="1"/>
  <c r="S9" i="2"/>
  <c r="Q9" i="2"/>
  <c r="R9" i="2" l="1"/>
  <c r="U9" i="2" s="1"/>
  <c r="Y9" i="2"/>
  <c r="W9" i="2" l="1"/>
  <c r="V9" i="2"/>
  <c r="X9" i="2"/>
  <c r="Z9" i="2" l="1"/>
  <c r="AD9" i="2"/>
  <c r="AC9" i="2"/>
  <c r="AB9" i="2" l="1"/>
  <c r="AA9" i="2"/>
  <c r="AE9" i="2" l="1"/>
  <c r="F876" i="2"/>
  <c r="AH9" i="2" l="1"/>
  <c r="AI9" i="2"/>
  <c r="AG9" i="2" l="1"/>
  <c r="AF9" i="2"/>
  <c r="AJ9" i="2" l="1"/>
  <c r="F9" i="2" s="1"/>
</calcChain>
</file>

<file path=xl/sharedStrings.xml><?xml version="1.0" encoding="utf-8"?>
<sst xmlns="http://schemas.openxmlformats.org/spreadsheetml/2006/main" count="2657" uniqueCount="802">
  <si>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</si>
  <si>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</si>
  <si>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</si>
  <si>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</si>
  <si>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</si>
  <si>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</si>
  <si>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</si>
  <si>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</si>
  <si>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</si>
  <si>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</si>
  <si>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</si>
  <si>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</si>
  <si>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</si>
  <si>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</si>
  <si>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</si>
  <si>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</si>
  <si>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</si>
  <si>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</si>
  <si>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</si>
  <si>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</si>
  <si>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</si>
  <si>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</si>
  <si>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</si>
  <si>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</si>
  <si>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</si>
  <si>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</si>
  <si>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</si>
  <si>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</si>
  <si>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</si>
  <si>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</si>
  <si>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</si>
  <si>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</si>
  <si>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Министерство имущественных отношений Московской области</t>
  </si>
  <si>
    <t>Главное управление записи актов гражданского состояния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</si>
  <si>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</si>
  <si>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</si>
  <si>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</si>
  <si>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</si>
  <si>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</si>
  <si>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</si>
  <si>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</si>
  <si>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</si>
  <si>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</si>
  <si>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</si>
  <si>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</si>
  <si>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</si>
  <si>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</si>
  <si>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</si>
  <si>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</si>
  <si>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</si>
  <si>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</si>
  <si>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</si>
  <si>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</si>
  <si>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</si>
  <si>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</si>
  <si>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</si>
  <si>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</si>
  <si>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</si>
  <si>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</si>
  <si>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</si>
  <si>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</si>
  <si>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</si>
  <si>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</si>
  <si>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</si>
  <si>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</si>
  <si>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</si>
  <si>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</si>
  <si>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</si>
  <si>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</si>
  <si>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ГУП МО "Московское областное бюро технической инвентаризации"</t>
  </si>
  <si>
    <t>Технический учет и техническая инвентаризация объектов недвижимости с изготовлением технических паспортов</t>
  </si>
  <si>
    <t>Предоставление учетно-технических документов по ранее учтенным объектам недвижимости</t>
  </si>
  <si>
    <t>Кадастровая деятельность в отношении объектов недвижимости, в том числе земельных участков, объектов капитального строительства</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</si>
  <si>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</si>
  <si>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</si>
  <si>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ФГУП "Ростехинвентаризация-Федеральное БТИ"</t>
  </si>
  <si>
    <t>Геодезия и землеустройство (исполнительная, топографическая геодезическая съемка, межевание, изготовление землеустроительной документации)</t>
  </si>
  <si>
    <t>Рыночная оценка недвижимости (отчет)</t>
  </si>
  <si>
    <t>Обследование технического состояния зданий и инженерных систем (заключение)</t>
  </si>
  <si>
    <t>Картографические услуги, создание геоинформационных систем</t>
  </si>
  <si>
    <t>Проектирование. Оформление проектной документации</t>
  </si>
  <si>
    <t>Экспертизы судебные/несудебные по вопросам, связанным с недвижимым имуществом (строительно-техническое, землеустроительные экспертные заключения)</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</si>
  <si>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</si>
  <si>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</si>
  <si>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</si>
  <si>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</si>
  <si>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</si>
  <si>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</si>
  <si>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</si>
  <si>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</si>
  <si>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</si>
  <si>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</si>
  <si>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</si>
  <si>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</si>
  <si>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</si>
  <si>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</si>
  <si>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</si>
  <si>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</si>
  <si>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</si>
  <si>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</si>
  <si>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</si>
  <si>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</si>
  <si>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 xml:space="preserve">Присвоение звания «Ветеран труда» гражданам, имеющим место жительства в Московской области </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</si>
  <si>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</si>
  <si>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</si>
  <si>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</si>
  <si>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</si>
  <si>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</si>
  <si>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</si>
  <si>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</si>
  <si>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</si>
  <si>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</si>
  <si>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</si>
  <si>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</si>
  <si>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</si>
  <si>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</si>
  <si>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</si>
  <si>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</si>
  <si>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</si>
  <si>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</si>
  <si>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</si>
  <si>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</si>
  <si>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</si>
  <si>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</si>
  <si>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</si>
  <si>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</si>
  <si>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</si>
  <si>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</si>
  <si>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</si>
  <si>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</si>
  <si>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</si>
  <si>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</si>
  <si>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</si>
  <si>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</si>
  <si>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</si>
  <si>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</si>
  <si>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</si>
  <si>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</si>
  <si>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</si>
  <si>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</si>
  <si>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</si>
  <si>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</si>
  <si>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</si>
  <si>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</si>
  <si>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</si>
  <si>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</si>
  <si>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</si>
  <si>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</si>
  <si>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</si>
  <si>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</si>
  <si>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</si>
  <si>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</si>
  <si>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</si>
  <si>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</si>
  <si>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</si>
  <si>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</si>
  <si>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</si>
  <si>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</si>
  <si>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</si>
  <si>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</si>
  <si>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</si>
  <si>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</si>
  <si>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</si>
  <si>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</si>
  <si>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</si>
  <si>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</si>
  <si>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</si>
  <si>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</si>
  <si>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</si>
  <si>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</si>
  <si>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</si>
  <si>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</si>
  <si>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</si>
  <si>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</si>
  <si>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</si>
  <si>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</si>
  <si>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</si>
  <si>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</si>
  <si>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</si>
  <si>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</si>
  <si>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</si>
  <si>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</si>
  <si>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</si>
  <si>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</si>
  <si>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</si>
  <si>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</si>
  <si>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</si>
  <si>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</si>
  <si>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</si>
  <si>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</si>
  <si>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</si>
  <si>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</si>
  <si>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</si>
  <si>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</si>
  <si>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</si>
  <si>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</si>
  <si>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</si>
  <si>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</si>
  <si>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</si>
  <si>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</si>
  <si>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</si>
  <si>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</si>
  <si>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Минэкологии МО</t>
  </si>
  <si>
    <t>Всего консультаций по Минэкологии МО</t>
  </si>
  <si>
    <t>Всего выдано по Минэкологии МО</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</si>
  <si>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</si>
  <si>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</si>
  <si>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</si>
  <si>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</si>
  <si>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</si>
  <si>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</si>
  <si>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</si>
  <si>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</si>
  <si>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</si>
  <si>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</si>
  <si>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</si>
  <si>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</si>
  <si>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</si>
  <si>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</si>
  <si>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</si>
  <si>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</si>
  <si>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Кадастровые работы в отношении зданий, строений, сооружений, помещений объектов незавершенного строительства (выдача технического плана, технического паспорта, технического описания)</t>
  </si>
  <si>
    <t>Фото (на платной основе)</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</si>
  <si>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</si>
  <si>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</si>
  <si>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</si>
  <si>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</si>
  <si>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</si>
  <si>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</si>
  <si>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</si>
  <si>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</si>
  <si>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</si>
  <si>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</si>
  <si>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</si>
  <si>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</si>
  <si>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</si>
  <si>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</si>
  <si>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</si>
  <si>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</si>
  <si>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</si>
  <si>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</si>
  <si>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</si>
  <si>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</si>
  <si>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</si>
  <si>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</si>
  <si>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</si>
  <si>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</si>
  <si>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</si>
  <si>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</si>
  <si>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</si>
  <si>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</si>
  <si>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</si>
  <si>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</si>
  <si>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</si>
  <si>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</si>
  <si>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</si>
  <si>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</si>
  <si>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</si>
  <si>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</si>
  <si>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</si>
  <si>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</si>
  <si>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</si>
  <si>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</si>
  <si>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</si>
  <si>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</si>
  <si>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</si>
  <si>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</si>
  <si>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</si>
  <si>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</si>
  <si>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</si>
  <si>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</si>
  <si>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</si>
  <si>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</si>
  <si>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</si>
  <si>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</si>
  <si>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</si>
  <si>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</si>
  <si>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</si>
  <si>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</si>
  <si>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</si>
  <si>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</si>
  <si>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</si>
  <si>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</si>
  <si>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</si>
  <si>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</si>
  <si>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</si>
  <si>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</si>
  <si>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</si>
  <si>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</si>
  <si>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</si>
  <si>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</si>
  <si>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</si>
  <si>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</si>
  <si>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</si>
  <si>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</si>
  <si>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</si>
  <si>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</si>
  <si>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</si>
  <si>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</si>
  <si>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Предоставление справок об инвентаризационной стоимости объекта недвижимости</t>
  </si>
  <si>
    <t>Предоставление справок о наличии либо отсутствии права собственности на объекты недвижимости на территории Московской области по состоянию на 01.01.1998 г.</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</si>
  <si>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</si>
  <si>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</si>
  <si>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</si>
  <si>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</si>
  <si>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</si>
  <si>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</si>
  <si>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</si>
  <si>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</si>
  <si>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</si>
  <si>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</si>
  <si>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</si>
  <si>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</si>
  <si>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</si>
  <si>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</si>
  <si>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</si>
  <si>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</si>
  <si>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</si>
  <si>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</si>
  <si>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</si>
  <si>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</si>
  <si>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</si>
  <si>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</si>
  <si>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</si>
  <si>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</si>
  <si>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</si>
  <si>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</si>
  <si>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</si>
  <si>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</si>
  <si>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</si>
  <si>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</si>
  <si>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</si>
  <si>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</si>
  <si>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</si>
  <si>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</si>
  <si>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</si>
  <si>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</si>
  <si>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</si>
  <si>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</si>
  <si>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</si>
  <si>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</si>
  <si>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</si>
  <si>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</si>
  <si>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</si>
  <si>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</si>
  <si>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</si>
  <si>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</si>
  <si>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</si>
  <si>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</si>
  <si>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</si>
  <si>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</si>
  <si>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</si>
  <si>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</si>
  <si>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</si>
  <si>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</si>
  <si>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</si>
  <si>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</si>
  <si>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</si>
  <si>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</si>
  <si>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</si>
  <si>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</si>
  <si>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</si>
  <si>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</si>
  <si>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</si>
  <si>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</si>
  <si>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</si>
  <si>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</si>
  <si>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</si>
  <si>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</si>
  <si>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</si>
  <si>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</si>
  <si>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</si>
  <si>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</si>
  <si>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</si>
  <si>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</si>
  <si>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</si>
  <si>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</si>
  <si>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</si>
  <si>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</si>
  <si>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</si>
  <si>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</si>
  <si>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</si>
  <si>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</si>
  <si>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</si>
  <si>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</si>
  <si>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</si>
  <si>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</si>
  <si>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</si>
  <si>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</si>
  <si>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</si>
  <si>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</si>
  <si>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</si>
  <si>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</si>
  <si>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</si>
  <si>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</si>
  <si>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</si>
  <si>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</si>
  <si>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</si>
  <si>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</si>
  <si>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Выдача удостоверений гражданам, подвергшимся воздействию радиации</t>
  </si>
  <si>
    <t>Прием запроса о предоставлении акта совместной сверки расчетов по налогам, сборам, пеням, штрафам, процентам</t>
  </si>
  <si>
    <t>Прием заявления о доступе к личному кабинету налогоплательщика для физических лиц</t>
  </si>
  <si>
    <t>Регистрация и снятие с регистрационного учета страхователей - юридических лиц по месту нахождения обособленных подразделений</t>
  </si>
  <si>
    <t>Министерство транспорта и дорожной инфраструктуры (Министерство транспорта  Московской области)</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</si>
  <si>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</si>
  <si>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</si>
  <si>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</si>
  <si>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</si>
  <si>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</si>
  <si>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</si>
  <si>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</si>
  <si>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Всего консультаций РПГУ по Министерству транспорта МО</t>
  </si>
  <si>
    <t>Всего консультаций РПГУ по Министерству  физической культуры и спорта МО</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</si>
  <si>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</si>
  <si>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</si>
  <si>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</si>
  <si>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</si>
  <si>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</si>
  <si>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</si>
  <si>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</si>
  <si>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</si>
  <si>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</si>
  <si>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</si>
  <si>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</si>
  <si>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</si>
  <si>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</si>
  <si>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</si>
  <si>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</si>
  <si>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</si>
  <si>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</si>
  <si>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</si>
  <si>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</si>
  <si>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</si>
  <si>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</si>
  <si>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</si>
  <si>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</si>
  <si>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</si>
  <si>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</si>
  <si>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</si>
  <si>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</si>
  <si>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</si>
  <si>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</si>
  <si>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</si>
  <si>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</si>
  <si>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</si>
  <si>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</si>
  <si>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</si>
  <si>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</si>
  <si>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</si>
  <si>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</si>
  <si>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</si>
  <si>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</si>
  <si>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</si>
  <si>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</si>
  <si>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</si>
  <si>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</si>
  <si>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</si>
  <si>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</si>
  <si>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</si>
  <si>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</si>
  <si>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</si>
  <si>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</si>
  <si>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</si>
  <si>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</si>
  <si>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</si>
  <si>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</si>
  <si>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</si>
  <si>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</si>
  <si>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</si>
  <si>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</si>
  <si>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</si>
  <si>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</si>
  <si>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</si>
  <si>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</si>
  <si>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</si>
  <si>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</si>
  <si>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</si>
  <si>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</si>
  <si>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</si>
  <si>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</si>
  <si>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</si>
  <si>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</si>
  <si>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</si>
  <si>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</si>
  <si>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</si>
  <si>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Всего консультаций РПГУ по услугам Министерства ИО МО</t>
  </si>
  <si>
    <t>Всего консультаций РПГУ по услугам ЗАГС</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</si>
  <si>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</si>
  <si>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</si>
  <si>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</si>
  <si>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</si>
  <si>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</si>
  <si>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</si>
  <si>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</si>
  <si>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</si>
  <si>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</si>
  <si>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</si>
  <si>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</si>
  <si>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</si>
  <si>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</si>
  <si>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</si>
  <si>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</si>
  <si>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</si>
  <si>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</si>
  <si>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</si>
  <si>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</si>
  <si>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</si>
  <si>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</si>
  <si>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</si>
  <si>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</si>
  <si>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</si>
  <si>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</si>
  <si>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</si>
  <si>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</si>
  <si>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</si>
  <si>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</si>
  <si>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</si>
  <si>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</si>
  <si>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</si>
  <si>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</si>
  <si>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</si>
  <si>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</si>
  <si>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</si>
  <si>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</si>
  <si>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</si>
  <si>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</si>
  <si>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</si>
  <si>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</si>
  <si>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</si>
  <si>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</si>
  <si>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</si>
  <si>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</si>
  <si>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</si>
  <si>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</si>
  <si>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</si>
  <si>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</si>
  <si>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</si>
  <si>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</si>
  <si>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</si>
  <si>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</si>
  <si>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</si>
  <si>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</si>
  <si>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</si>
  <si>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</si>
  <si>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</si>
  <si>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</si>
  <si>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</si>
  <si>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</si>
  <si>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</si>
  <si>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</si>
  <si>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</si>
  <si>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</si>
  <si>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</si>
  <si>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</si>
  <si>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</si>
  <si>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</si>
  <si>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</si>
  <si>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</si>
  <si>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</si>
  <si>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</si>
  <si>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</si>
  <si>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</si>
  <si>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</si>
  <si>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</si>
  <si>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</si>
  <si>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</si>
  <si>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</si>
  <si>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</si>
  <si>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</si>
  <si>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</si>
  <si>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</si>
  <si>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</si>
  <si>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</si>
  <si>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</si>
  <si>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</si>
  <si>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</si>
  <si>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</si>
  <si>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</si>
  <si>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</si>
  <si>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</si>
  <si>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</si>
  <si>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</si>
  <si>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</si>
  <si>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</si>
  <si>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</si>
  <si>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</si>
  <si>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</si>
  <si>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</si>
  <si>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</si>
  <si>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</si>
  <si>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</si>
  <si>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</si>
  <si>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</si>
  <si>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</si>
  <si>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</si>
  <si>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</si>
  <si>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</si>
  <si>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</si>
  <si>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</si>
  <si>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</si>
  <si>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 xml:space="preserve">Всего консультаций РПГУ по  услугам  Министерства энергетики </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</si>
  <si>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</si>
  <si>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</si>
  <si>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</si>
  <si>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7.1.</t>
  </si>
  <si>
    <t>Информирование граждан об отнесении к категории граждан предпенсионного возраста</t>
  </si>
  <si>
    <t>Услуга по предоставлению информации о формах и условиях финансовой поддержки субъектов малого и среднего предпринимательства</t>
  </si>
  <si>
    <t>Услуга по предоставлению по заданным параметрам информации об объемах и номенкладтуре закупок конкретных и отдельных заказчиков, определенных в соответствии с Федеральным законом от 18 июля 2011 г № 223-ФЗ "о закупках товаров, работ, услуг отедльными видами юридических лиц", у субъектов малого среднего предпринимательства в текущем году</t>
  </si>
  <si>
    <t>Комплексная услуга по предоставлению инфрмации о формах и условии поддержки сельскохозяйственной кооперации</t>
  </si>
  <si>
    <t>Государственная услуга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</si>
  <si>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 (ИНН)</t>
  </si>
  <si>
    <t>Прием заявления о гибели или уничтожении объекта налогообложения по налогу на имущество физических лиц</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</si>
  <si>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</si>
  <si>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 xml:space="preserve">Рассмотрение заявлений о заключении договора о комплексном развитии территории по инициативе правообладателей в Московской области </t>
  </si>
  <si>
    <t>Комитет по архитектуре и градостроительству (старое название: Главное управление архитектуры и градостроительства Московской области)</t>
  </si>
  <si>
    <t>Признание молодой семьи нуждающейся в жилом помещении для участия в подпрограмме «Обеспечение жильем молодых семей» федеральной целевой программы «Жилище» на 2015-2020 годы и подпрограмме 2 «Обеспечение жильем молодых семей» государственной программы Московской области «Жилище» на 2017-2027 годы</t>
  </si>
  <si>
    <r>
      <t xml:space="preserve">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 </t>
    </r>
    <r>
      <rPr>
        <sz val="10"/>
        <color theme="9" tint="-0.499984740745262"/>
        <rFont val="Calibri"/>
        <family val="2"/>
        <charset val="204"/>
        <scheme val="minor"/>
      </rPr>
      <t>(СТАРОЕ НАВАНИЕ Обеспечение жильём молодых семей по программе «Обеспечение жильём молодых семей» ФЦП «Жилище» на 2011 – 2015 годы</t>
    </r>
  </si>
  <si>
    <t>Формирование списков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t>
  </si>
  <si>
    <t>Согласование проектов организации дорожного движения на автомобильных дорогах общего пользования местного значения Московской области</t>
  </si>
  <si>
    <t>Определение принадлежности объектов электросетевого хозяйства к территориальной сетевой организации для технологического присоединения к электрическим сетям</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</si>
  <si>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 в части приема запроса и выдачи справки об исполнении налогоплательщиком( плательщиком сборов, плательщиком страховых взносов,налоговым агентом) обяяязанности по уплате налогов,сборов,страховых взносов, пеней , штрафов, процентов)</t>
  </si>
  <si>
    <t>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t>
  </si>
  <si>
    <t>Согласование проектов организации дорожного движения на автомобильных дорогах общего пользования регионального или межмуниципального значения Московской области</t>
  </si>
  <si>
    <t>Подготовка, регистрация и выдача градостроительных планов земельных участков в Московской области</t>
  </si>
  <si>
    <t>Государственная регистрация смерти</t>
  </si>
  <si>
    <t>Сверка РПГУ</t>
  </si>
  <si>
    <t xml:space="preserve">Консультация РПГУ </t>
  </si>
  <si>
    <t>Государственная регистрация рождения (за исключением рождения, государственная регистрация которого производится одновременно с государственной регистрацией установления отцовства)</t>
  </si>
  <si>
    <t>Рассмотрение извещений о продаже земельных участков из земель сельскохозяйственного назначения в рамках реализации преимущественного права покупки Московской областью земельных участков из земель сельскохозяйственного назначния</t>
  </si>
  <si>
    <t>Подготовка правительству Московской области предложений по переводу земель или земельных участков в составе таких земель из одной категории в другую категорию в случаях, установленных законодательством Российской Федерации и законодательством Московской области</t>
  </si>
  <si>
    <t>Выдача единого документа, копии финансово-лицевого счета, выписки из домовой книги, карточки учета собственника жилого помещения, справок и иных документов (в части выдачи выписки из домовой книги)</t>
  </si>
  <si>
    <t xml:space="preserve">Получение застройщиком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</si>
  <si>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Получение застройщиком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</si>
  <si>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 xml:space="preserve">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t>
  </si>
  <si>
    <t xml:space="preserve">Установление соответствия вида разрешенного использования земельных участков классификатору видов разрешенного использования земельных участков </t>
  </si>
  <si>
    <t>Согласование установки средства размещения информации на территории (наименование муниципального образования) Московской области</t>
  </si>
  <si>
    <t>Предоставление финансовой поддержки (субсидий) субъектам малого и среднего предпринимательства в рамках муниципальных программ поддержки малого и среднего предпринимательства</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</si>
  <si>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 (объеденились 3 услуги) </t>
  </si>
  <si>
    <t>Прием заявлений, постановка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t>
  </si>
  <si>
    <t>Всего сверок РПГУ по ОМСУ</t>
  </si>
  <si>
    <t>Всего сверок РПГУ по государственным услугам ОИВ Московской области</t>
  </si>
  <si>
    <t>Всего сверок РПГУ по услугам Министерства Социального развития МО</t>
  </si>
  <si>
    <t>Всего сверок РПГУ по услугам Министерства ИО МО</t>
  </si>
  <si>
    <t>Всего сверок РПГУ по услугам ЗАГС</t>
  </si>
  <si>
    <t>Всего сверок РПГУ по Министерству транспорта МО</t>
  </si>
  <si>
    <t>Всего сверок РПГУ по Министерству СХиП МО</t>
  </si>
  <si>
    <t>Всего сверок РПГУ по Министерству жилищной политики МО</t>
  </si>
  <si>
    <t>Всего сверок РПГУ поГосжилинспекции МО</t>
  </si>
  <si>
    <t>Всего сверок  РПГУ по Главгосстройнадзору МО</t>
  </si>
  <si>
    <t>Всего сверок РПГУ по Министерству здравоохранения МО</t>
  </si>
  <si>
    <t>Всего сверок РПГУ  по Минэкологии МО</t>
  </si>
  <si>
    <t>Всего сверок РПГУ по ГУ архитектуры и градостроительства МО</t>
  </si>
  <si>
    <t>Всего сверок  РПГУ по ГБУ МО "Мосавтодор"</t>
  </si>
  <si>
    <t>Всего сверок  РПГУ по Комитету лесного хозяйства МО</t>
  </si>
  <si>
    <t>Всего сверок РПГУ по Министерству  физической культуры и спорта МО</t>
  </si>
  <si>
    <t>Всего сверок РПГУ по ГУ Культнаследия МО</t>
  </si>
  <si>
    <t>Всего сверок РПГУ по Центру кадастровой оценки</t>
  </si>
  <si>
    <t xml:space="preserve">Всего сверок  РПГУ по  услугам  Министерства энергетики </t>
  </si>
  <si>
    <t>Всего сверок РПГУ по Комитету по ценам и тарифам</t>
  </si>
  <si>
    <t>Центральное межригиональное управление государственного автодорожного надзора Федеральой службы по надзору в сфере транспорта.</t>
  </si>
  <si>
    <t>Установление тарифов в сфере теплоснабжения  для теплоснабжающих и теплосетевых организаций Московской области</t>
  </si>
  <si>
    <t>Установление цен( тарифов) на услуги по передаче электрической энергии  по электрическим сетям, принадлежащим на праве собственности или на ином законном основании территориальным сетевым организациям Московской области</t>
  </si>
  <si>
    <t>Установление платы за технологическое присоединение газоиспользующего оборудования ,определенной по индивидуальному проекту к газораспределительным сетям московской области</t>
  </si>
  <si>
    <t xml:space="preserve">Утверждение актов лесопатологического обследования </t>
  </si>
  <si>
    <t>Предоставление сведений о трудовой деятельности зарегистрированного лица, содержащихся в его индивидуальном лицевом счете</t>
  </si>
  <si>
    <t>Прием заявлений для размещения сведений о транспортном средстве, управляемом инвалидом, или транспортном средстве, перевозящем инвалида и (или) ребенка-инвалида, в федеральной государственной информационной системе «федеральный реестр инвалидов»</t>
  </si>
  <si>
    <t>Прием расчета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 а также по расходам на выплату страхового обеспечения(форма 4-ФСС)</t>
  </si>
  <si>
    <t>Назначение ежемесячной денежной выплаты на ребенка в возрасте от трех до семи лет включительно</t>
  </si>
  <si>
    <t>Присвоение (подтверждение) звание ,,Народный", ,, ,Образцовый" любительским творческим коллективам,постоянно действующим в муниципальных культурно-досуговых организациях Московской области,творческим коллективам,постоянно действующим в муниципальных учреждениях дополнительного образования сферы культуры,а также иных организациях культуры Московской области иной формы собственности.</t>
  </si>
  <si>
    <t>Определение вида документации,необходимой для размещения обьектов капитального строительства на замельных участках,полностью или частично расположенных в зонах планируемого развития транспортных инфрастктур в Московской области,установленных схемами территориального планирования Московской области</t>
  </si>
  <si>
    <t>Обеспечение подготовки и выдача свидетельств о соласовании архитектурно-градостроительного облика обьектов капитального строительства на территории  Московской области</t>
  </si>
  <si>
    <t xml:space="preserve">Услуга по приему от субьектов малого и среднего предпринимательства обратной связи по результатом проверок органов государственного контроля(надзора) и по направлению в Генеральную прокуратуру РФ и (или) федеральные органы исполнительной власти,уполномоченные на осцществление государственного контроля(надзора),такой обратной связи  и обращений о нарушениях,допущенных при проведении проверок  </t>
  </si>
  <si>
    <t>Выдача согласия на сдачу арендованного участка,расположенного на землях лесного фонда,в субаренду.</t>
  </si>
  <si>
    <t>Консультирование по всем вопросам организации предоставления государственных и муниципальных услуг на базе МФЦ  (call-центр, ресепшн)</t>
  </si>
  <si>
    <t>Подача заявления о возбуждении процедуры внесудебного банкротства</t>
  </si>
  <si>
    <t xml:space="preserve">Всего принято обращений </t>
  </si>
  <si>
    <t xml:space="preserve">Всего консультаций </t>
  </si>
  <si>
    <t xml:space="preserve">Всего выдано </t>
  </si>
  <si>
    <t>Выдача разрешений на право организации розничного рынка на территории  Московской области</t>
  </si>
  <si>
    <t>Утверждение проектной документации лесного участка</t>
  </si>
  <si>
    <t>Предоставление мер социальной поддержки по оказанию бесплатной протезно-ортопедической помощи и бесплатному слухопротезированию лицам, имеющим место жительства в Московской области</t>
  </si>
  <si>
    <t>Назначение и выплата ежемесячной доплаты к пенсии отдельным категориям граждан, имеющим место жительства в Московской области</t>
  </si>
  <si>
    <t>Назначение материальной помощи в связи с Днем участников ликвидации последствий радиационных аварий и катастроф и памяти жертв этих аварий и катастроф</t>
  </si>
  <si>
    <t>Государственная услуга в сфере переданных полномочий Российской Федерации по назначению ежемесячной выплаты в связи с рождением (усыновлением) первого ребенка</t>
  </si>
  <si>
    <t>Назначение ежемесячной денежной выплаты на обеспечение полноценным питанием беременных женщин, кормящих матерей, а также детей в возрасте до трёх лет</t>
  </si>
  <si>
    <t>Предоставление семьям со среднедушевым доходом ниже величины прожиточного минимума, установленной  в Московской области на душу населения, имеющим ребенка, обучающегося в первом классе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 подарочного набора для первоклассника</t>
  </si>
  <si>
    <t>Предоставление подарочного набора в связи с 80-летием, 85-летием, 90-летием, 100-летием, 105-летием, 110-летием, 115-летием</t>
  </si>
  <si>
    <t>Обеспечение периодическими печатными изданиями отдельных категорий граждан, имеющих место жительства в Московской области</t>
  </si>
  <si>
    <t>Предоставление ежемесячной денежной выплаты на осуществление ухода за инвалидами</t>
  </si>
  <si>
    <t>Предоставление ежегодной выплаты на ребенка-инвалида, предоставляемой семье, воспитывающей ребенка-инвалида, на приобретение питания и одежды ребенку-инвалиду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</si>
  <si>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Предоставление выплаты на приобретение технических средств реабилитации (изделий), не входящих в федеральный перечень реабилитационных мероприятий, технических средств реабилитации  и услуг, предоставляемых инвалиду, утвержденный Правительством Российской Федерации, за счет средств бюджета Московской области </t>
  </si>
  <si>
    <t>Организация сопровождения при содействии занятости инвалидов</t>
  </si>
  <si>
    <t>Внесение изменений в Перечень особо ценных продуктивных сельскохозяйственных угодий ,использование которых для других целей не допускается (в части организации МФЦ консультирования заявителей по порядку подачи документов посредством РПГУ и выдачи результатов предоставления государственной услуги)</t>
  </si>
  <si>
    <t>Лицензирование деятельности по заготовке,хранению,переработке и реализации лома черных металлов,цветных металлов ( в части организации МФЦ консультирования заявителей по порядку подачи документов посредством РПГУ и выдачи результатов предоставления государственной услуги)</t>
  </si>
  <si>
    <t>Прием запроса о предоставлении государственной услуги по предоставлению информации,содержащейся в государственном информационном ресурсе бухгалтерской (финансовой) отчетности,предоставляемой в форме абонентского обслуживания</t>
  </si>
  <si>
    <t>Прием заявления о гибели или уничтожения обьекта налогообложения по транспортному налогу</t>
  </si>
  <si>
    <t xml:space="preserve">Информирование по специальному налоговому режиму: «Налог на профессиональный доход» </t>
  </si>
  <si>
    <t>Прием заявления о предоставлении налогоплательщиком -индивидуальным предпринимателем,нотариусом,занимающимся частной практикой,адвокатом,учредившим адвокатский кабинет,физическим лицом,не являющимся индивидуальным предпринимателем,налоговому органу адреса для направления по почте документов,которые используются налоговыми органами при реализации своих полномочий в отношениях,регулируемых законодательством о налогах и сборах</t>
  </si>
  <si>
    <t xml:space="preserve">Прием от налогоплательщиков ,являющихся физическими лицами  налоговых деклараций по налогу на доходы физических лиц  (форма 3-НДФЛ )на бумажном носителе </t>
  </si>
  <si>
    <t xml:space="preserve">Прием заявления о выдаче  налогового уведомления </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</si>
  <si>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</si>
  <si>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 xml:space="preserve">О переводе земель ,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</si>
  <si>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Установление публичного сервитута в порядке Главы V.7. Земельного кодекса Российской Федерации</t>
  </si>
  <si>
    <t>Отнесение земель, находящихся в частной собственности, в случаях, установленных законодательством Российской Федерации, к определенной категории</t>
  </si>
  <si>
    <t>Признание садового дома жилым домом и жилого дома садовым домом</t>
  </si>
  <si>
    <t>Выдача архивных справок, архивных выписок, архивных копий и информационных писем по вопросам, затрагивающим права и законные интересы заявителя (до 1994г.)</t>
  </si>
  <si>
    <t>Выдача архивных справок, архивных выписок, архивных копий и информационных писем по вопросам, затрагивающим права и законные интересы заявителя (после 1994г.)</t>
  </si>
  <si>
    <t>Выдача разрешения на перемещение отходов строительства,сноса зданий и сооружений,в том числе грунтов,на территории Московской области</t>
  </si>
  <si>
    <t>ВЫДАЧА</t>
  </si>
  <si>
    <t>Заключение комплексного договора газификации обьекта</t>
  </si>
  <si>
    <t>Предоставление расчета размера платы за изменение вида разрешенного использования земельного участка на территории Московской области</t>
  </si>
  <si>
    <t xml:space="preserve">Воинский учет </t>
  </si>
  <si>
    <t>Комплекс услуг по выдаче справок военных комиссариатов</t>
  </si>
  <si>
    <t>Прием уведомления о выбранных объектах налогообложения, в отношении которых предоставляется налоговая льгота по налогу на имущество физических лиц</t>
  </si>
  <si>
    <t>Всего консультаций РПГУ по Министерству культуры МО</t>
  </si>
  <si>
    <t>Выдача гражданам с использованием баз данных органов службы занятости населения документов (справок) о регистрации их в качестве безработных и размере выплачиваемого пособия по безработице, необходимых для предоставления в различные инстанции в целях получения адресной помощи и иных социальных выплат</t>
  </si>
  <si>
    <t>Содействие гражданам в поиске подходящей работы</t>
  </si>
  <si>
    <t>Печать на бумажном носителе сертификата о профилактических прививках против новой коронавирусной инфекции (COVID-19) или медицинских противопоказаниях к вакцинации и (или) перенесенном заболевании, вызванном новой коронавирусной инфекцией (COVID-19)</t>
  </si>
  <si>
    <t>Министерство сельского хозяйства Московской области</t>
  </si>
  <si>
    <t>Государственная регистрация аттракционов</t>
  </si>
  <si>
    <t xml:space="preserve">МФЦ </t>
  </si>
  <si>
    <t>с. Подхожее</t>
  </si>
  <si>
    <t xml:space="preserve"> с. Узуново</t>
  </si>
  <si>
    <t xml:space="preserve"> п. Успенский </t>
  </si>
  <si>
    <t>январь</t>
  </si>
  <si>
    <t>Количество обращений за январь 2022г.</t>
  </si>
  <si>
    <t xml:space="preserve">Количество обращений за январь 2022г. </t>
  </si>
  <si>
    <t>за январь 2022г.</t>
  </si>
  <si>
    <t>Количество обращений за февраль 2022г.</t>
  </si>
  <si>
    <t>февраль</t>
  </si>
  <si>
    <t xml:space="preserve">Количество обращений за февраль 2022г. </t>
  </si>
  <si>
    <t>за февраль 2022г.</t>
  </si>
  <si>
    <t>март</t>
  </si>
  <si>
    <t>Количество обращений за март 2022г.</t>
  </si>
  <si>
    <t xml:space="preserve">Количество обращений за март  2022г. </t>
  </si>
  <si>
    <t>Количество обращений за март  2022г.</t>
  </si>
  <si>
    <t>за март 2022г.</t>
  </si>
  <si>
    <t xml:space="preserve">Количество обращений за март 2022г. </t>
  </si>
  <si>
    <t>апрель</t>
  </si>
  <si>
    <t xml:space="preserve">Количество обращений за апрель  2022г. </t>
  </si>
  <si>
    <t>Количество обращений за апрель 2022г.</t>
  </si>
  <si>
    <t>Количество обращений за апрель  2022г.</t>
  </si>
  <si>
    <t>за апрель 2022г.</t>
  </si>
  <si>
    <t xml:space="preserve">Количество обращений за апрель 2022г. </t>
  </si>
  <si>
    <t>Назначение мер социальной поддержки, установленных законодательством Российской Федерации граждан, подвергшимся воздействию радиации вследствии техногенных катастроф, и членам их семей</t>
  </si>
  <si>
    <t>Назначение мер моциальной поддержки, установленных законодательством Российской Федерации, гражданам из числа военнослужащих и членов их семей</t>
  </si>
  <si>
    <t>Предоставление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в размере 50 процентов от уплаченной ими страховой премии по договору обязательного страхования гражданской ответственности владельцев транспортных средст</t>
  </si>
  <si>
    <t>Назначение государственного пособия гражданам, имеющим детей.</t>
  </si>
  <si>
    <t>Информирование граждан о сведениях, одержащихся о них в федеральной государственной информационной системе "Единая государственная информационная система социального обеспечения"</t>
  </si>
  <si>
    <t>Предоставление ежемесячной денежной выплаты на ребенка в возрасте от 8 до 17 лет</t>
  </si>
  <si>
    <t>Региональный государственный строительный надзор на территории Московской области (в части регистрации и выдачи общего и (или) специального журнала учета выполнения работ при строительстве, реконструкции объектов капитального строительства при направлении заявителем извещения о начале строительства, реконструкции посредством РПГУ)</t>
  </si>
  <si>
    <t>Региональный государственный контроль (надзор) за соблюдением собственниками (пользователями) нежилых зданий, строений и сооружений повышенного уровня ответственности норм по технической эксплуатации и утвержденного положения по технической эксплуатации на территории Московской области</t>
  </si>
  <si>
    <t>Региональный государственный контроль (надзор) в области долевого строительства многоквартирных домов и (или) иных объектов недвижимости на территории Московской области</t>
  </si>
  <si>
    <t>Региональный государственный контроль (надзор) за деятельностью жилищно-строительного кооператива, связанной с привлечением средств членов кооператива для строительства многоквартирного дома, на территории Московской области</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</si>
  <si>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и хозяйтсвенно-бытового водоснабжения или технического водоснабжения и объем добычи которых составляет не более 500 куб.метров в сутки</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</si>
  <si>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их разведки и добычи, для добычи  подземных вод, используемых для целей питьевого и хозяйственно-бытового водоснабжения садоводческих некоммерческих товариществ и (или)  огороднических некоммерческих товариществ</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</si>
  <si>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капитального строительства, используемых для утилизации твердых коммунальных отходов в качестве возобновляемого источника энергии (вторичных энергетических ресурсов), проектной документации объектов капитального строительства, относящихся в соответствии с законодательством Российской Федерации в области обращения с отходами производства и потребления к объектам обезвреживания и (или) объектам размещения отходов, а также проектоврекультивации земель, которые использовались для размещения отходов производства и потребления, в том числе которые не предназначались для размещения отходов производства и потребления; проектов технической документации на новые технику, технологию, использование которых может оказать воздействие на окружающую среду, применяемые для дегазации, очистки фильтрата исключительно на конкретных объектах</t>
  </si>
  <si>
    <t xml:space="preserve">Выдача разрешений на выброс вредных (загрязняющих) веществ в атмосферный воздух (за исключением радиоактивных веществ)  </t>
  </si>
  <si>
    <t>Предоставление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</si>
  <si>
    <t>Государственная регистрация самоходных  машин и других видов техники</t>
  </si>
  <si>
    <t>Государственная функция по осуществлению регионального государственного геологического контроля (надзора) на территории Московской области</t>
  </si>
  <si>
    <t>Региональный государственный надзор в области технического состояния и эксплуатации самоходных машин и других видов техники, аттракционов на территории Московской области</t>
  </si>
  <si>
    <t>Региональный государственный контроль (надзор) в области охраны и использования особо охраняемых природных территорий на территории Московской области</t>
  </si>
  <si>
    <t>Государственная функция по осуществлению регионального государственного экологического контроля (надзора) на территории Московской области</t>
  </si>
  <si>
    <t>май</t>
  </si>
  <si>
    <t>Количество обращений за май 2022г.</t>
  </si>
  <si>
    <t>Всего консультаци по подаче на сайте ведомства по услугам федеральных органов власти и внебюджетных фондов России</t>
  </si>
  <si>
    <t>Всего консультаций ЕПГУ по услугам федеральных органов власти и внебюджетных фондов России</t>
  </si>
  <si>
    <t>Консультация ЕПГУ</t>
  </si>
  <si>
    <t>Консультация по подаче на сайте ведомства</t>
  </si>
  <si>
    <t>Всего консультаци по подаче на сайте ведомства по услугам Росреестра</t>
  </si>
  <si>
    <t>Всего консультаций ЕПГУ по услугам Росреестра</t>
  </si>
  <si>
    <t>Всего консультаций ЕПГУ по МВД РФ</t>
  </si>
  <si>
    <t>Всего консультаци по подаче на сайте ведомства по услугам ФНС</t>
  </si>
  <si>
    <t>Всего консультаций ЕПГУ по услугам ФНС</t>
  </si>
  <si>
    <t>Всего консультаци по подаче на сайте ведомства по услугам ФССП</t>
  </si>
  <si>
    <t>Всего консультаций ЕПГУ по услугам ФССП</t>
  </si>
  <si>
    <t>Всего консультаци по подаче на сайте ведомства по услугам ПФ РФ</t>
  </si>
  <si>
    <t>Всего консультаций ЕПГУ по услугам  ПФ РФ</t>
  </si>
  <si>
    <t>Всего консультаций ЕПГУ по услугам  ФСС РФ</t>
  </si>
  <si>
    <t>Всего консультаций ЕПГУ по услугам  Росимущества</t>
  </si>
  <si>
    <t>Всего консультаций ЕПГУ по услугам  Роспотребнадзора</t>
  </si>
  <si>
    <t>Всего консультаций ЕПГУ по услугам  УГАДН по Мо</t>
  </si>
  <si>
    <t>Всего консультаций ЕПГУ по услугам  ГУ МЧС России по Мо</t>
  </si>
  <si>
    <t>Всего консультаций ЕПГУ по услугам  ЦУ Госморречнадзора</t>
  </si>
  <si>
    <t>Всего консультаций ЕПГУ по услугам  МУ №1 ФМБА</t>
  </si>
  <si>
    <t>Всего консультаций ЕПГУ по услугам  МУ №21 ФМБА</t>
  </si>
  <si>
    <t>Всего консультаций ЕПГУ по услугам  МУ №170 ФМБА</t>
  </si>
  <si>
    <t>Всего консультаций ЕПГУ по услугам  МУ №174 ФМБА</t>
  </si>
  <si>
    <t>Всего консультаций ЕПГУ по услугам Росздравнадзора</t>
  </si>
  <si>
    <t xml:space="preserve">Количество обращений за май  2022г. </t>
  </si>
  <si>
    <t>за май 2022г.</t>
  </si>
  <si>
    <t>Всего консультаций ЕПГУ по услугам АО «Федеральная корпорация по развитию малого и среднего предпринимательства»</t>
  </si>
  <si>
    <t xml:space="preserve">Количество обращений за май 2022г. </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</si>
  <si>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sz val="12"/>
        <color rgb="FFC00000"/>
        <rFont val="Calibri"/>
        <family val="2"/>
        <charset val="204"/>
        <scheme val="minor"/>
      </rPr>
      <t>с 01.01.2022 по 30.06.2022</t>
    </r>
  </si>
  <si>
    <t>июнь</t>
  </si>
  <si>
    <t>Количество обращений за июнь 2022г.</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</si>
  <si>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sz val="12"/>
        <color rgb="FFC00000"/>
        <rFont val="Calibri"/>
        <family val="2"/>
        <charset val="204"/>
        <scheme val="minor"/>
      </rPr>
      <t xml:space="preserve"> с 01.01.2022 по 30.06.2022</t>
    </r>
  </si>
  <si>
    <t xml:space="preserve">Количество обращений за июнь  2022г. </t>
  </si>
  <si>
    <t>за июнь 2022г.</t>
  </si>
  <si>
    <t xml:space="preserve">Количество обращений за июнь 2022г. </t>
  </si>
  <si>
    <r>
      <t>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t>
    </r>
    <r>
      <rPr>
        <b/>
        <sz val="12"/>
        <color rgb="FFC00000"/>
        <rFont val="Calibri"/>
        <family val="2"/>
        <charset val="204"/>
        <scheme val="minor"/>
      </rPr>
      <t xml:space="preserve">  с 01.01.2022 по 30.06.2022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</si>
</sst>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1"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4"/>
      <name val="Calibri"/>
      <family val="2"/>
      <charset val="204"/>
      <scheme val="minor"/>
    </font>
    <font>
      <sz val="11"/>
      <name val="Calibri"/>
      <family val="2"/>
      <charset val="204"/>
      <scheme val="minor"/>
    </font>
    <font>
      <sz val="16"/>
      <color theme="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20"/>
      <color theme="1"/>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0"/>
      <color rgb="FF31869B"/>
      <name val="Calibri"/>
      <family val="2"/>
      <charset val="204"/>
      <scheme val="minor"/>
    </font>
    <font>
      <b/>
      <sz val="12"/>
      <color rgb="FFC00000"/>
      <name val="Calibri"/>
      <family val="2"/>
      <charset val="204"/>
      <scheme val="minor"/>
    </font>
    <font>
      <sz val="10"/>
      <color rgb="FF31869B"/>
      <name val="Calibri"/>
      <family val="2"/>
      <charset val="204"/>
      <scheme val="minor"/>
    </font>
    <font>
      <sz val="10"/>
      <color theme="9" tint="-0.499984740745262"/>
      <name val="Calibri"/>
      <family val="2"/>
      <charset val="204"/>
      <scheme val="minor"/>
    </font>
    <font>
      <sz val="14"/>
      <color theme="0"/>
      <name val="Calibri"/>
      <family val="2"/>
      <charset val="204"/>
      <scheme val="minor"/>
    </font>
    <font>
      <sz val="16"/>
      <color theme="1"/>
      <name val="Times New Roman"/>
      <family val="1"/>
      <charset val="204"/>
    </font>
    <font>
      <sz val="16"/>
      <name val="Times New Roman"/>
      <family val="1"/>
      <charset val="204"/>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7" fillId="4" borderId="0" applyNumberFormat="0" applyBorder="0" applyAlignment="0" applyProtection="0"/>
    <xf numFmtId="0" fontId="8" fillId="0" borderId="0"/>
    <xf numFmtId="0" fontId="1" fillId="0" borderId="0"/>
    <xf numFmtId="0" fontId="28" fillId="0" borderId="0"/>
  </cellStyleXfs>
  <cellXfs count="1045">
    <xf numFmtId="0" fontId="0" fillId="0" borderId="0" xfId="0"/>
    <xf numFmtId="0" fontId="5" fillId="0" borderId="0" xfId="0" applyFont="1" applyFill="1" applyBorder="1" applyProtection="1">
      <protection hidden="1"/>
    </xf>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Protection="1">
      <protection hidden="1"/>
    </xf>
    <xf numFmtId="0" fontId="3" fillId="0" borderId="0" xfId="0" applyFont="1" applyAlignment="1" applyProtection="1">
      <alignment horizontal="center" vertical="center"/>
      <protection hidden="1"/>
    </xf>
    <xf numFmtId="0" fontId="6" fillId="0" borderId="27" xfId="0" applyFont="1" applyBorder="1" applyAlignment="1" applyProtection="1">
      <alignment vertical="top" wrapText="1"/>
      <protection hidden="1"/>
    </xf>
    <xf numFmtId="0" fontId="6" fillId="0" borderId="0" xfId="0" applyFont="1" applyBorder="1" applyAlignment="1" applyProtection="1">
      <alignment vertical="top" wrapText="1"/>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3"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6" fillId="0" borderId="0" xfId="0" applyFont="1" applyAlignment="1" applyProtection="1">
      <alignment vertical="center"/>
      <protection hidden="1"/>
    </xf>
    <xf numFmtId="0" fontId="17" fillId="0" borderId="0" xfId="0" applyFont="1" applyProtection="1">
      <protection hidden="1"/>
    </xf>
    <xf numFmtId="0" fontId="15" fillId="0" borderId="0" xfId="0" applyFont="1" applyAlignment="1" applyProtection="1">
      <alignment horizontal="left" vertical="top"/>
      <protection hidden="1"/>
    </xf>
    <xf numFmtId="0" fontId="22" fillId="0" borderId="16" xfId="0" applyFont="1" applyBorder="1" applyAlignment="1" applyProtection="1">
      <alignment horizontal="left" vertical="top"/>
      <protection hidden="1"/>
    </xf>
    <xf numFmtId="0" fontId="22" fillId="7"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22" fillId="0" borderId="0" xfId="0" applyFont="1" applyFill="1" applyAlignment="1" applyProtection="1">
      <alignment wrapText="1"/>
      <protection hidden="1"/>
    </xf>
    <xf numFmtId="0" fontId="22" fillId="0" borderId="0" xfId="0" applyFont="1" applyAlignment="1" applyProtection="1">
      <alignment wrapText="1"/>
      <protection hidden="1"/>
    </xf>
    <xf numFmtId="0" fontId="11" fillId="0" borderId="0" xfId="0" applyFont="1" applyAlignment="1" applyProtection="1">
      <alignment wrapText="1"/>
      <protection hidden="1"/>
    </xf>
    <xf numFmtId="0" fontId="18" fillId="3" borderId="1" xfId="0" applyFont="1" applyFill="1" applyBorder="1" applyAlignment="1" applyProtection="1">
      <alignment horizontal="center" vertical="center"/>
      <protection hidden="1"/>
    </xf>
    <xf numFmtId="0" fontId="18" fillId="3" borderId="1" xfId="0" applyFont="1" applyFill="1" applyBorder="1" applyAlignment="1" applyProtection="1">
      <alignment horizontal="center" vertical="center" wrapText="1"/>
      <protection hidden="1"/>
    </xf>
    <xf numFmtId="0" fontId="12" fillId="0" borderId="0" xfId="0" applyFont="1" applyProtection="1">
      <protection hidden="1"/>
    </xf>
    <xf numFmtId="0" fontId="23" fillId="0" borderId="0" xfId="1" applyFont="1" applyFill="1" applyAlignment="1" applyProtection="1">
      <alignment wrapText="1"/>
      <protection hidden="1"/>
    </xf>
    <xf numFmtId="0" fontId="11" fillId="0" borderId="0" xfId="1" applyFont="1" applyFill="1" applyAlignment="1" applyProtection="1">
      <alignment wrapText="1"/>
      <protection hidden="1"/>
    </xf>
    <xf numFmtId="0" fontId="24" fillId="0" borderId="0" xfId="0" applyFont="1" applyProtection="1">
      <protection hidden="1"/>
    </xf>
    <xf numFmtId="0" fontId="25" fillId="0" borderId="0" xfId="0" applyFont="1" applyAlignment="1" applyProtection="1">
      <alignment horizontal="left" vertical="top"/>
      <protection hidden="1"/>
    </xf>
    <xf numFmtId="0" fontId="23" fillId="0" borderId="0" xfId="0" applyFont="1" applyAlignment="1" applyProtection="1">
      <alignment wrapText="1"/>
      <protection hidden="1"/>
    </xf>
    <xf numFmtId="0" fontId="18" fillId="3" borderId="11" xfId="0" applyFont="1" applyFill="1" applyBorder="1" applyAlignment="1" applyProtection="1">
      <alignment horizontal="center" vertical="center" wrapText="1"/>
      <protection hidden="1"/>
    </xf>
    <xf numFmtId="0" fontId="22" fillId="0" borderId="0" xfId="0" applyFont="1" applyFill="1" applyBorder="1" applyAlignment="1" applyProtection="1">
      <alignment wrapText="1"/>
      <protection hidden="1"/>
    </xf>
    <xf numFmtId="0" fontId="22" fillId="9" borderId="2" xfId="0" applyFont="1" applyFill="1" applyBorder="1" applyAlignment="1" applyProtection="1">
      <alignment horizontal="center" vertical="center"/>
      <protection hidden="1"/>
    </xf>
    <xf numFmtId="0" fontId="19" fillId="7" borderId="11" xfId="0" applyFont="1" applyFill="1" applyBorder="1" applyAlignment="1" applyProtection="1">
      <alignment horizontal="center" vertical="center"/>
      <protection hidden="1"/>
    </xf>
    <xf numFmtId="164" fontId="5" fillId="3" borderId="1" xfId="0" applyNumberFormat="1" applyFont="1" applyFill="1" applyBorder="1" applyAlignment="1" applyProtection="1">
      <alignment horizontal="center" vertical="center"/>
      <protection locked="0" hidden="1"/>
    </xf>
    <xf numFmtId="164" fontId="5" fillId="3" borderId="11" xfId="0" applyNumberFormat="1" applyFont="1" applyFill="1" applyBorder="1" applyAlignment="1" applyProtection="1">
      <alignment horizontal="center" vertical="center"/>
      <protection locked="0" hidden="1"/>
    </xf>
    <xf numFmtId="164" fontId="5" fillId="0" borderId="10" xfId="0" applyNumberFormat="1" applyFont="1" applyFill="1" applyBorder="1" applyAlignment="1" applyProtection="1">
      <alignment horizontal="center" vertical="center"/>
      <protection locked="0" hidden="1"/>
    </xf>
    <xf numFmtId="0" fontId="27" fillId="3" borderId="1" xfId="0" applyFont="1" applyFill="1" applyBorder="1" applyAlignment="1" applyProtection="1">
      <alignment horizontal="center" vertical="center" wrapText="1"/>
      <protection hidden="1"/>
    </xf>
    <xf numFmtId="0" fontId="27" fillId="8"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5" fillId="0" borderId="2" xfId="0" applyNumberFormat="1" applyFont="1" applyFill="1" applyBorder="1" applyAlignment="1" applyProtection="1">
      <alignment horizontal="center" vertical="center"/>
      <protection locked="0" hidden="1"/>
    </xf>
    <xf numFmtId="0" fontId="18" fillId="3" borderId="2" xfId="0" applyFont="1" applyFill="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protection hidden="1"/>
    </xf>
    <xf numFmtId="0" fontId="23" fillId="4" borderId="11" xfId="1" applyFont="1" applyBorder="1" applyAlignment="1" applyProtection="1">
      <alignment horizontal="center" vertical="center" wrapText="1"/>
      <protection hidden="1"/>
    </xf>
    <xf numFmtId="3" fontId="25" fillId="0" borderId="2" xfId="0" applyNumberFormat="1" applyFont="1" applyBorder="1" applyAlignment="1" applyProtection="1">
      <alignment horizontal="left" vertical="center" wrapText="1"/>
    </xf>
    <xf numFmtId="3" fontId="25" fillId="0" borderId="1" xfId="0" applyNumberFormat="1" applyFont="1" applyBorder="1" applyAlignment="1" applyProtection="1">
      <alignment horizontal="left" vertical="center" wrapText="1"/>
    </xf>
    <xf numFmtId="3" fontId="25" fillId="0" borderId="11" xfId="0" applyNumberFormat="1" applyFont="1" applyBorder="1" applyAlignment="1" applyProtection="1">
      <alignment horizontal="left" vertical="center" wrapText="1"/>
    </xf>
    <xf numFmtId="0" fontId="25" fillId="2" borderId="23" xfId="0" applyFont="1" applyFill="1" applyBorder="1" applyAlignment="1" applyProtection="1">
      <alignment horizontal="left" vertical="center" wrapText="1"/>
    </xf>
    <xf numFmtId="0" fontId="25" fillId="2" borderId="12" xfId="0" applyFont="1" applyFill="1" applyBorder="1" applyAlignment="1" applyProtection="1">
      <alignment horizontal="left" vertical="center" wrapText="1"/>
    </xf>
    <xf numFmtId="0" fontId="25" fillId="2" borderId="13" xfId="0" applyFont="1" applyFill="1" applyBorder="1" applyAlignment="1" applyProtection="1">
      <alignment horizontal="left" vertical="center" wrapText="1"/>
    </xf>
    <xf numFmtId="0" fontId="25" fillId="2"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left" vertical="top" wrapText="1"/>
    </xf>
    <xf numFmtId="0" fontId="22" fillId="7" borderId="2" xfId="0" applyFont="1" applyFill="1" applyBorder="1" applyAlignment="1" applyProtection="1">
      <alignment horizontal="center" vertical="center"/>
      <protection hidden="1"/>
    </xf>
    <xf numFmtId="0" fontId="22" fillId="0" borderId="1" xfId="0" applyFont="1" applyBorder="1" applyAlignment="1" applyProtection="1">
      <alignment horizontal="left" vertical="top"/>
      <protection hidden="1"/>
    </xf>
    <xf numFmtId="0" fontId="22" fillId="0" borderId="0" xfId="0" applyFont="1" applyBorder="1" applyAlignment="1" applyProtection="1">
      <alignment horizontal="left" vertical="top"/>
      <protection hidden="1"/>
    </xf>
    <xf numFmtId="0" fontId="19" fillId="7" borderId="1" xfId="0" applyFont="1" applyFill="1" applyBorder="1" applyAlignment="1" applyProtection="1">
      <alignment horizontal="center" vertical="center"/>
      <protection hidden="1"/>
    </xf>
    <xf numFmtId="0" fontId="19" fillId="7" borderId="2" xfId="0" applyFont="1" applyFill="1" applyBorder="1" applyAlignment="1" applyProtection="1">
      <alignment horizontal="center" vertical="center"/>
      <protection hidden="1"/>
    </xf>
    <xf numFmtId="0" fontId="22"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22" fillId="0" borderId="0" xfId="0" applyFont="1" applyAlignment="1" applyProtection="1">
      <alignment horizontal="left" vertical="top"/>
      <protection hidden="1"/>
    </xf>
    <xf numFmtId="0" fontId="5" fillId="2" borderId="1" xfId="0" applyFont="1" applyFill="1" applyBorder="1" applyAlignment="1">
      <alignment wrapText="1" shrinkToFit="1"/>
    </xf>
    <xf numFmtId="0" fontId="0" fillId="0" borderId="1" xfId="0" applyBorder="1" applyAlignment="1">
      <alignment horizontal="left" vertical="center"/>
    </xf>
    <xf numFmtId="0" fontId="22" fillId="0" borderId="0" xfId="0" applyFont="1" applyAlignment="1" applyProtection="1">
      <alignment horizontal="left" vertical="top"/>
      <protection hidden="1"/>
    </xf>
    <xf numFmtId="0" fontId="5" fillId="0" borderId="2"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3" fontId="25" fillId="0" borderId="1" xfId="0" applyNumberFormat="1" applyFont="1" applyBorder="1" applyAlignment="1" applyProtection="1">
      <alignment horizontal="left" vertical="center" wrapText="1"/>
      <protection hidden="1"/>
    </xf>
    <xf numFmtId="3" fontId="25" fillId="0" borderId="11" xfId="0" applyNumberFormat="1" applyFont="1" applyBorder="1" applyAlignment="1" applyProtection="1">
      <alignment horizontal="left" vertical="center" wrapText="1"/>
      <protection hidden="1"/>
    </xf>
    <xf numFmtId="0" fontId="5" fillId="0" borderId="11" xfId="0" applyFont="1" applyFill="1" applyBorder="1" applyAlignment="1" applyProtection="1">
      <alignment horizontal="center" vertical="center"/>
      <protection hidden="1"/>
    </xf>
    <xf numFmtId="0" fontId="25" fillId="0" borderId="1" xfId="0" applyFont="1" applyBorder="1" applyAlignment="1" applyProtection="1">
      <alignment horizontal="left" vertical="center" wrapText="1"/>
      <protection hidden="1"/>
    </xf>
    <xf numFmtId="0" fontId="25" fillId="0" borderId="11" xfId="0" applyFont="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hidden="1"/>
    </xf>
    <xf numFmtId="3" fontId="25" fillId="10" borderId="2" xfId="0" applyNumberFormat="1" applyFont="1" applyFill="1" applyBorder="1" applyAlignment="1" applyProtection="1">
      <alignment horizontal="left" vertical="center" wrapText="1"/>
      <protection hidden="1"/>
    </xf>
    <xf numFmtId="3" fontId="25" fillId="10" borderId="1" xfId="0" applyNumberFormat="1" applyFont="1" applyFill="1" applyBorder="1" applyAlignment="1" applyProtection="1">
      <alignment horizontal="left" vertical="center" wrapText="1"/>
      <protection hidden="1"/>
    </xf>
    <xf numFmtId="3" fontId="25" fillId="2" borderId="1" xfId="0" applyNumberFormat="1" applyFont="1" applyFill="1" applyBorder="1" applyAlignment="1" applyProtection="1">
      <alignment horizontal="left" vertical="center" wrapText="1"/>
      <protection hidden="1"/>
    </xf>
    <xf numFmtId="3" fontId="25" fillId="2" borderId="11" xfId="0" applyNumberFormat="1" applyFont="1" applyFill="1" applyBorder="1" applyAlignment="1" applyProtection="1">
      <alignment horizontal="left" vertical="center" wrapText="1"/>
      <protection hidden="1"/>
    </xf>
    <xf numFmtId="3" fontId="29" fillId="2" borderId="11" xfId="0" applyNumberFormat="1" applyFont="1" applyFill="1" applyBorder="1" applyAlignment="1" applyProtection="1">
      <alignment horizontal="left" vertical="center" wrapText="1"/>
      <protection hidden="1"/>
    </xf>
    <xf numFmtId="0" fontId="5"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25" fillId="10" borderId="10" xfId="0" applyFont="1" applyFill="1" applyBorder="1" applyAlignment="1" applyProtection="1">
      <alignment horizontal="left" vertical="center" wrapText="1"/>
      <protection hidden="1"/>
    </xf>
    <xf numFmtId="0" fontId="25" fillId="10" borderId="1" xfId="0" applyFont="1" applyFill="1" applyBorder="1" applyAlignment="1" applyProtection="1">
      <alignment horizontal="left" vertical="center" wrapText="1"/>
      <protection hidden="1"/>
    </xf>
    <xf numFmtId="0" fontId="25" fillId="10" borderId="7" xfId="0" applyFont="1" applyFill="1" applyBorder="1" applyAlignment="1" applyProtection="1">
      <alignment horizontal="left" vertical="center" wrapText="1"/>
      <protection hidden="1"/>
    </xf>
    <xf numFmtId="0" fontId="25" fillId="0" borderId="7" xfId="0" applyFont="1" applyBorder="1" applyAlignment="1" applyProtection="1">
      <alignment horizontal="left" vertical="center" wrapText="1"/>
      <protection hidden="1"/>
    </xf>
    <xf numFmtId="0" fontId="25" fillId="2" borderId="10" xfId="0" applyFont="1" applyFill="1" applyBorder="1" applyAlignment="1" applyProtection="1">
      <alignment horizontal="left" vertical="center" wrapText="1"/>
      <protection hidden="1"/>
    </xf>
    <xf numFmtId="0" fontId="25" fillId="2" borderId="7" xfId="0" applyFont="1" applyFill="1" applyBorder="1" applyAlignment="1" applyProtection="1">
      <alignment horizontal="left" vertical="center" wrapText="1"/>
      <protection hidden="1"/>
    </xf>
    <xf numFmtId="0" fontId="25" fillId="2" borderId="1" xfId="0" applyFont="1" applyFill="1" applyBorder="1" applyAlignment="1" applyProtection="1">
      <alignment horizontal="left" vertical="center" wrapText="1"/>
      <protection hidden="1"/>
    </xf>
    <xf numFmtId="3" fontId="25" fillId="0" borderId="2" xfId="0"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25" fillId="2" borderId="11" xfId="0" applyFont="1" applyFill="1" applyBorder="1" applyAlignment="1" applyProtection="1">
      <alignment horizontal="left" vertical="center" wrapText="1"/>
      <protection hidden="1"/>
    </xf>
    <xf numFmtId="0" fontId="25" fillId="2" borderId="2" xfId="0" applyFont="1" applyFill="1" applyBorder="1" applyAlignment="1" applyProtection="1">
      <alignment horizontal="left" vertical="center" wrapText="1"/>
      <protection hidden="1"/>
    </xf>
    <xf numFmtId="3" fontId="25" fillId="2" borderId="2" xfId="0" applyNumberFormat="1" applyFont="1" applyFill="1" applyBorder="1" applyAlignment="1" applyProtection="1">
      <alignment horizontal="left" vertical="center" wrapText="1"/>
      <protection hidden="1"/>
    </xf>
    <xf numFmtId="3" fontId="25" fillId="2" borderId="10" xfId="0" applyNumberFormat="1" applyFont="1" applyFill="1" applyBorder="1" applyAlignment="1" applyProtection="1">
      <alignment horizontal="left" vertical="center" wrapText="1"/>
      <protection hidden="1"/>
    </xf>
    <xf numFmtId="0" fontId="5" fillId="0" borderId="8" xfId="0" applyFont="1" applyFill="1" applyBorder="1" applyAlignment="1" applyProtection="1">
      <alignment horizontal="center" vertical="center"/>
      <protection locked="0"/>
    </xf>
    <xf numFmtId="3" fontId="25" fillId="0" borderId="1" xfId="0" applyNumberFormat="1" applyFont="1" applyFill="1" applyBorder="1" applyAlignment="1" applyProtection="1">
      <alignment horizontal="left" vertical="center" wrapText="1"/>
      <protection hidden="1"/>
    </xf>
    <xf numFmtId="0" fontId="5" fillId="10" borderId="1" xfId="0" applyFont="1" applyFill="1" applyBorder="1" applyAlignment="1" applyProtection="1">
      <alignment horizontal="center" vertical="center"/>
      <protection hidden="1"/>
    </xf>
    <xf numFmtId="3" fontId="25" fillId="10" borderId="11" xfId="0" applyNumberFormat="1" applyFont="1" applyFill="1" applyBorder="1" applyAlignment="1" applyProtection="1">
      <alignment horizontal="left" vertical="center" wrapText="1"/>
      <protection hidden="1"/>
    </xf>
    <xf numFmtId="0" fontId="19" fillId="7" borderId="21" xfId="0" applyFont="1" applyFill="1" applyBorder="1" applyAlignment="1" applyProtection="1">
      <alignment horizontal="center" vertical="center"/>
      <protection hidden="1"/>
    </xf>
    <xf numFmtId="0" fontId="5" fillId="10" borderId="2"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locked="0"/>
    </xf>
    <xf numFmtId="0" fontId="22" fillId="0" borderId="0" xfId="0" applyFont="1" applyFill="1" applyAlignment="1" applyProtection="1">
      <alignment horizontal="left" vertical="top"/>
      <protection hidden="1"/>
    </xf>
    <xf numFmtId="0" fontId="5" fillId="0" borderId="21" xfId="0" applyFont="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hidden="1"/>
    </xf>
    <xf numFmtId="0" fontId="19" fillId="3" borderId="2" xfId="0" applyNumberFormat="1" applyFont="1" applyFill="1" applyBorder="1" applyAlignment="1" applyProtection="1">
      <alignment horizontal="center" vertical="center" wrapText="1"/>
      <protection hidden="1"/>
    </xf>
    <xf numFmtId="0" fontId="19" fillId="7" borderId="2" xfId="0" applyNumberFormat="1"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center" vertical="center" wrapText="1"/>
      <protection locked="0" hidden="1"/>
    </xf>
    <xf numFmtId="0" fontId="5" fillId="0" borderId="2" xfId="0" applyNumberFormat="1" applyFont="1" applyBorder="1" applyAlignment="1" applyProtection="1">
      <alignment horizontal="center" vertical="center" wrapText="1"/>
      <protection locked="0" hidden="1"/>
    </xf>
    <xf numFmtId="0" fontId="5" fillId="0" borderId="1" xfId="0" applyNumberFormat="1" applyFont="1" applyFill="1" applyBorder="1" applyAlignment="1" applyProtection="1">
      <alignment horizontal="center" vertical="center" wrapText="1"/>
      <protection locked="0" hidden="1"/>
    </xf>
    <xf numFmtId="0" fontId="5" fillId="0" borderId="1" xfId="0" applyNumberFormat="1" applyFont="1" applyBorder="1" applyAlignment="1" applyProtection="1">
      <alignment horizontal="center" vertical="center" wrapText="1"/>
      <protection locked="0" hidden="1"/>
    </xf>
    <xf numFmtId="0" fontId="5" fillId="0" borderId="11" xfId="0" applyNumberFormat="1" applyFont="1" applyFill="1" applyBorder="1" applyAlignment="1" applyProtection="1">
      <alignment horizontal="center" vertical="center" wrapText="1"/>
      <protection locked="0" hidden="1"/>
    </xf>
    <xf numFmtId="0" fontId="5" fillId="0" borderId="11" xfId="0" applyNumberFormat="1" applyFont="1" applyBorder="1" applyAlignment="1" applyProtection="1">
      <alignment horizontal="center" vertical="center" wrapText="1"/>
      <protection locked="0" hidden="1"/>
    </xf>
    <xf numFmtId="0" fontId="5" fillId="2" borderId="11" xfId="0" applyNumberFormat="1" applyFont="1" applyFill="1" applyBorder="1" applyAlignment="1" applyProtection="1">
      <alignment horizontal="center" vertical="center" wrapText="1"/>
      <protection locked="0" hidden="1"/>
    </xf>
    <xf numFmtId="0" fontId="5" fillId="2" borderId="2" xfId="0" applyNumberFormat="1" applyFont="1" applyFill="1" applyBorder="1" applyAlignment="1" applyProtection="1">
      <alignment horizontal="center" vertical="center" wrapText="1"/>
      <protection locked="0" hidden="1"/>
    </xf>
    <xf numFmtId="0" fontId="5" fillId="2" borderId="1" xfId="0" applyNumberFormat="1" applyFont="1" applyFill="1" applyBorder="1" applyAlignment="1" applyProtection="1">
      <alignment horizontal="center" vertical="center" wrapText="1"/>
      <protection locked="0" hidden="1"/>
    </xf>
    <xf numFmtId="0" fontId="5" fillId="2" borderId="10" xfId="0" applyNumberFormat="1" applyFont="1" applyFill="1" applyBorder="1" applyAlignment="1" applyProtection="1">
      <alignment horizontal="center" vertical="center" wrapText="1"/>
      <protection locked="0" hidden="1"/>
    </xf>
    <xf numFmtId="0" fontId="5" fillId="10" borderId="7" xfId="0" applyFont="1" applyFill="1" applyBorder="1" applyAlignment="1" applyProtection="1">
      <alignment horizontal="center" vertical="center"/>
      <protection locked="0"/>
    </xf>
    <xf numFmtId="0" fontId="5" fillId="10" borderId="2" xfId="0" applyFont="1" applyFill="1" applyBorder="1" applyAlignment="1" applyProtection="1">
      <alignment horizontal="center" vertical="center"/>
      <protection locked="0"/>
    </xf>
    <xf numFmtId="0" fontId="5" fillId="10" borderId="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3" fontId="25" fillId="0" borderId="2" xfId="0" applyNumberFormat="1" applyFont="1" applyFill="1" applyBorder="1" applyAlignment="1" applyProtection="1">
      <alignment horizontal="left" vertical="center" wrapText="1"/>
      <protection hidden="1"/>
    </xf>
    <xf numFmtId="0" fontId="25" fillId="10" borderId="2" xfId="0" applyFont="1" applyFill="1" applyBorder="1" applyAlignment="1" applyProtection="1">
      <alignment horizontal="left" vertical="center" wrapText="1"/>
      <protection hidden="1"/>
    </xf>
    <xf numFmtId="3" fontId="25" fillId="2" borderId="11"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5" fillId="0" borderId="7" xfId="0" applyFont="1" applyFill="1" applyBorder="1" applyAlignment="1" applyProtection="1">
      <alignment horizontal="left" vertical="center" wrapText="1"/>
      <protection hidden="1"/>
    </xf>
    <xf numFmtId="0" fontId="5" fillId="10" borderId="7"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left" vertical="center" wrapText="1"/>
      <protection hidden="1"/>
    </xf>
    <xf numFmtId="0" fontId="22" fillId="0" borderId="1" xfId="0" applyFont="1" applyFill="1" applyBorder="1" applyAlignment="1" applyProtection="1">
      <alignment horizontal="center" vertical="center"/>
      <protection hidden="1"/>
    </xf>
    <xf numFmtId="0" fontId="14" fillId="0" borderId="0" xfId="0" applyFont="1" applyAlignment="1" applyProtection="1">
      <alignment vertical="center" wrapText="1"/>
      <protection hidden="1"/>
    </xf>
    <xf numFmtId="0" fontId="14" fillId="0" borderId="4" xfId="0" applyFont="1" applyBorder="1" applyAlignment="1" applyProtection="1">
      <alignment vertical="center" wrapText="1"/>
      <protection hidden="1"/>
    </xf>
    <xf numFmtId="0" fontId="5" fillId="10" borderId="11" xfId="0" applyNumberFormat="1" applyFont="1" applyFill="1" applyBorder="1" applyAlignment="1" applyProtection="1">
      <alignment horizontal="center" vertical="center"/>
      <protection locked="0" hidden="1"/>
    </xf>
    <xf numFmtId="0" fontId="22" fillId="7" borderId="11" xfId="0" applyFont="1" applyFill="1" applyBorder="1" applyAlignment="1" applyProtection="1">
      <alignment horizontal="center" vertical="center"/>
      <protection hidden="1"/>
    </xf>
    <xf numFmtId="0" fontId="18" fillId="3" borderId="11" xfId="0" applyFont="1" applyFill="1" applyBorder="1" applyAlignment="1" applyProtection="1">
      <alignment horizontal="center" vertical="center"/>
      <protection hidden="1"/>
    </xf>
    <xf numFmtId="0" fontId="18" fillId="3" borderId="21"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protection hidden="1"/>
    </xf>
    <xf numFmtId="0" fontId="5" fillId="10" borderId="8" xfId="0" applyFont="1" applyFill="1" applyBorder="1" applyAlignment="1" applyProtection="1">
      <alignment horizontal="center" vertical="center"/>
      <protection hidden="1"/>
    </xf>
    <xf numFmtId="164" fontId="5" fillId="10" borderId="1" xfId="0" applyNumberFormat="1" applyFont="1" applyFill="1" applyBorder="1" applyAlignment="1" applyProtection="1">
      <alignment horizontal="center" vertical="center"/>
      <protection locked="0" hidden="1"/>
    </xf>
    <xf numFmtId="164" fontId="19" fillId="3" borderId="2" xfId="0" applyNumberFormat="1"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vertical="center"/>
      <protection hidden="1"/>
    </xf>
    <xf numFmtId="0" fontId="10" fillId="3" borderId="35" xfId="0" applyFont="1" applyFill="1" applyBorder="1" applyAlignment="1" applyProtection="1">
      <alignment horizontal="center" vertical="center"/>
      <protection hidden="1"/>
    </xf>
    <xf numFmtId="0" fontId="17" fillId="0" borderId="0" xfId="0" applyFont="1" applyFill="1" applyBorder="1" applyProtection="1">
      <protection hidden="1"/>
    </xf>
    <xf numFmtId="0" fontId="15" fillId="0" borderId="0" xfId="0" applyFont="1" applyFill="1" applyBorder="1" applyAlignment="1" applyProtection="1">
      <alignment horizontal="left" vertical="top"/>
      <protection hidden="1"/>
    </xf>
    <xf numFmtId="0" fontId="25" fillId="0" borderId="0" xfId="0" applyFont="1" applyFill="1" applyBorder="1" applyAlignment="1" applyProtection="1">
      <alignment horizontal="left" vertical="top"/>
      <protection hidden="1"/>
    </xf>
    <xf numFmtId="164" fontId="5" fillId="0" borderId="11" xfId="0" applyNumberFormat="1" applyFont="1" applyFill="1" applyBorder="1" applyAlignment="1" applyProtection="1">
      <alignment horizontal="center" vertical="center"/>
      <protection locked="0" hidden="1"/>
    </xf>
    <xf numFmtId="164" fontId="5" fillId="0" borderId="21" xfId="0" applyNumberFormat="1" applyFont="1" applyFill="1" applyBorder="1" applyAlignment="1" applyProtection="1">
      <alignment horizontal="center" vertical="center"/>
      <protection locked="0" hidden="1"/>
    </xf>
    <xf numFmtId="1" fontId="19" fillId="3" borderId="2" xfId="0" applyNumberFormat="1" applyFont="1" applyFill="1" applyBorder="1" applyAlignment="1" applyProtection="1">
      <alignment horizontal="center" vertical="center"/>
      <protection hidden="1"/>
    </xf>
    <xf numFmtId="164" fontId="5" fillId="10" borderId="2" xfId="0" applyNumberFormat="1" applyFont="1" applyFill="1" applyBorder="1" applyAlignment="1" applyProtection="1">
      <alignment horizontal="center" vertical="center"/>
      <protection locked="0" hidden="1"/>
    </xf>
    <xf numFmtId="0" fontId="22" fillId="0" borderId="11" xfId="0"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locked="0" hidden="1"/>
    </xf>
    <xf numFmtId="0" fontId="12" fillId="2"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25" fillId="10" borderId="23" xfId="0" applyFont="1" applyFill="1" applyBorder="1" applyAlignment="1" applyProtection="1">
      <alignment horizontal="left" vertical="center" wrapText="1"/>
    </xf>
    <xf numFmtId="0" fontId="25" fillId="10" borderId="13" xfId="0" applyFont="1" applyFill="1" applyBorder="1" applyAlignment="1" applyProtection="1">
      <alignment horizontal="left" vertical="center" wrapText="1"/>
    </xf>
    <xf numFmtId="0" fontId="15" fillId="2" borderId="24" xfId="0" applyFont="1" applyFill="1" applyBorder="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5" fillId="2" borderId="1" xfId="0" applyFont="1" applyFill="1" applyBorder="1" applyAlignment="1">
      <alignment vertical="center" wrapText="1" shrinkToFit="1"/>
    </xf>
    <xf numFmtId="164" fontId="5" fillId="2" borderId="2" xfId="0" applyNumberFormat="1" applyFont="1" applyFill="1" applyBorder="1" applyAlignment="1" applyProtection="1">
      <alignment horizontal="center" vertical="center"/>
      <protection locked="0" hidden="1"/>
    </xf>
    <xf numFmtId="0" fontId="25" fillId="0" borderId="23"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0" borderId="22" xfId="0" applyFont="1" applyFill="1" applyBorder="1" applyAlignment="1" applyProtection="1">
      <alignment horizontal="left" vertical="center" wrapText="1"/>
    </xf>
    <xf numFmtId="0" fontId="22" fillId="7" borderId="21"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25" fillId="0" borderId="10" xfId="0" applyFont="1" applyFill="1" applyBorder="1" applyAlignment="1" applyProtection="1">
      <alignment horizontal="left" vertical="center" wrapText="1"/>
      <protection hidden="1"/>
    </xf>
    <xf numFmtId="0" fontId="19" fillId="7" borderId="10" xfId="0" applyFont="1" applyFill="1" applyBorder="1" applyAlignment="1" applyProtection="1">
      <alignment horizontal="center" vertical="center"/>
      <protection hidden="1"/>
    </xf>
    <xf numFmtId="3" fontId="25" fillId="10" borderId="10" xfId="0" applyNumberFormat="1" applyFont="1" applyFill="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9" xfId="0" applyFont="1" applyBorder="1" applyAlignment="1" applyProtection="1">
      <alignment horizontal="left" vertical="center" wrapText="1"/>
      <protection hidden="1"/>
    </xf>
    <xf numFmtId="0" fontId="22" fillId="0" borderId="1" xfId="0" applyFont="1" applyFill="1" applyBorder="1" applyAlignment="1" applyProtection="1">
      <alignment horizontal="center" vertical="center"/>
      <protection hidden="1"/>
    </xf>
    <xf numFmtId="0" fontId="22" fillId="7" borderId="8" xfId="0" applyFont="1" applyFill="1" applyBorder="1" applyAlignment="1" applyProtection="1">
      <alignment horizontal="center" vertical="center"/>
      <protection hidden="1"/>
    </xf>
    <xf numFmtId="0" fontId="30" fillId="7" borderId="33"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protection hidden="1"/>
    </xf>
    <xf numFmtId="164" fontId="5" fillId="10" borderId="8" xfId="0" applyNumberFormat="1" applyFont="1" applyFill="1" applyBorder="1" applyAlignment="1" applyProtection="1">
      <alignment horizontal="center" vertical="center"/>
      <protection locked="0" hidden="1"/>
    </xf>
    <xf numFmtId="0" fontId="25" fillId="10" borderId="40" xfId="0" applyFont="1" applyFill="1" applyBorder="1" applyAlignment="1" applyProtection="1">
      <alignment horizontal="left" vertical="center" wrapText="1"/>
    </xf>
    <xf numFmtId="0" fontId="25" fillId="10" borderId="41" xfId="0" applyFont="1" applyFill="1" applyBorder="1" applyAlignment="1" applyProtection="1">
      <alignment horizontal="left" vertical="center" wrapText="1"/>
    </xf>
    <xf numFmtId="0" fontId="25" fillId="2" borderId="42" xfId="0" applyFont="1" applyFill="1" applyBorder="1" applyAlignment="1" applyProtection="1">
      <alignment horizontal="left" vertical="center" wrapText="1"/>
    </xf>
    <xf numFmtId="164" fontId="5" fillId="0" borderId="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0" fontId="5" fillId="0" borderId="36" xfId="0" applyFont="1" applyBorder="1" applyAlignment="1" applyProtection="1">
      <alignment horizontal="center" vertical="center"/>
      <protection locked="0"/>
    </xf>
    <xf numFmtId="164" fontId="5" fillId="3" borderId="21" xfId="0" applyNumberFormat="1" applyFont="1" applyFill="1" applyBorder="1" applyAlignment="1" applyProtection="1">
      <alignment horizontal="center" vertical="center"/>
      <protection locked="0" hidden="1"/>
    </xf>
    <xf numFmtId="3" fontId="29" fillId="2" borderId="7" xfId="0" applyNumberFormat="1" applyFont="1" applyFill="1" applyBorder="1" applyAlignment="1" applyProtection="1">
      <alignment horizontal="left" vertical="center" wrapText="1"/>
      <protection hidden="1"/>
    </xf>
    <xf numFmtId="3" fontId="25" fillId="2" borderId="7" xfId="0" applyNumberFormat="1" applyFont="1" applyFill="1" applyBorder="1" applyAlignment="1" applyProtection="1">
      <alignment horizontal="left" vertical="center" wrapText="1"/>
      <protection hidden="1"/>
    </xf>
    <xf numFmtId="0" fontId="22" fillId="7" borderId="7" xfId="0" applyFont="1" applyFill="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3" fontId="29" fillId="0" borderId="11" xfId="0" applyNumberFormat="1" applyFont="1" applyFill="1" applyBorder="1" applyAlignment="1" applyProtection="1">
      <alignment horizontal="left" vertical="center" wrapText="1"/>
      <protection hidden="1"/>
    </xf>
    <xf numFmtId="0" fontId="22" fillId="0" borderId="1" xfId="0" applyFont="1" applyFill="1" applyBorder="1" applyAlignment="1" applyProtection="1">
      <alignment horizontal="left" vertical="top"/>
      <protection hidden="1"/>
    </xf>
    <xf numFmtId="0" fontId="22" fillId="10" borderId="0" xfId="0" applyFont="1" applyFill="1" applyAlignment="1" applyProtection="1">
      <alignment horizontal="left" vertical="top"/>
      <protection hidden="1"/>
    </xf>
    <xf numFmtId="3" fontId="29" fillId="2" borderId="1" xfId="0" applyNumberFormat="1" applyFont="1" applyFill="1" applyBorder="1" applyAlignment="1" applyProtection="1">
      <alignment horizontal="left" vertical="center" wrapText="1"/>
      <protection hidden="1"/>
    </xf>
    <xf numFmtId="0" fontId="22" fillId="10" borderId="1" xfId="0" applyFont="1" applyFill="1" applyBorder="1" applyAlignment="1" applyProtection="1">
      <alignment horizontal="left" vertical="top"/>
      <protection hidden="1"/>
    </xf>
    <xf numFmtId="0" fontId="10" fillId="3" borderId="16" xfId="0" applyFont="1" applyFill="1" applyBorder="1" applyAlignment="1" applyProtection="1">
      <alignment horizontal="center" vertical="center"/>
      <protection hidden="1"/>
    </xf>
    <xf numFmtId="0" fontId="18" fillId="3" borderId="8" xfId="0" applyFont="1" applyFill="1" applyBorder="1" applyAlignment="1" applyProtection="1">
      <alignment horizontal="center" vertical="center"/>
      <protection hidden="1"/>
    </xf>
    <xf numFmtId="3" fontId="29" fillId="0" borderId="10" xfId="0" applyNumberFormat="1" applyFont="1" applyFill="1" applyBorder="1" applyAlignment="1" applyProtection="1">
      <alignment horizontal="left" vertical="center" wrapText="1"/>
      <protection hidden="1"/>
    </xf>
    <xf numFmtId="3" fontId="29" fillId="2" borderId="8" xfId="0" applyNumberFormat="1" applyFont="1" applyFill="1" applyBorder="1" applyAlignment="1" applyProtection="1">
      <alignment horizontal="left" vertical="center" wrapText="1"/>
      <protection hidden="1"/>
    </xf>
    <xf numFmtId="3" fontId="29" fillId="0" borderId="2" xfId="0" applyNumberFormat="1" applyFont="1" applyFill="1" applyBorder="1" applyAlignment="1" applyProtection="1">
      <alignment horizontal="left" vertical="center" wrapText="1"/>
      <protection hidden="1"/>
    </xf>
    <xf numFmtId="3" fontId="29" fillId="2" borderId="21" xfId="0" applyNumberFormat="1" applyFont="1" applyFill="1" applyBorder="1" applyAlignment="1" applyProtection="1">
      <alignment horizontal="left" vertical="center" wrapText="1"/>
      <protection hidden="1"/>
    </xf>
    <xf numFmtId="3" fontId="29" fillId="0" borderId="1" xfId="0" applyNumberFormat="1" applyFont="1" applyFill="1" applyBorder="1" applyAlignment="1" applyProtection="1">
      <alignment horizontal="left" vertical="center" wrapText="1"/>
      <protection hidden="1"/>
    </xf>
    <xf numFmtId="3" fontId="19" fillId="3" borderId="2" xfId="0" applyNumberFormat="1" applyFont="1" applyFill="1" applyBorder="1" applyAlignment="1" applyProtection="1">
      <alignment horizontal="center" vertical="center"/>
      <protection hidden="1"/>
    </xf>
    <xf numFmtId="3" fontId="29" fillId="2" borderId="2"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10" fillId="3" borderId="1" xfId="0" applyFont="1" applyFill="1" applyBorder="1" applyAlignment="1" applyProtection="1">
      <alignment horizontal="left" vertical="top" wrapText="1"/>
      <protection hidden="1"/>
    </xf>
    <xf numFmtId="0" fontId="30" fillId="7" borderId="19" xfId="0" applyFont="1" applyFill="1" applyBorder="1" applyAlignment="1" applyProtection="1">
      <alignment horizontal="left" vertical="center" wrapText="1"/>
      <protection hidden="1"/>
    </xf>
    <xf numFmtId="0" fontId="30" fillId="7" borderId="20" xfId="0" applyFont="1" applyFill="1" applyBorder="1" applyAlignment="1" applyProtection="1">
      <alignment horizontal="left" vertical="center" wrapText="1"/>
      <protection hidden="1"/>
    </xf>
    <xf numFmtId="0" fontId="20" fillId="7" borderId="19" xfId="0" applyFont="1" applyFill="1" applyBorder="1" applyAlignment="1" applyProtection="1">
      <alignment horizontal="left" vertical="center" wrapText="1"/>
      <protection hidden="1"/>
    </xf>
    <xf numFmtId="0" fontId="20" fillId="7" borderId="20" xfId="0"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0" fontId="24" fillId="10" borderId="10" xfId="0" applyFont="1" applyFill="1" applyBorder="1" applyAlignment="1" applyProtection="1">
      <alignment horizontal="left" vertical="center" wrapText="1"/>
      <protection hidden="1"/>
    </xf>
    <xf numFmtId="0" fontId="24" fillId="10" borderId="7" xfId="0"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3" fontId="29" fillId="10" borderId="11" xfId="0" applyNumberFormat="1" applyFont="1" applyFill="1" applyBorder="1" applyAlignment="1" applyProtection="1">
      <alignment horizontal="left" vertical="center" wrapText="1"/>
      <protection hidden="1"/>
    </xf>
    <xf numFmtId="0" fontId="19" fillId="10" borderId="2" xfId="0" applyFont="1" applyFill="1" applyBorder="1" applyAlignment="1" applyProtection="1">
      <alignment horizontal="center" vertical="center"/>
      <protection hidden="1"/>
    </xf>
    <xf numFmtId="0" fontId="5" fillId="10" borderId="21" xfId="0" applyFont="1" applyFill="1" applyBorder="1" applyAlignment="1" applyProtection="1">
      <alignment horizontal="center" vertical="center"/>
      <protection locked="0"/>
    </xf>
    <xf numFmtId="0" fontId="5" fillId="10" borderId="36" xfId="0" applyFont="1" applyFill="1" applyBorder="1" applyAlignment="1" applyProtection="1">
      <alignment horizontal="center" vertical="center"/>
      <protection locked="0"/>
    </xf>
    <xf numFmtId="3" fontId="25" fillId="2" borderId="14" xfId="0" applyNumberFormat="1" applyFont="1" applyFill="1" applyBorder="1" applyAlignment="1" applyProtection="1">
      <alignment horizontal="left" vertical="center" wrapText="1"/>
      <protection hidden="1"/>
    </xf>
    <xf numFmtId="3" fontId="25" fillId="2" borderId="5" xfId="0" applyNumberFormat="1" applyFont="1" applyFill="1" applyBorder="1" applyAlignment="1" applyProtection="1">
      <alignment horizontal="left" vertical="center" wrapText="1"/>
      <protection hidden="1"/>
    </xf>
    <xf numFmtId="3" fontId="25" fillId="2" borderId="19" xfId="0" applyNumberFormat="1" applyFont="1" applyFill="1" applyBorder="1" applyAlignment="1" applyProtection="1">
      <alignment horizontal="left" vertical="center" wrapText="1"/>
      <protection hidden="1"/>
    </xf>
    <xf numFmtId="0" fontId="5" fillId="0" borderId="26" xfId="0" applyFont="1" applyBorder="1" applyAlignment="1" applyProtection="1">
      <alignment horizontal="center" vertical="center"/>
      <protection locked="0"/>
    </xf>
    <xf numFmtId="3" fontId="25" fillId="2" borderId="38" xfId="0" applyNumberFormat="1" applyFont="1" applyFill="1" applyBorder="1" applyAlignment="1" applyProtection="1">
      <alignment vertical="center" wrapText="1"/>
      <protection hidden="1"/>
    </xf>
    <xf numFmtId="0" fontId="22" fillId="0" borderId="0" xfId="0" applyFont="1" applyAlignment="1" applyProtection="1">
      <alignment horizontal="left" vertical="top"/>
      <protection hidden="1"/>
    </xf>
    <xf numFmtId="3" fontId="29" fillId="10" borderId="7" xfId="0" applyNumberFormat="1" applyFont="1" applyFill="1" applyBorder="1" applyAlignment="1" applyProtection="1">
      <alignment horizontal="left" vertical="center" wrapText="1"/>
      <protection hidden="1"/>
    </xf>
    <xf numFmtId="3" fontId="25" fillId="2" borderId="2" xfId="0" applyNumberFormat="1" applyFont="1" applyFill="1" applyBorder="1" applyAlignment="1" applyProtection="1">
      <alignment horizontal="left" vertical="center" wrapText="1"/>
    </xf>
    <xf numFmtId="3" fontId="25" fillId="2" borderId="1"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center" vertical="center" wrapText="1"/>
      <protection hidden="1"/>
    </xf>
    <xf numFmtId="0" fontId="5" fillId="2" borderId="1" xfId="0" applyNumberFormat="1" applyFont="1" applyFill="1" applyBorder="1" applyAlignment="1" applyProtection="1">
      <alignment horizontal="center" vertical="center" wrapText="1"/>
      <protection hidden="1"/>
    </xf>
    <xf numFmtId="0" fontId="5" fillId="2" borderId="11" xfId="0" applyNumberFormat="1" applyFont="1" applyFill="1" applyBorder="1" applyAlignment="1" applyProtection="1">
      <alignment horizontal="center" vertical="center" wrapText="1"/>
      <protection hidden="1"/>
    </xf>
    <xf numFmtId="0" fontId="5" fillId="2" borderId="7" xfId="0" applyNumberFormat="1" applyFont="1" applyFill="1" applyBorder="1" applyAlignment="1" applyProtection="1">
      <alignment horizontal="center" vertical="center" wrapText="1"/>
      <protection locked="0" hidden="1"/>
    </xf>
    <xf numFmtId="0" fontId="10" fillId="3" borderId="8"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0" fontId="10" fillId="3" borderId="2" xfId="0" applyFont="1" applyFill="1" applyBorder="1" applyAlignment="1" applyProtection="1">
      <alignment horizontal="left" vertical="top" wrapText="1"/>
    </xf>
    <xf numFmtId="0" fontId="10" fillId="3" borderId="44" xfId="0" applyFont="1" applyFill="1" applyBorder="1" applyAlignment="1" applyProtection="1">
      <alignment horizontal="left" vertical="top" wrapText="1"/>
    </xf>
    <xf numFmtId="0" fontId="10" fillId="3" borderId="45" xfId="0" applyFont="1" applyFill="1" applyBorder="1" applyAlignment="1" applyProtection="1">
      <alignment horizontal="left" vertical="top" wrapText="1"/>
    </xf>
    <xf numFmtId="0" fontId="10" fillId="3" borderId="24" xfId="0" applyFont="1" applyFill="1" applyBorder="1" applyAlignment="1" applyProtection="1">
      <alignment horizontal="left" vertical="top" wrapText="1"/>
    </xf>
    <xf numFmtId="0" fontId="25" fillId="2" borderId="40" xfId="0" applyFont="1" applyFill="1" applyBorder="1" applyAlignment="1" applyProtection="1">
      <alignment horizontal="left" vertical="center" wrapText="1"/>
    </xf>
    <xf numFmtId="0" fontId="25" fillId="2" borderId="41" xfId="0" applyFont="1" applyFill="1" applyBorder="1" applyAlignment="1" applyProtection="1">
      <alignment horizontal="left" vertical="center" wrapText="1"/>
    </xf>
    <xf numFmtId="3" fontId="29" fillId="2" borderId="6" xfId="0" applyNumberFormat="1" applyFont="1" applyFill="1" applyBorder="1" applyAlignment="1" applyProtection="1">
      <alignment horizontal="left" vertical="center" wrapText="1"/>
      <protection hidden="1"/>
    </xf>
    <xf numFmtId="0" fontId="22" fillId="0" borderId="0" xfId="0" applyFont="1" applyAlignment="1" applyProtection="1">
      <alignment horizontal="left" vertical="top"/>
      <protection hidden="1"/>
    </xf>
    <xf numFmtId="0" fontId="5" fillId="2" borderId="0" xfId="0" applyFont="1" applyFill="1" applyBorder="1" applyAlignment="1" applyProtection="1">
      <alignment horizontal="center" vertical="center"/>
      <protection locked="0"/>
    </xf>
    <xf numFmtId="3" fontId="25" fillId="2" borderId="17" xfId="0" applyNumberFormat="1" applyFont="1" applyFill="1" applyBorder="1" applyAlignment="1" applyProtection="1">
      <alignment horizontal="left" vertical="center" wrapText="1"/>
      <protection hidden="1"/>
    </xf>
    <xf numFmtId="3" fontId="25" fillId="2" borderId="6" xfId="0" applyNumberFormat="1" applyFont="1" applyFill="1" applyBorder="1" applyAlignment="1" applyProtection="1">
      <alignment horizontal="left" vertical="center" wrapText="1"/>
      <protection hidden="1"/>
    </xf>
    <xf numFmtId="3" fontId="25" fillId="2" borderId="20" xfId="0" applyNumberFormat="1" applyFont="1" applyFill="1" applyBorder="1" applyAlignment="1" applyProtection="1">
      <alignment horizontal="left" vertical="center" wrapText="1"/>
      <protection hidden="1"/>
    </xf>
    <xf numFmtId="3" fontId="25" fillId="2" borderId="15" xfId="0" applyNumberFormat="1" applyFont="1" applyFill="1" applyBorder="1" applyAlignment="1" applyProtection="1">
      <alignment horizontal="left" vertical="center" wrapText="1"/>
      <protection hidden="1"/>
    </xf>
    <xf numFmtId="3" fontId="29" fillId="2" borderId="20" xfId="0" applyNumberFormat="1" applyFont="1" applyFill="1" applyBorder="1" applyAlignment="1" applyProtection="1">
      <alignment horizontal="left" vertical="center" wrapText="1"/>
      <protection hidden="1"/>
    </xf>
    <xf numFmtId="3" fontId="29" fillId="2" borderId="3" xfId="0" applyNumberFormat="1" applyFont="1" applyFill="1" applyBorder="1" applyAlignment="1" applyProtection="1">
      <alignment horizontal="left" vertical="center" wrapText="1"/>
      <protection hidden="1"/>
    </xf>
    <xf numFmtId="0" fontId="19" fillId="10" borderId="11" xfId="0" applyNumberFormat="1" applyFont="1" applyFill="1" applyBorder="1" applyAlignment="1" applyProtection="1">
      <alignment horizontal="center" vertical="center" wrapText="1"/>
      <protection hidden="1"/>
    </xf>
    <xf numFmtId="0" fontId="19" fillId="7" borderId="2" xfId="0" applyNumberFormat="1" applyFont="1" applyFill="1" applyBorder="1" applyAlignment="1" applyProtection="1">
      <alignment horizontal="center" vertical="center"/>
      <protection hidden="1"/>
    </xf>
    <xf numFmtId="0" fontId="5" fillId="2" borderId="10" xfId="0" applyNumberFormat="1" applyFont="1" applyFill="1" applyBorder="1" applyAlignment="1" applyProtection="1">
      <alignment horizontal="center" vertical="center" wrapText="1"/>
      <protection hidden="1"/>
    </xf>
    <xf numFmtId="0" fontId="5" fillId="11" borderId="2" xfId="0" applyNumberFormat="1" applyFont="1" applyFill="1" applyBorder="1" applyAlignment="1" applyProtection="1">
      <alignment horizontal="center" vertical="center" wrapText="1"/>
      <protection hidden="1"/>
    </xf>
    <xf numFmtId="0" fontId="5" fillId="11" borderId="11" xfId="0" applyNumberFormat="1" applyFont="1" applyFill="1" applyBorder="1" applyAlignment="1" applyProtection="1">
      <alignment horizontal="center" vertical="center" wrapText="1"/>
      <protection hidden="1"/>
    </xf>
    <xf numFmtId="0" fontId="5" fillId="2" borderId="7" xfId="0" applyNumberFormat="1" applyFont="1" applyFill="1" applyBorder="1" applyAlignment="1" applyProtection="1">
      <alignment horizontal="center" vertical="center" wrapText="1"/>
      <protection hidden="1"/>
    </xf>
    <xf numFmtId="3" fontId="25" fillId="12" borderId="11" xfId="0" applyNumberFormat="1" applyFont="1" applyFill="1" applyBorder="1" applyAlignment="1" applyProtection="1">
      <alignment horizontal="left" vertical="center" wrapText="1"/>
      <protection hidden="1"/>
    </xf>
    <xf numFmtId="3" fontId="29" fillId="12" borderId="11" xfId="0" applyNumberFormat="1" applyFont="1" applyFill="1" applyBorder="1" applyAlignment="1" applyProtection="1">
      <alignment horizontal="left" vertical="center" wrapText="1"/>
      <protection hidden="1"/>
    </xf>
    <xf numFmtId="0" fontId="5" fillId="0" borderId="0" xfId="0" applyFont="1" applyBorder="1" applyAlignment="1" applyProtection="1">
      <alignment horizontal="center" vertical="center"/>
      <protection locked="0"/>
    </xf>
    <xf numFmtId="3" fontId="25" fillId="10" borderId="14" xfId="0" applyNumberFormat="1" applyFont="1" applyFill="1" applyBorder="1" applyAlignment="1" applyProtection="1">
      <alignment horizontal="left" vertical="center" wrapText="1"/>
      <protection hidden="1"/>
    </xf>
    <xf numFmtId="0" fontId="5" fillId="10" borderId="26" xfId="0" applyFont="1" applyFill="1" applyBorder="1" applyAlignment="1" applyProtection="1">
      <alignment horizontal="center" vertical="center"/>
      <protection locked="0"/>
    </xf>
    <xf numFmtId="3" fontId="25" fillId="10" borderId="5" xfId="0" applyNumberFormat="1" applyFont="1" applyFill="1" applyBorder="1" applyAlignment="1" applyProtection="1">
      <alignment horizontal="left" vertical="center" wrapText="1"/>
      <protection hidden="1"/>
    </xf>
    <xf numFmtId="0" fontId="20" fillId="7" borderId="7" xfId="0" applyFont="1" applyFill="1" applyBorder="1" applyAlignment="1" applyProtection="1">
      <alignment horizontal="left" vertical="center" wrapText="1"/>
      <protection hidden="1"/>
    </xf>
    <xf numFmtId="0" fontId="0" fillId="0" borderId="0" xfId="0" applyFont="1" applyAlignment="1" applyProtection="1">
      <alignment wrapText="1"/>
      <protection hidden="1"/>
    </xf>
    <xf numFmtId="0" fontId="0" fillId="3" borderId="0" xfId="0" applyFont="1" applyFill="1" applyProtection="1">
      <protection hidden="1"/>
    </xf>
    <xf numFmtId="0" fontId="5" fillId="0" borderId="0" xfId="0" applyNumberFormat="1" applyFont="1" applyBorder="1" applyAlignment="1" applyProtection="1">
      <alignment horizontal="center" vertical="center" wrapText="1"/>
      <protection locked="0" hidden="1"/>
    </xf>
    <xf numFmtId="3" fontId="25" fillId="0" borderId="6" xfId="0" applyNumberFormat="1" applyFont="1" applyBorder="1" applyAlignment="1" applyProtection="1">
      <alignment horizontal="left" vertical="center" wrapText="1"/>
      <protection hidden="1"/>
    </xf>
    <xf numFmtId="3" fontId="25" fillId="0" borderId="20" xfId="0" applyNumberFormat="1" applyFont="1" applyBorder="1" applyAlignment="1" applyProtection="1">
      <alignment horizontal="left" vertical="center" wrapText="1"/>
      <protection hidden="1"/>
    </xf>
    <xf numFmtId="3" fontId="19" fillId="7" borderId="10" xfId="0" applyNumberFormat="1" applyFont="1" applyFill="1" applyBorder="1" applyAlignment="1" applyProtection="1">
      <alignment horizontal="center" vertical="center"/>
      <protection hidden="1"/>
    </xf>
    <xf numFmtId="0" fontId="0" fillId="0" borderId="1" xfId="0" applyFont="1" applyBorder="1" applyProtection="1">
      <protection hidden="1"/>
    </xf>
    <xf numFmtId="0" fontId="19" fillId="7" borderId="8" xfId="0" applyNumberFormat="1" applyFont="1" applyFill="1" applyBorder="1" applyAlignment="1" applyProtection="1">
      <alignment horizontal="center" vertical="center" wrapText="1"/>
      <protection hidden="1"/>
    </xf>
    <xf numFmtId="0" fontId="19" fillId="7" borderId="11" xfId="0" applyNumberFormat="1" applyFont="1" applyFill="1" applyBorder="1" applyAlignment="1" applyProtection="1">
      <alignment horizontal="center" vertical="center"/>
      <protection hidden="1"/>
    </xf>
    <xf numFmtId="0" fontId="19" fillId="7" borderId="8"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wrapText="1"/>
      <protection hidden="1"/>
    </xf>
    <xf numFmtId="0" fontId="5" fillId="0" borderId="11"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locked="0" hidden="1"/>
    </xf>
    <xf numFmtId="0" fontId="5" fillId="5" borderId="2" xfId="0" applyNumberFormat="1" applyFont="1" applyFill="1" applyBorder="1" applyAlignment="1" applyProtection="1">
      <alignment horizontal="center" vertical="center" wrapText="1"/>
      <protection hidden="1"/>
    </xf>
    <xf numFmtId="0" fontId="5" fillId="5" borderId="11" xfId="0" applyNumberFormat="1"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protection locked="0"/>
    </xf>
    <xf numFmtId="0" fontId="5" fillId="10" borderId="11" xfId="0" applyFont="1" applyFill="1" applyBorder="1" applyAlignment="1" applyProtection="1">
      <alignment horizontal="center" vertical="center"/>
      <protection hidden="1"/>
    </xf>
    <xf numFmtId="0" fontId="38" fillId="6" borderId="2" xfId="2" applyFont="1" applyFill="1" applyBorder="1" applyAlignment="1" applyProtection="1">
      <alignment horizontal="center" vertical="center" textRotation="90" wrapText="1"/>
      <protection hidden="1"/>
    </xf>
    <xf numFmtId="0" fontId="11" fillId="6" borderId="2" xfId="2" applyFont="1" applyFill="1" applyBorder="1" applyAlignment="1" applyProtection="1">
      <alignment horizontal="center" vertical="center" textRotation="90" wrapText="1"/>
      <protection hidden="1"/>
    </xf>
    <xf numFmtId="164" fontId="19" fillId="8" borderId="2" xfId="0" applyNumberFormat="1" applyFont="1" applyFill="1" applyBorder="1" applyAlignment="1" applyProtection="1">
      <alignment horizontal="center" vertical="center"/>
      <protection hidden="1"/>
    </xf>
    <xf numFmtId="0" fontId="11" fillId="6" borderId="2" xfId="2" applyFont="1" applyFill="1" applyBorder="1" applyAlignment="1" applyProtection="1">
      <alignment horizontal="center" textRotation="90" wrapText="1"/>
      <protection hidden="1"/>
    </xf>
    <xf numFmtId="0" fontId="5" fillId="13" borderId="1" xfId="0" applyFont="1" applyFill="1" applyBorder="1" applyAlignment="1">
      <alignment wrapText="1" shrinkToFit="1"/>
    </xf>
    <xf numFmtId="0" fontId="27" fillId="13" borderId="1" xfId="0" applyFont="1" applyFill="1" applyBorder="1" applyAlignment="1" applyProtection="1">
      <alignment horizontal="center" vertical="center" wrapText="1"/>
      <protection hidden="1"/>
    </xf>
    <xf numFmtId="0" fontId="0" fillId="13" borderId="1" xfId="0" applyFont="1" applyFill="1" applyBorder="1" applyAlignment="1" applyProtection="1">
      <alignment horizontal="center" vertical="center"/>
      <protection locked="0" hidden="1"/>
    </xf>
    <xf numFmtId="0" fontId="19" fillId="8" borderId="2" xfId="0" applyNumberFormat="1" applyFont="1" applyFill="1" applyBorder="1" applyAlignment="1" applyProtection="1">
      <alignment horizontal="center" vertical="center" wrapText="1"/>
      <protection hidden="1"/>
    </xf>
    <xf numFmtId="0" fontId="19" fillId="8" borderId="11" xfId="0" applyNumberFormat="1" applyFont="1" applyFill="1" applyBorder="1" applyAlignment="1" applyProtection="1">
      <alignment horizontal="center" vertical="center" wrapText="1"/>
      <protection hidden="1"/>
    </xf>
    <xf numFmtId="0" fontId="19" fillId="8" borderId="2" xfId="0" applyFont="1" applyFill="1" applyBorder="1" applyAlignment="1" applyProtection="1">
      <alignment horizontal="center" vertical="center"/>
      <protection hidden="1"/>
    </xf>
    <xf numFmtId="3" fontId="19" fillId="8" borderId="2" xfId="0" applyNumberFormat="1" applyFont="1" applyFill="1" applyBorder="1" applyAlignment="1" applyProtection="1">
      <alignment horizontal="center" vertical="center"/>
      <protection hidden="1"/>
    </xf>
    <xf numFmtId="0" fontId="5" fillId="2" borderId="8" xfId="0" applyNumberFormat="1" applyFont="1" applyFill="1" applyBorder="1" applyAlignment="1" applyProtection="1">
      <alignment horizontal="center" vertical="center" wrapText="1"/>
      <protection hidden="1"/>
    </xf>
    <xf numFmtId="0" fontId="5" fillId="2" borderId="21" xfId="0" applyNumberFormat="1" applyFont="1" applyFill="1" applyBorder="1" applyAlignment="1" applyProtection="1">
      <alignment horizontal="center" vertical="center" wrapText="1"/>
      <protection hidden="1"/>
    </xf>
    <xf numFmtId="0" fontId="5" fillId="2" borderId="26" xfId="0" applyNumberFormat="1" applyFont="1" applyFill="1" applyBorder="1" applyAlignment="1" applyProtection="1">
      <alignment horizontal="center" vertical="center" wrapText="1"/>
      <protection locked="0" hidden="1"/>
    </xf>
    <xf numFmtId="0" fontId="5" fillId="2" borderId="8" xfId="0"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locked="0" hidden="1"/>
    </xf>
    <xf numFmtId="164" fontId="5" fillId="0" borderId="36" xfId="0" applyNumberFormat="1" applyFont="1" applyFill="1" applyBorder="1" applyAlignment="1" applyProtection="1">
      <alignment horizontal="center" vertical="center"/>
      <protection locked="0" hidden="1"/>
    </xf>
    <xf numFmtId="164" fontId="5" fillId="3" borderId="7" xfId="0" applyNumberFormat="1" applyFont="1" applyFill="1" applyBorder="1" applyAlignment="1" applyProtection="1">
      <alignment horizontal="center" vertical="center"/>
      <protection locked="0" hidden="1"/>
    </xf>
    <xf numFmtId="164" fontId="5" fillId="3" borderId="36" xfId="0" applyNumberFormat="1" applyFont="1" applyFill="1" applyBorder="1" applyAlignment="1" applyProtection="1">
      <alignment horizontal="center" vertical="center"/>
      <protection locked="0" hidden="1"/>
    </xf>
    <xf numFmtId="164" fontId="5" fillId="3" borderId="8" xfId="0" applyNumberFormat="1" applyFont="1" applyFill="1" applyBorder="1" applyAlignment="1" applyProtection="1">
      <alignment horizontal="center" vertical="center"/>
      <protection locked="0" hidden="1"/>
    </xf>
    <xf numFmtId="164" fontId="5" fillId="3" borderId="10" xfId="0" applyNumberFormat="1" applyFont="1" applyFill="1" applyBorder="1" applyAlignment="1" applyProtection="1">
      <alignment horizontal="center" vertical="center"/>
      <protection locked="0" hidden="1"/>
    </xf>
    <xf numFmtId="0" fontId="19" fillId="8" borderId="1" xfId="0" applyNumberFormat="1" applyFont="1" applyFill="1" applyBorder="1" applyAlignment="1" applyProtection="1">
      <alignment horizontal="center" vertical="center" wrapText="1"/>
      <protection hidden="1"/>
    </xf>
    <xf numFmtId="0" fontId="19" fillId="8" borderId="12" xfId="0" applyNumberFormat="1" applyFont="1" applyFill="1" applyBorder="1" applyAlignment="1" applyProtection="1">
      <alignment horizontal="center" vertical="center" wrapText="1"/>
      <protection hidden="1"/>
    </xf>
    <xf numFmtId="0" fontId="19" fillId="8" borderId="23" xfId="0" applyNumberFormat="1" applyFont="1" applyFill="1" applyBorder="1" applyAlignment="1" applyProtection="1">
      <alignment horizontal="center" vertical="center" wrapText="1"/>
      <protection hidden="1"/>
    </xf>
    <xf numFmtId="0" fontId="19" fillId="3" borderId="31" xfId="0" applyNumberFormat="1" applyFont="1" applyFill="1" applyBorder="1" applyAlignment="1" applyProtection="1">
      <alignment horizontal="center" vertical="center" wrapText="1"/>
      <protection hidden="1"/>
    </xf>
    <xf numFmtId="0" fontId="19" fillId="3" borderId="10" xfId="0" applyNumberFormat="1" applyFont="1" applyFill="1" applyBorder="1" applyAlignment="1" applyProtection="1">
      <alignment horizontal="center" vertical="center" wrapText="1"/>
      <protection hidden="1"/>
    </xf>
    <xf numFmtId="0" fontId="19" fillId="3" borderId="54" xfId="0" applyNumberFormat="1" applyFont="1" applyFill="1" applyBorder="1" applyAlignment="1" applyProtection="1">
      <alignment horizontal="center" vertical="center" wrapText="1"/>
      <protection hidden="1"/>
    </xf>
    <xf numFmtId="0" fontId="19" fillId="3" borderId="51" xfId="0" applyNumberFormat="1" applyFont="1" applyFill="1" applyBorder="1" applyAlignment="1" applyProtection="1">
      <alignment horizontal="center" vertical="center" wrapText="1"/>
      <protection hidden="1"/>
    </xf>
    <xf numFmtId="0" fontId="19" fillId="3" borderId="43" xfId="0" applyNumberFormat="1" applyFont="1" applyFill="1" applyBorder="1" applyAlignment="1" applyProtection="1">
      <alignment horizontal="center" vertical="center" wrapText="1"/>
      <protection hidden="1"/>
    </xf>
    <xf numFmtId="0" fontId="19" fillId="8" borderId="4" xfId="0" applyNumberFormat="1" applyFont="1" applyFill="1" applyBorder="1" applyAlignment="1" applyProtection="1">
      <alignment horizontal="center" vertical="center" wrapText="1"/>
      <protection hidden="1"/>
    </xf>
    <xf numFmtId="0" fontId="19" fillId="3" borderId="31" xfId="0" applyFont="1" applyFill="1" applyBorder="1" applyAlignment="1" applyProtection="1">
      <alignment horizontal="center" vertical="center"/>
      <protection hidden="1"/>
    </xf>
    <xf numFmtId="0" fontId="19" fillId="3" borderId="10" xfId="0" applyFont="1" applyFill="1" applyBorder="1" applyAlignment="1" applyProtection="1">
      <alignment horizontal="center" vertical="center"/>
      <protection hidden="1"/>
    </xf>
    <xf numFmtId="0" fontId="19" fillId="8" borderId="10" xfId="0" applyFont="1" applyFill="1" applyBorder="1" applyAlignment="1" applyProtection="1">
      <alignment horizontal="center" vertical="center"/>
      <protection hidden="1"/>
    </xf>
    <xf numFmtId="0" fontId="19" fillId="8" borderId="54" xfId="0" applyFont="1" applyFill="1" applyBorder="1" applyAlignment="1" applyProtection="1">
      <alignment horizontal="center" vertical="center"/>
      <protection hidden="1"/>
    </xf>
    <xf numFmtId="3" fontId="19" fillId="8" borderId="43" xfId="0" applyNumberFormat="1" applyFont="1" applyFill="1" applyBorder="1" applyAlignment="1" applyProtection="1">
      <alignment horizontal="center" vertical="center"/>
      <protection hidden="1"/>
    </xf>
    <xf numFmtId="0" fontId="19" fillId="8" borderId="57" xfId="0" applyNumberFormat="1" applyFont="1" applyFill="1" applyBorder="1" applyAlignment="1" applyProtection="1">
      <alignment horizontal="center" vertical="center" wrapText="1"/>
      <protection hidden="1"/>
    </xf>
    <xf numFmtId="0" fontId="19" fillId="3" borderId="55" xfId="0" applyFont="1" applyFill="1" applyBorder="1" applyAlignment="1" applyProtection="1">
      <alignment horizontal="center" vertical="center"/>
      <protection hidden="1"/>
    </xf>
    <xf numFmtId="0" fontId="19" fillId="3" borderId="21" xfId="0" applyFont="1" applyFill="1" applyBorder="1" applyAlignment="1" applyProtection="1">
      <alignment horizontal="center" vertical="center"/>
      <protection hidden="1"/>
    </xf>
    <xf numFmtId="0" fontId="19" fillId="3" borderId="46"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vertical="center"/>
      <protection hidden="1"/>
    </xf>
    <xf numFmtId="0" fontId="19" fillId="3" borderId="24" xfId="0" applyFont="1" applyFill="1" applyBorder="1" applyAlignment="1" applyProtection="1">
      <alignment horizontal="center" vertical="center"/>
      <protection hidden="1"/>
    </xf>
    <xf numFmtId="0" fontId="19" fillId="3" borderId="8" xfId="0" applyFont="1" applyFill="1" applyBorder="1" applyAlignment="1" applyProtection="1">
      <alignment horizontal="center" vertical="center"/>
      <protection hidden="1"/>
    </xf>
    <xf numFmtId="0" fontId="19" fillId="3" borderId="54" xfId="0" applyFont="1" applyFill="1" applyBorder="1" applyAlignment="1" applyProtection="1">
      <alignment horizontal="center" vertical="center"/>
      <protection hidden="1"/>
    </xf>
    <xf numFmtId="0" fontId="19" fillId="3" borderId="56" xfId="0"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58" xfId="0" applyFont="1" applyFill="1" applyBorder="1" applyAlignment="1" applyProtection="1">
      <alignment horizontal="center" vertical="center"/>
      <protection hidden="1"/>
    </xf>
    <xf numFmtId="0" fontId="19" fillId="8" borderId="40" xfId="0" applyFont="1" applyFill="1" applyBorder="1" applyAlignment="1" applyProtection="1">
      <alignment horizontal="center" vertical="center"/>
      <protection hidden="1"/>
    </xf>
    <xf numFmtId="0" fontId="19" fillId="8" borderId="59" xfId="0" applyFont="1" applyFill="1" applyBorder="1" applyAlignment="1" applyProtection="1">
      <alignment horizontal="center" vertical="center"/>
      <protection hidden="1"/>
    </xf>
    <xf numFmtId="1" fontId="19" fillId="3" borderId="15" xfId="0" applyNumberFormat="1" applyFont="1" applyFill="1" applyBorder="1" applyAlignment="1" applyProtection="1">
      <alignment horizontal="center" vertical="center"/>
      <protection hidden="1"/>
    </xf>
    <xf numFmtId="164" fontId="19" fillId="3" borderId="12" xfId="0" applyNumberFormat="1" applyFont="1" applyFill="1" applyBorder="1" applyAlignment="1" applyProtection="1">
      <alignment horizontal="center" vertical="center"/>
      <protection hidden="1"/>
    </xf>
    <xf numFmtId="164" fontId="19" fillId="3" borderId="23" xfId="0" applyNumberFormat="1" applyFont="1" applyFill="1" applyBorder="1" applyAlignment="1" applyProtection="1">
      <alignment horizontal="center" vertical="center"/>
      <protection hidden="1"/>
    </xf>
    <xf numFmtId="164" fontId="19" fillId="3" borderId="24" xfId="0" applyNumberFormat="1" applyFont="1" applyFill="1" applyBorder="1" applyAlignment="1" applyProtection="1">
      <alignment horizontal="center" vertical="center"/>
      <protection hidden="1"/>
    </xf>
    <xf numFmtId="164" fontId="19" fillId="3" borderId="31" xfId="0" applyNumberFormat="1" applyFont="1" applyFill="1" applyBorder="1" applyAlignment="1" applyProtection="1">
      <alignment horizontal="center" vertical="center"/>
      <protection hidden="1"/>
    </xf>
    <xf numFmtId="1" fontId="19" fillId="3" borderId="10" xfId="0" applyNumberFormat="1" applyFont="1" applyFill="1" applyBorder="1" applyAlignment="1" applyProtection="1">
      <alignment horizontal="center" vertical="center"/>
      <protection hidden="1"/>
    </xf>
    <xf numFmtId="164" fontId="19" fillId="3" borderId="55" xfId="0" applyNumberFormat="1" applyFont="1" applyFill="1" applyBorder="1" applyAlignment="1" applyProtection="1">
      <alignment horizontal="center" vertical="center"/>
      <protection hidden="1"/>
    </xf>
    <xf numFmtId="1" fontId="19" fillId="3" borderId="21" xfId="0" applyNumberFormat="1" applyFont="1" applyFill="1" applyBorder="1" applyAlignment="1" applyProtection="1">
      <alignment horizontal="center" vertical="center"/>
      <protection hidden="1"/>
    </xf>
    <xf numFmtId="164" fontId="19" fillId="8" borderId="56" xfId="0" applyNumberFormat="1" applyFont="1" applyFill="1" applyBorder="1" applyAlignment="1" applyProtection="1">
      <alignment horizontal="center" vertical="center"/>
      <protection hidden="1"/>
    </xf>
    <xf numFmtId="164" fontId="19" fillId="8" borderId="49" xfId="0" applyNumberFormat="1" applyFont="1" applyFill="1" applyBorder="1" applyAlignment="1" applyProtection="1">
      <alignment horizontal="center" vertical="center"/>
      <protection hidden="1"/>
    </xf>
    <xf numFmtId="164" fontId="19" fillId="8" borderId="57" xfId="0" applyNumberFormat="1" applyFont="1" applyFill="1" applyBorder="1" applyAlignment="1" applyProtection="1">
      <alignment horizontal="center" vertical="center"/>
      <protection hidden="1"/>
    </xf>
    <xf numFmtId="1" fontId="19" fillId="3" borderId="31" xfId="0" applyNumberFormat="1" applyFont="1" applyFill="1" applyBorder="1" applyAlignment="1" applyProtection="1">
      <alignment horizontal="center" vertical="center"/>
      <protection hidden="1"/>
    </xf>
    <xf numFmtId="1" fontId="19" fillId="3" borderId="54" xfId="0" applyNumberFormat="1" applyFont="1" applyFill="1" applyBorder="1" applyAlignment="1" applyProtection="1">
      <alignment horizontal="center" vertical="center"/>
      <protection hidden="1"/>
    </xf>
    <xf numFmtId="1" fontId="19" fillId="3" borderId="55" xfId="0" applyNumberFormat="1" applyFont="1" applyFill="1" applyBorder="1" applyAlignment="1" applyProtection="1">
      <alignment horizontal="center" vertical="center"/>
      <protection hidden="1"/>
    </xf>
    <xf numFmtId="1" fontId="19" fillId="3" borderId="56" xfId="0" applyNumberFormat="1" applyFont="1" applyFill="1" applyBorder="1" applyAlignment="1" applyProtection="1">
      <alignment horizontal="center" vertical="center"/>
      <protection hidden="1"/>
    </xf>
    <xf numFmtId="164" fontId="19" fillId="8" borderId="12" xfId="0" applyNumberFormat="1" applyFont="1" applyFill="1" applyBorder="1" applyAlignment="1" applyProtection="1">
      <alignment horizontal="center" vertical="center"/>
      <protection hidden="1"/>
    </xf>
    <xf numFmtId="164" fontId="19" fillId="8" borderId="24" xfId="0" applyNumberFormat="1" applyFont="1" applyFill="1" applyBorder="1" applyAlignment="1" applyProtection="1">
      <alignment horizontal="center" vertical="center"/>
      <protection hidden="1"/>
    </xf>
    <xf numFmtId="1" fontId="19" fillId="3" borderId="17" xfId="0" applyNumberFormat="1" applyFont="1" applyFill="1" applyBorder="1" applyAlignment="1" applyProtection="1">
      <alignment horizontal="center" vertical="center"/>
      <protection hidden="1"/>
    </xf>
    <xf numFmtId="164" fontId="19" fillId="8" borderId="10" xfId="0" applyNumberFormat="1" applyFont="1" applyFill="1" applyBorder="1" applyAlignment="1" applyProtection="1">
      <alignment horizontal="center" vertical="center"/>
      <protection hidden="1"/>
    </xf>
    <xf numFmtId="164" fontId="19" fillId="8" borderId="54" xfId="0" applyNumberFormat="1" applyFont="1" applyFill="1" applyBorder="1" applyAlignment="1" applyProtection="1">
      <alignment horizontal="center" vertical="center"/>
      <protection hidden="1"/>
    </xf>
    <xf numFmtId="164" fontId="19" fillId="8" borderId="43" xfId="0" applyNumberFormat="1" applyFont="1" applyFill="1" applyBorder="1" applyAlignment="1" applyProtection="1">
      <alignment horizontal="center" vertical="center"/>
      <protection hidden="1"/>
    </xf>
    <xf numFmtId="1" fontId="19" fillId="3" borderId="32" xfId="0" applyNumberFormat="1" applyFont="1" applyFill="1" applyBorder="1" applyAlignment="1" applyProtection="1">
      <alignment horizontal="center" vertical="center"/>
      <protection hidden="1"/>
    </xf>
    <xf numFmtId="164" fontId="19" fillId="8" borderId="21"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locked="0" hidden="1"/>
    </xf>
    <xf numFmtId="164" fontId="5" fillId="3" borderId="20" xfId="0" applyNumberFormat="1" applyFont="1" applyFill="1" applyBorder="1" applyAlignment="1" applyProtection="1">
      <alignment horizontal="center" vertical="center"/>
      <protection locked="0" hidden="1"/>
    </xf>
    <xf numFmtId="164" fontId="5" fillId="10" borderId="15" xfId="0" applyNumberFormat="1" applyFont="1" applyFill="1" applyBorder="1" applyAlignment="1" applyProtection="1">
      <alignment horizontal="center" vertical="center"/>
      <protection locked="0" hidden="1"/>
    </xf>
    <xf numFmtId="164" fontId="5" fillId="10" borderId="6" xfId="0" applyNumberFormat="1" applyFont="1" applyFill="1" applyBorder="1" applyAlignment="1" applyProtection="1">
      <alignment horizontal="center" vertical="center"/>
      <protection locked="0" hidden="1"/>
    </xf>
    <xf numFmtId="164" fontId="5" fillId="3" borderId="32" xfId="0" applyNumberFormat="1" applyFont="1" applyFill="1" applyBorder="1" applyAlignment="1" applyProtection="1">
      <alignment horizontal="center" vertical="center"/>
      <protection locked="0" hidden="1"/>
    </xf>
    <xf numFmtId="164" fontId="5" fillId="0" borderId="32" xfId="0" applyNumberFormat="1" applyFont="1" applyFill="1" applyBorder="1" applyAlignment="1" applyProtection="1">
      <alignment horizontal="center" vertical="center"/>
      <protection locked="0" hidden="1"/>
    </xf>
    <xf numFmtId="164" fontId="5" fillId="0" borderId="15" xfId="0" applyNumberFormat="1" applyFont="1" applyFill="1" applyBorder="1" applyAlignment="1" applyProtection="1">
      <alignment horizontal="center" vertical="center"/>
      <protection locked="0" hidden="1"/>
    </xf>
    <xf numFmtId="164" fontId="5" fillId="0" borderId="20" xfId="0" applyNumberFormat="1" applyFont="1" applyFill="1" applyBorder="1" applyAlignment="1" applyProtection="1">
      <alignment horizontal="center" vertical="center"/>
      <protection locked="0" hidden="1"/>
    </xf>
    <xf numFmtId="164" fontId="5" fillId="0" borderId="17" xfId="0" applyNumberFormat="1" applyFont="1" applyFill="1" applyBorder="1" applyAlignment="1" applyProtection="1">
      <alignment horizontal="center" vertical="center"/>
      <protection locked="0" hidden="1"/>
    </xf>
    <xf numFmtId="164" fontId="5" fillId="2" borderId="15" xfId="0" applyNumberFormat="1" applyFont="1" applyFill="1" applyBorder="1" applyAlignment="1" applyProtection="1">
      <alignment horizontal="center" vertical="center"/>
      <protection locked="0" hidden="1"/>
    </xf>
    <xf numFmtId="164" fontId="5" fillId="0" borderId="3" xfId="0" applyNumberFormat="1" applyFont="1" applyFill="1" applyBorder="1" applyAlignment="1" applyProtection="1">
      <alignment horizontal="center" vertical="center"/>
      <protection locked="0" hidden="1"/>
    </xf>
    <xf numFmtId="164" fontId="5" fillId="0" borderId="35" xfId="0" applyNumberFormat="1" applyFont="1" applyFill="1" applyBorder="1" applyAlignment="1" applyProtection="1">
      <alignment horizontal="center" vertical="center"/>
      <protection locked="0" hidden="1"/>
    </xf>
    <xf numFmtId="164" fontId="5" fillId="3" borderId="3" xfId="0" applyNumberFormat="1" applyFont="1" applyFill="1" applyBorder="1" applyAlignment="1" applyProtection="1">
      <alignment horizontal="center" vertical="center"/>
      <protection locked="0" hidden="1"/>
    </xf>
    <xf numFmtId="164" fontId="5" fillId="3" borderId="35" xfId="0" applyNumberFormat="1" applyFont="1" applyFill="1" applyBorder="1" applyAlignment="1" applyProtection="1">
      <alignment horizontal="center" vertical="center"/>
      <protection locked="0" hidden="1"/>
    </xf>
    <xf numFmtId="164" fontId="5" fillId="3" borderId="16" xfId="0" applyNumberFormat="1" applyFont="1" applyFill="1" applyBorder="1" applyAlignment="1" applyProtection="1">
      <alignment horizontal="center" vertical="center"/>
      <protection locked="0" hidden="1"/>
    </xf>
    <xf numFmtId="164" fontId="5" fillId="3" borderId="17" xfId="0" applyNumberFormat="1" applyFont="1" applyFill="1" applyBorder="1" applyAlignment="1" applyProtection="1">
      <alignment horizontal="center" vertical="center"/>
      <protection locked="0" hidden="1"/>
    </xf>
    <xf numFmtId="164" fontId="5" fillId="3" borderId="15" xfId="0" applyNumberFormat="1" applyFont="1" applyFill="1" applyBorder="1" applyAlignment="1" applyProtection="1">
      <alignment horizontal="center" vertical="center"/>
      <protection locked="0" hidden="1"/>
    </xf>
    <xf numFmtId="164" fontId="5" fillId="3" borderId="5" xfId="0" applyNumberFormat="1" applyFont="1" applyFill="1" applyBorder="1" applyAlignment="1" applyProtection="1">
      <alignment horizontal="center" vertical="center"/>
      <protection locked="0" hidden="1"/>
    </xf>
    <xf numFmtId="164" fontId="5" fillId="3" borderId="19" xfId="0" applyNumberFormat="1" applyFont="1" applyFill="1" applyBorder="1" applyAlignment="1" applyProtection="1">
      <alignment horizontal="center" vertical="center"/>
      <protection locked="0" hidden="1"/>
    </xf>
    <xf numFmtId="164" fontId="5" fillId="0" borderId="14" xfId="0" applyNumberFormat="1" applyFont="1" applyFill="1" applyBorder="1" applyAlignment="1" applyProtection="1">
      <alignment horizontal="center" vertical="center"/>
      <protection locked="0" hidden="1"/>
    </xf>
    <xf numFmtId="164" fontId="5" fillId="3" borderId="33" xfId="0" applyNumberFormat="1" applyFont="1" applyFill="1" applyBorder="1" applyAlignment="1" applyProtection="1">
      <alignment horizontal="center" vertical="center"/>
      <protection locked="0" hidden="1"/>
    </xf>
    <xf numFmtId="164" fontId="5" fillId="0" borderId="33" xfId="0" applyNumberFormat="1" applyFont="1" applyFill="1" applyBorder="1" applyAlignment="1" applyProtection="1">
      <alignment horizontal="center" vertical="center"/>
      <protection locked="0" hidden="1"/>
    </xf>
    <xf numFmtId="164" fontId="5" fillId="10" borderId="14" xfId="0" applyNumberFormat="1" applyFont="1" applyFill="1" applyBorder="1" applyAlignment="1" applyProtection="1">
      <alignment horizontal="center" vertical="center"/>
      <protection locked="0" hidden="1"/>
    </xf>
    <xf numFmtId="164" fontId="5" fillId="10" borderId="5" xfId="0" applyNumberFormat="1" applyFont="1" applyFill="1" applyBorder="1" applyAlignment="1" applyProtection="1">
      <alignment horizontal="center" vertical="center"/>
      <protection locked="0" hidden="1"/>
    </xf>
    <xf numFmtId="164" fontId="5" fillId="0" borderId="19" xfId="0" applyNumberFormat="1" applyFont="1" applyFill="1" applyBorder="1" applyAlignment="1" applyProtection="1">
      <alignment horizontal="center" vertical="center"/>
      <protection locked="0" hidden="1"/>
    </xf>
    <xf numFmtId="164" fontId="5" fillId="0" borderId="18" xfId="0" applyNumberFormat="1" applyFont="1" applyFill="1" applyBorder="1" applyAlignment="1" applyProtection="1">
      <alignment horizontal="center" vertical="center"/>
      <protection locked="0" hidden="1"/>
    </xf>
    <xf numFmtId="164" fontId="5" fillId="10" borderId="28"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3" borderId="14" xfId="0" applyNumberFormat="1" applyFont="1" applyFill="1" applyBorder="1" applyAlignment="1" applyProtection="1">
      <alignment horizontal="center" vertical="center"/>
      <protection locked="0" hidden="1"/>
    </xf>
    <xf numFmtId="164" fontId="19" fillId="8" borderId="46" xfId="0" applyNumberFormat="1" applyFont="1" applyFill="1" applyBorder="1" applyAlignment="1" applyProtection="1">
      <alignment horizontal="center" vertical="center"/>
      <protection hidden="1"/>
    </xf>
    <xf numFmtId="164" fontId="19" fillId="8" borderId="1" xfId="0" applyNumberFormat="1"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wrapText="1"/>
      <protection locked="0" hidden="1"/>
    </xf>
    <xf numFmtId="0" fontId="0" fillId="2" borderId="1" xfId="0" applyFont="1" applyFill="1" applyBorder="1" applyProtection="1">
      <protection hidden="1"/>
    </xf>
    <xf numFmtId="0" fontId="19" fillId="13" borderId="11"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locked="0" hidden="1"/>
    </xf>
    <xf numFmtId="0" fontId="0" fillId="0" borderId="0" xfId="0" applyFont="1" applyAlignment="1" applyProtection="1">
      <alignment horizontal="center"/>
      <protection hidden="1"/>
    </xf>
    <xf numFmtId="0" fontId="0" fillId="0" borderId="1" xfId="0" applyFont="1" applyBorder="1" applyAlignment="1" applyProtection="1">
      <alignment horizontal="center"/>
      <protection hidden="1"/>
    </xf>
    <xf numFmtId="0" fontId="5" fillId="2" borderId="14" xfId="0" applyNumberFormat="1" applyFont="1" applyFill="1" applyBorder="1" applyAlignment="1" applyProtection="1">
      <alignment horizontal="center" vertical="center" wrapText="1"/>
      <protection hidden="1"/>
    </xf>
    <xf numFmtId="0" fontId="5" fillId="2" borderId="19" xfId="0" applyNumberFormat="1" applyFont="1" applyFill="1" applyBorder="1" applyAlignment="1" applyProtection="1">
      <alignment horizontal="center" vertical="center" wrapText="1"/>
      <protection hidden="1"/>
    </xf>
    <xf numFmtId="0" fontId="19" fillId="7" borderId="14"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wrapText="1"/>
      <protection hidden="1"/>
    </xf>
    <xf numFmtId="0" fontId="19" fillId="10" borderId="19" xfId="0" applyNumberFormat="1" applyFont="1" applyFill="1" applyBorder="1" applyAlignment="1" applyProtection="1">
      <alignment horizontal="center" vertical="center" wrapText="1"/>
      <protection hidden="1"/>
    </xf>
    <xf numFmtId="0" fontId="5" fillId="11" borderId="14" xfId="0" applyNumberFormat="1" applyFont="1" applyFill="1" applyBorder="1" applyAlignment="1" applyProtection="1">
      <alignment horizontal="center" vertical="center" wrapText="1"/>
      <protection hidden="1"/>
    </xf>
    <xf numFmtId="0" fontId="5" fillId="11" borderId="19" xfId="0" applyNumberFormat="1" applyFont="1" applyFill="1" applyBorder="1" applyAlignment="1" applyProtection="1">
      <alignment horizontal="center" vertical="center" wrapText="1"/>
      <protection hidden="1"/>
    </xf>
    <xf numFmtId="0" fontId="5" fillId="2" borderId="9" xfId="0" applyNumberFormat="1" applyFont="1" applyFill="1" applyBorder="1" applyAlignment="1" applyProtection="1">
      <alignment horizontal="center" vertical="center" wrapText="1"/>
      <protection hidden="1"/>
    </xf>
    <xf numFmtId="0" fontId="5" fillId="2" borderId="28" xfId="0" applyNumberFormat="1" applyFont="1" applyFill="1" applyBorder="1" applyAlignment="1" applyProtection="1">
      <alignment horizontal="center" vertical="center" wrapText="1"/>
      <protection hidden="1"/>
    </xf>
    <xf numFmtId="0" fontId="5" fillId="2" borderId="33" xfId="0" applyNumberFormat="1" applyFont="1" applyFill="1" applyBorder="1" applyAlignment="1" applyProtection="1">
      <alignment horizontal="center" vertical="center" wrapText="1"/>
      <protection hidden="1"/>
    </xf>
    <xf numFmtId="0" fontId="5" fillId="0" borderId="5" xfId="0" applyNumberFormat="1" applyFont="1" applyBorder="1" applyAlignment="1" applyProtection="1">
      <alignment horizontal="center" vertical="center" wrapText="1"/>
      <protection locked="0" hidden="1"/>
    </xf>
    <xf numFmtId="0" fontId="5" fillId="0" borderId="19" xfId="0" applyNumberFormat="1" applyFont="1" applyBorder="1" applyAlignment="1" applyProtection="1">
      <alignment horizontal="center" vertical="center" wrapText="1"/>
      <protection locked="0" hidden="1"/>
    </xf>
    <xf numFmtId="0" fontId="5" fillId="0" borderId="14" xfId="0" applyNumberFormat="1" applyFont="1" applyBorder="1" applyAlignment="1" applyProtection="1">
      <alignment horizontal="center" vertical="center" wrapText="1"/>
      <protection locked="0" hidden="1"/>
    </xf>
    <xf numFmtId="0" fontId="5" fillId="2" borderId="14" xfId="0" applyNumberFormat="1" applyFont="1" applyFill="1" applyBorder="1" applyAlignment="1" applyProtection="1">
      <alignment horizontal="center" vertical="center" wrapText="1"/>
      <protection locked="0" hidden="1"/>
    </xf>
    <xf numFmtId="0" fontId="5" fillId="2" borderId="5" xfId="0" applyNumberFormat="1" applyFont="1" applyFill="1" applyBorder="1" applyAlignment="1" applyProtection="1">
      <alignment horizontal="center" vertical="center" wrapText="1"/>
      <protection locked="0" hidden="1"/>
    </xf>
    <xf numFmtId="0" fontId="5" fillId="2" borderId="19" xfId="0" applyNumberFormat="1" applyFont="1" applyFill="1" applyBorder="1" applyAlignment="1" applyProtection="1">
      <alignment horizontal="center" vertical="center" wrapText="1"/>
      <protection locked="0" hidden="1"/>
    </xf>
    <xf numFmtId="0" fontId="5" fillId="2" borderId="18" xfId="0" applyNumberFormat="1" applyFont="1" applyFill="1" applyBorder="1" applyAlignment="1" applyProtection="1">
      <alignment horizontal="center" vertical="center" wrapText="1"/>
      <protection locked="0" hidden="1"/>
    </xf>
    <xf numFmtId="0" fontId="19" fillId="7" borderId="28" xfId="0" applyNumberFormat="1" applyFont="1" applyFill="1" applyBorder="1" applyAlignment="1" applyProtection="1">
      <alignment horizontal="center" vertical="center" wrapText="1"/>
      <protection hidden="1"/>
    </xf>
    <xf numFmtId="0" fontId="19" fillId="7" borderId="14" xfId="0" applyNumberFormat="1" applyFont="1" applyFill="1" applyBorder="1" applyAlignment="1" applyProtection="1">
      <alignment horizontal="center" vertical="center"/>
      <protection hidden="1"/>
    </xf>
    <xf numFmtId="0" fontId="19" fillId="7" borderId="19" xfId="0" applyNumberFormat="1" applyFont="1" applyFill="1" applyBorder="1" applyAlignment="1" applyProtection="1">
      <alignment horizontal="center" vertical="center"/>
      <protection hidden="1"/>
    </xf>
    <xf numFmtId="0" fontId="19" fillId="7" borderId="28" xfId="0" applyNumberFormat="1" applyFont="1" applyFill="1" applyBorder="1" applyAlignment="1" applyProtection="1">
      <alignment horizontal="center" vertical="center"/>
      <protection hidden="1"/>
    </xf>
    <xf numFmtId="0" fontId="5" fillId="2" borderId="38" xfId="0" applyNumberFormat="1" applyFont="1" applyFill="1" applyBorder="1" applyAlignment="1" applyProtection="1">
      <alignment horizontal="center" vertical="center" wrapText="1"/>
      <protection locked="0" hidden="1"/>
    </xf>
    <xf numFmtId="0" fontId="5" fillId="2" borderId="9" xfId="0" applyNumberFormat="1" applyFont="1" applyFill="1" applyBorder="1" applyAlignment="1" applyProtection="1">
      <alignment horizontal="center" vertical="center" wrapText="1"/>
      <protection locked="0" hidden="1"/>
    </xf>
    <xf numFmtId="0" fontId="5" fillId="10" borderId="19" xfId="0" applyNumberFormat="1" applyFont="1" applyFill="1" applyBorder="1" applyAlignment="1" applyProtection="1">
      <alignment horizontal="center" vertical="center"/>
      <protection locked="0" hidden="1"/>
    </xf>
    <xf numFmtId="0" fontId="19" fillId="8" borderId="12" xfId="0" applyFont="1" applyFill="1" applyBorder="1" applyAlignment="1" applyProtection="1">
      <alignment horizontal="center" vertical="center"/>
      <protection hidden="1"/>
    </xf>
    <xf numFmtId="0" fontId="19" fillId="8" borderId="24" xfId="0" applyFont="1" applyFill="1" applyBorder="1" applyAlignment="1" applyProtection="1">
      <alignment horizontal="center" vertical="center"/>
      <protection hidden="1"/>
    </xf>
    <xf numFmtId="3" fontId="19" fillId="3" borderId="51" xfId="0" applyNumberFormat="1" applyFont="1" applyFill="1" applyBorder="1" applyAlignment="1" applyProtection="1">
      <alignment horizontal="center" vertical="center"/>
      <protection hidden="1"/>
    </xf>
    <xf numFmtId="164" fontId="5" fillId="2" borderId="14" xfId="0" applyNumberFormat="1" applyFont="1" applyFill="1" applyBorder="1" applyAlignment="1" applyProtection="1">
      <alignment horizontal="center" vertical="center"/>
      <protection locked="0" hidden="1"/>
    </xf>
    <xf numFmtId="164" fontId="5" fillId="0" borderId="9" xfId="0" applyNumberFormat="1" applyFont="1" applyFill="1" applyBorder="1" applyAlignment="1" applyProtection="1">
      <alignment horizontal="center" vertical="center"/>
      <protection locked="0" hidden="1"/>
    </xf>
    <xf numFmtId="164" fontId="5" fillId="0" borderId="34" xfId="0" applyNumberFormat="1" applyFont="1" applyFill="1" applyBorder="1" applyAlignment="1" applyProtection="1">
      <alignment horizontal="center" vertical="center"/>
      <protection locked="0" hidden="1"/>
    </xf>
    <xf numFmtId="164" fontId="5" fillId="3" borderId="9" xfId="0" applyNumberFormat="1" applyFont="1" applyFill="1" applyBorder="1" applyAlignment="1" applyProtection="1">
      <alignment horizontal="center" vertical="center"/>
      <protection locked="0" hidden="1"/>
    </xf>
    <xf numFmtId="164" fontId="5" fillId="3" borderId="34" xfId="0" applyNumberFormat="1" applyFont="1" applyFill="1" applyBorder="1" applyAlignment="1" applyProtection="1">
      <alignment horizontal="center" vertical="center"/>
      <protection locked="0" hidden="1"/>
    </xf>
    <xf numFmtId="164" fontId="5" fillId="3" borderId="28" xfId="0" applyNumberFormat="1" applyFont="1" applyFill="1" applyBorder="1" applyAlignment="1" applyProtection="1">
      <alignment horizontal="center" vertical="center"/>
      <protection locked="0" hidden="1"/>
    </xf>
    <xf numFmtId="164" fontId="5" fillId="3" borderId="18" xfId="0" applyNumberFormat="1" applyFont="1" applyFill="1" applyBorder="1" applyAlignment="1" applyProtection="1">
      <alignment horizontal="center" vertical="center"/>
      <protection locked="0" hidden="1"/>
    </xf>
    <xf numFmtId="0" fontId="19" fillId="0" borderId="11" xfId="0" applyNumberFormat="1" applyFont="1" applyFill="1" applyBorder="1" applyAlignment="1" applyProtection="1">
      <alignment horizontal="center" vertical="center" wrapText="1"/>
      <protection hidden="1"/>
    </xf>
    <xf numFmtId="0" fontId="19" fillId="0" borderId="19" xfId="0" applyNumberFormat="1" applyFont="1" applyFill="1" applyBorder="1" applyAlignment="1" applyProtection="1">
      <alignment horizontal="center" vertical="center" wrapText="1"/>
      <protection hidden="1"/>
    </xf>
    <xf numFmtId="0" fontId="19" fillId="8" borderId="8"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protection hidden="1"/>
    </xf>
    <xf numFmtId="0" fontId="19" fillId="3" borderId="18" xfId="0" applyFont="1" applyFill="1" applyBorder="1" applyAlignment="1" applyProtection="1">
      <alignment horizontal="center" vertical="center"/>
      <protection hidden="1"/>
    </xf>
    <xf numFmtId="0" fontId="19" fillId="3" borderId="33" xfId="0" applyFont="1" applyFill="1" applyBorder="1" applyAlignment="1" applyProtection="1">
      <alignment horizontal="center" vertical="center"/>
      <protection hidden="1"/>
    </xf>
    <xf numFmtId="0" fontId="19" fillId="3" borderId="60" xfId="0" applyFont="1" applyFill="1" applyBorder="1" applyAlignment="1" applyProtection="1">
      <alignment horizontal="center" vertical="center"/>
      <protection hidden="1"/>
    </xf>
    <xf numFmtId="0" fontId="19" fillId="3" borderId="59" xfId="0" applyFont="1" applyFill="1" applyBorder="1" applyAlignment="1" applyProtection="1">
      <alignment horizontal="center" vertical="center"/>
      <protection hidden="1"/>
    </xf>
    <xf numFmtId="0" fontId="19" fillId="3" borderId="11"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9" fillId="7" borderId="18"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19" fillId="7" borderId="14" xfId="0" applyFont="1" applyFill="1" applyBorder="1" applyAlignment="1" applyProtection="1">
      <alignment horizontal="center" vertical="center"/>
      <protection hidden="1"/>
    </xf>
    <xf numFmtId="0" fontId="19" fillId="7" borderId="19" xfId="0" applyFont="1" applyFill="1" applyBorder="1" applyAlignment="1" applyProtection="1">
      <alignment horizontal="center" vertical="center"/>
      <protection hidden="1"/>
    </xf>
    <xf numFmtId="0" fontId="5" fillId="0" borderId="33"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protection hidden="1"/>
    </xf>
    <xf numFmtId="0" fontId="5" fillId="2" borderId="14"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9" fillId="7" borderId="33"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5" fillId="2" borderId="3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hidden="1"/>
    </xf>
    <xf numFmtId="0" fontId="5" fillId="0" borderId="33" xfId="0" applyFont="1" applyFill="1" applyBorder="1" applyAlignment="1" applyProtection="1">
      <alignment horizontal="center" vertical="center"/>
      <protection hidden="1"/>
    </xf>
    <xf numFmtId="0" fontId="5" fillId="2" borderId="3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9" fillId="8" borderId="1" xfId="0" applyFont="1" applyFill="1" applyBorder="1" applyAlignment="1" applyProtection="1">
      <alignment horizontal="center" vertical="center"/>
      <protection hidden="1"/>
    </xf>
    <xf numFmtId="164" fontId="5" fillId="2" borderId="33" xfId="0" applyNumberFormat="1" applyFont="1" applyFill="1" applyBorder="1" applyAlignment="1" applyProtection="1">
      <alignment horizontal="center" vertical="center"/>
      <protection locked="0" hidden="1"/>
    </xf>
    <xf numFmtId="0" fontId="5" fillId="13" borderId="1" xfId="0" applyFont="1" applyFill="1" applyBorder="1" applyAlignment="1" applyProtection="1">
      <alignment horizontal="center" vertical="center"/>
      <protection locked="0" hidden="1"/>
    </xf>
    <xf numFmtId="0" fontId="19" fillId="3" borderId="8" xfId="0" applyNumberFormat="1" applyFont="1" applyFill="1" applyBorder="1" applyAlignment="1" applyProtection="1">
      <alignment horizontal="center" vertical="center" wrapText="1"/>
      <protection hidden="1"/>
    </xf>
    <xf numFmtId="0" fontId="19" fillId="8" borderId="0"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19" fillId="3" borderId="46" xfId="0" applyNumberFormat="1" applyFont="1" applyFill="1" applyBorder="1" applyAlignment="1" applyProtection="1">
      <alignment horizontal="center" vertical="center" wrapText="1"/>
      <protection hidden="1"/>
    </xf>
    <xf numFmtId="0" fontId="19" fillId="3" borderId="48" xfId="0" applyNumberFormat="1" applyFont="1" applyFill="1" applyBorder="1" applyAlignment="1" applyProtection="1">
      <alignment horizontal="center" vertical="center" wrapText="1"/>
      <protection hidden="1"/>
    </xf>
    <xf numFmtId="0" fontId="19" fillId="8" borderId="61" xfId="0" applyNumberFormat="1" applyFont="1" applyFill="1" applyBorder="1" applyAlignment="1" applyProtection="1">
      <alignment horizontal="center" vertical="center" wrapText="1"/>
      <protection hidden="1"/>
    </xf>
    <xf numFmtId="0" fontId="19" fillId="3" borderId="1" xfId="0" applyNumberFormat="1" applyFont="1" applyFill="1" applyBorder="1" applyAlignment="1" applyProtection="1">
      <alignment horizontal="center" vertical="center" wrapText="1"/>
      <protection hidden="1"/>
    </xf>
    <xf numFmtId="0" fontId="19" fillId="10" borderId="8" xfId="0" applyNumberFormat="1" applyFont="1" applyFill="1" applyBorder="1" applyAlignment="1" applyProtection="1">
      <alignment horizontal="center" vertical="center" wrapText="1"/>
      <protection hidden="1"/>
    </xf>
    <xf numFmtId="0" fontId="19" fillId="10" borderId="28" xfId="0" applyNumberFormat="1" applyFont="1" applyFill="1" applyBorder="1" applyAlignment="1" applyProtection="1">
      <alignment horizontal="center" vertical="center" wrapText="1"/>
      <protection hidden="1"/>
    </xf>
    <xf numFmtId="0" fontId="5" fillId="0" borderId="8" xfId="0" applyNumberFormat="1" applyFont="1" applyBorder="1" applyAlignment="1" applyProtection="1">
      <alignment horizontal="center" vertical="center" wrapText="1"/>
      <protection locked="0" hidden="1"/>
    </xf>
    <xf numFmtId="0" fontId="5" fillId="0" borderId="8" xfId="0" applyNumberFormat="1" applyFont="1" applyFill="1" applyBorder="1" applyAlignment="1" applyProtection="1">
      <alignment horizontal="center" vertical="center" wrapText="1"/>
      <protection locked="0" hidden="1"/>
    </xf>
    <xf numFmtId="0" fontId="5" fillId="0" borderId="28" xfId="0" applyNumberFormat="1" applyFont="1" applyBorder="1" applyAlignment="1" applyProtection="1">
      <alignment horizontal="center" vertical="center" wrapText="1"/>
      <protection locked="0" hidden="1"/>
    </xf>
    <xf numFmtId="0" fontId="5" fillId="0" borderId="7" xfId="0" applyNumberFormat="1" applyFont="1" applyBorder="1" applyAlignment="1" applyProtection="1">
      <alignment horizontal="center" vertical="center" wrapText="1"/>
      <protection locked="0" hidden="1"/>
    </xf>
    <xf numFmtId="0" fontId="5" fillId="2" borderId="8" xfId="0" applyNumberFormat="1" applyFont="1" applyFill="1" applyBorder="1" applyAlignment="1" applyProtection="1">
      <alignment horizontal="center" vertical="center" wrapText="1"/>
      <protection locked="0" hidden="1"/>
    </xf>
    <xf numFmtId="0" fontId="5" fillId="2" borderId="28" xfId="0" applyNumberFormat="1" applyFont="1" applyFill="1" applyBorder="1" applyAlignment="1" applyProtection="1">
      <alignment horizontal="center" vertical="center" wrapText="1"/>
      <protection locked="0" hidden="1"/>
    </xf>
    <xf numFmtId="0" fontId="22" fillId="0" borderId="1" xfId="0" applyFont="1" applyFill="1" applyBorder="1" applyAlignment="1" applyProtection="1">
      <alignment horizontal="center" vertical="center"/>
      <protection hidden="1"/>
    </xf>
    <xf numFmtId="0" fontId="22" fillId="0" borderId="7" xfId="0" applyFont="1" applyFill="1" applyBorder="1" applyAlignment="1" applyProtection="1">
      <alignment horizontal="center" vertical="center"/>
      <protection hidden="1"/>
    </xf>
    <xf numFmtId="0" fontId="22" fillId="7" borderId="5" xfId="0" applyFont="1" applyFill="1" applyBorder="1" applyAlignment="1" applyProtection="1">
      <alignment horizontal="center" vertical="center"/>
      <protection hidden="1"/>
    </xf>
    <xf numFmtId="0" fontId="22" fillId="7" borderId="19" xfId="0" applyFont="1" applyFill="1" applyBorder="1" applyAlignment="1" applyProtection="1">
      <alignment horizontal="center" vertical="center"/>
      <protection hidden="1"/>
    </xf>
    <xf numFmtId="0" fontId="22" fillId="7" borderId="28"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3" fontId="25" fillId="0" borderId="43" xfId="0" applyNumberFormat="1" applyFont="1" applyBorder="1" applyAlignment="1" applyProtection="1">
      <alignment horizontal="left" vertical="center" wrapText="1"/>
    </xf>
    <xf numFmtId="0" fontId="22" fillId="0" borderId="5" xfId="0" applyFont="1" applyBorder="1" applyAlignment="1" applyProtection="1">
      <alignment horizontal="center" vertical="center" wrapText="1"/>
      <protection hidden="1"/>
    </xf>
    <xf numFmtId="0" fontId="22" fillId="7" borderId="5" xfId="0" applyFont="1" applyFill="1" applyBorder="1" applyAlignment="1" applyProtection="1">
      <alignment horizontal="center" vertical="center" wrapText="1"/>
      <protection hidden="1"/>
    </xf>
    <xf numFmtId="0" fontId="22" fillId="7" borderId="19" xfId="0" applyFont="1" applyFill="1" applyBorder="1" applyAlignment="1" applyProtection="1">
      <alignment horizontal="center" vertical="center" wrapText="1"/>
      <protection hidden="1"/>
    </xf>
    <xf numFmtId="0" fontId="22" fillId="7" borderId="28" xfId="0" applyFont="1" applyFill="1" applyBorder="1" applyAlignment="1" applyProtection="1">
      <alignment horizontal="center" vertical="center" wrapText="1"/>
      <protection hidden="1"/>
    </xf>
    <xf numFmtId="3" fontId="25" fillId="0" borderId="54" xfId="0" applyNumberFormat="1" applyFont="1" applyBorder="1" applyAlignment="1" applyProtection="1">
      <alignment horizontal="left" vertical="center" wrapText="1"/>
    </xf>
    <xf numFmtId="0" fontId="22" fillId="7" borderId="9" xfId="0" applyFont="1" applyFill="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18" fillId="3" borderId="55" xfId="0" applyFont="1" applyFill="1" applyBorder="1" applyAlignment="1" applyProtection="1">
      <alignment horizontal="center" vertical="center" wrapText="1"/>
      <protection hidden="1"/>
    </xf>
    <xf numFmtId="0" fontId="5" fillId="2" borderId="15" xfId="0" applyNumberFormat="1" applyFont="1" applyFill="1" applyBorder="1" applyAlignment="1" applyProtection="1">
      <alignment horizontal="center" vertical="center" wrapText="1"/>
      <protection hidden="1"/>
    </xf>
    <xf numFmtId="0" fontId="5" fillId="2" borderId="20" xfId="0" applyNumberFormat="1" applyFont="1" applyFill="1" applyBorder="1" applyAlignment="1" applyProtection="1">
      <alignment horizontal="center" vertical="center" wrapText="1"/>
      <protection hidden="1"/>
    </xf>
    <xf numFmtId="0" fontId="5" fillId="2" borderId="16" xfId="0" applyNumberFormat="1" applyFont="1" applyFill="1" applyBorder="1" applyAlignment="1" applyProtection="1">
      <alignment horizontal="center" vertical="center" wrapText="1"/>
      <protection hidden="1"/>
    </xf>
    <xf numFmtId="0" fontId="19" fillId="7" borderId="15" xfId="0" applyNumberFormat="1" applyFont="1" applyFill="1" applyBorder="1" applyAlignment="1" applyProtection="1">
      <alignment horizontal="center" vertical="center" wrapText="1"/>
      <protection hidden="1"/>
    </xf>
    <xf numFmtId="0" fontId="5" fillId="2" borderId="17" xfId="0" applyNumberFormat="1" applyFont="1" applyFill="1" applyBorder="1" applyAlignment="1" applyProtection="1">
      <alignment horizontal="center" vertical="center" wrapText="1"/>
      <protection hidden="1"/>
    </xf>
    <xf numFmtId="0" fontId="19" fillId="10" borderId="20" xfId="0" applyNumberFormat="1" applyFont="1" applyFill="1" applyBorder="1" applyAlignment="1" applyProtection="1">
      <alignment horizontal="center" vertical="center" wrapText="1"/>
      <protection hidden="1"/>
    </xf>
    <xf numFmtId="0" fontId="5" fillId="11" borderId="15" xfId="0" applyNumberFormat="1" applyFont="1" applyFill="1" applyBorder="1" applyAlignment="1" applyProtection="1">
      <alignment horizontal="center" vertical="center" wrapText="1"/>
      <protection hidden="1"/>
    </xf>
    <xf numFmtId="0" fontId="5" fillId="11" borderId="20" xfId="0" applyNumberFormat="1" applyFont="1" applyFill="1" applyBorder="1" applyAlignment="1" applyProtection="1">
      <alignment horizontal="center" vertical="center" wrapText="1"/>
      <protection hidden="1"/>
    </xf>
    <xf numFmtId="0" fontId="19" fillId="10" borderId="16" xfId="0" applyNumberFormat="1" applyFont="1" applyFill="1" applyBorder="1" applyAlignment="1" applyProtection="1">
      <alignment horizontal="center" vertical="center" wrapText="1"/>
      <protection hidden="1"/>
    </xf>
    <xf numFmtId="0" fontId="5" fillId="2" borderId="3" xfId="0" applyNumberFormat="1" applyFont="1" applyFill="1" applyBorder="1" applyAlignment="1" applyProtection="1">
      <alignment horizontal="center" vertical="center" wrapText="1"/>
      <protection hidden="1"/>
    </xf>
    <xf numFmtId="0" fontId="5" fillId="0" borderId="6" xfId="0" applyNumberFormat="1" applyFont="1" applyBorder="1" applyAlignment="1" applyProtection="1">
      <alignment horizontal="center" vertical="center" wrapText="1"/>
      <protection locked="0" hidden="1"/>
    </xf>
    <xf numFmtId="0" fontId="5" fillId="0" borderId="20" xfId="0" applyNumberFormat="1" applyFont="1" applyBorder="1" applyAlignment="1" applyProtection="1">
      <alignment horizontal="center" vertical="center" wrapText="1"/>
      <protection locked="0" hidden="1"/>
    </xf>
    <xf numFmtId="0" fontId="5" fillId="0" borderId="16" xfId="0" applyNumberFormat="1" applyFont="1" applyBorder="1" applyAlignment="1" applyProtection="1">
      <alignment horizontal="center" vertical="center" wrapText="1"/>
      <protection locked="0" hidden="1"/>
    </xf>
    <xf numFmtId="0" fontId="5" fillId="0" borderId="15" xfId="0" applyNumberFormat="1" applyFont="1" applyBorder="1" applyAlignment="1" applyProtection="1">
      <alignment horizontal="center" vertical="center" wrapText="1"/>
      <protection locked="0" hidden="1"/>
    </xf>
    <xf numFmtId="0" fontId="5" fillId="2" borderId="15" xfId="0" applyNumberFormat="1" applyFont="1" applyFill="1" applyBorder="1" applyAlignment="1" applyProtection="1">
      <alignment horizontal="center" vertical="center" wrapText="1"/>
      <protection locked="0" hidden="1"/>
    </xf>
    <xf numFmtId="0" fontId="5" fillId="2" borderId="6" xfId="0" applyNumberFormat="1" applyFont="1" applyFill="1" applyBorder="1" applyAlignment="1" applyProtection="1">
      <alignment horizontal="center" vertical="center" wrapText="1"/>
      <protection locked="0" hidden="1"/>
    </xf>
    <xf numFmtId="0" fontId="5" fillId="2" borderId="20" xfId="0" applyNumberFormat="1" applyFont="1" applyFill="1" applyBorder="1" applyAlignment="1" applyProtection="1">
      <alignment horizontal="center" vertical="center" wrapText="1"/>
      <protection locked="0" hidden="1"/>
    </xf>
    <xf numFmtId="0" fontId="5" fillId="2" borderId="17" xfId="0" applyNumberFormat="1" applyFont="1" applyFill="1" applyBorder="1" applyAlignment="1" applyProtection="1">
      <alignment horizontal="center" vertical="center" wrapText="1"/>
      <protection locked="0" hidden="1"/>
    </xf>
    <xf numFmtId="0" fontId="19" fillId="7" borderId="16" xfId="0" applyNumberFormat="1" applyFont="1" applyFill="1" applyBorder="1" applyAlignment="1" applyProtection="1">
      <alignment horizontal="center" vertical="center" wrapText="1"/>
      <protection hidden="1"/>
    </xf>
    <xf numFmtId="0" fontId="19" fillId="7" borderId="15" xfId="0" applyNumberFormat="1" applyFont="1" applyFill="1" applyBorder="1" applyAlignment="1" applyProtection="1">
      <alignment horizontal="center" vertical="center"/>
      <protection hidden="1"/>
    </xf>
    <xf numFmtId="0" fontId="19" fillId="7" borderId="20" xfId="0" applyNumberFormat="1" applyFont="1" applyFill="1" applyBorder="1" applyAlignment="1" applyProtection="1">
      <alignment horizontal="center" vertical="center"/>
      <protection hidden="1"/>
    </xf>
    <xf numFmtId="0" fontId="19" fillId="7" borderId="16" xfId="0" applyNumberFormat="1" applyFont="1" applyFill="1" applyBorder="1" applyAlignment="1" applyProtection="1">
      <alignment horizontal="center" vertical="center"/>
      <protection hidden="1"/>
    </xf>
    <xf numFmtId="0" fontId="5" fillId="10" borderId="20" xfId="0" applyNumberFormat="1" applyFont="1" applyFill="1" applyBorder="1" applyAlignment="1" applyProtection="1">
      <alignment horizontal="center" vertical="center"/>
      <protection locked="0" hidden="1"/>
    </xf>
    <xf numFmtId="0" fontId="22" fillId="7" borderId="63" xfId="0" applyFont="1" applyFill="1" applyBorder="1" applyAlignment="1" applyProtection="1">
      <alignment horizontal="center" vertical="center"/>
      <protection hidden="1"/>
    </xf>
    <xf numFmtId="0" fontId="22" fillId="7" borderId="57" xfId="0" applyFont="1" applyFill="1" applyBorder="1" applyAlignment="1" applyProtection="1">
      <alignment horizontal="center" vertical="center"/>
      <protection hidden="1"/>
    </xf>
    <xf numFmtId="0" fontId="18" fillId="3" borderId="46" xfId="0" applyFont="1" applyFill="1" applyBorder="1" applyAlignment="1" applyProtection="1">
      <alignment horizontal="center" vertical="center" wrapText="1"/>
      <protection hidden="1"/>
    </xf>
    <xf numFmtId="0" fontId="18" fillId="3" borderId="31" xfId="0" applyFont="1" applyFill="1" applyBorder="1" applyAlignment="1" applyProtection="1">
      <alignment horizontal="center" vertical="center" wrapText="1"/>
      <protection hidden="1"/>
    </xf>
    <xf numFmtId="0" fontId="18" fillId="3" borderId="62" xfId="0" applyFont="1" applyFill="1" applyBorder="1" applyAlignment="1" applyProtection="1">
      <alignment horizontal="center" vertical="center" wrapText="1"/>
      <protection hidden="1"/>
    </xf>
    <xf numFmtId="0" fontId="19" fillId="3" borderId="21" xfId="0" applyNumberFormat="1" applyFont="1" applyFill="1" applyBorder="1" applyAlignment="1" applyProtection="1">
      <alignment horizontal="center" vertical="center" wrapText="1"/>
      <protection hidden="1"/>
    </xf>
    <xf numFmtId="0" fontId="19" fillId="7" borderId="1" xfId="0" applyNumberFormat="1" applyFont="1" applyFill="1" applyBorder="1" applyAlignment="1" applyProtection="1">
      <alignment horizontal="center" vertical="center" wrapText="1"/>
      <protection hidden="1"/>
    </xf>
    <xf numFmtId="0" fontId="19" fillId="7" borderId="11" xfId="0" applyNumberFormat="1" applyFont="1" applyFill="1" applyBorder="1" applyAlignment="1" applyProtection="1">
      <alignment horizontal="center" vertical="center" wrapText="1"/>
      <protection hidden="1"/>
    </xf>
    <xf numFmtId="0" fontId="19" fillId="2" borderId="11" xfId="0" applyNumberFormat="1" applyFont="1" applyFill="1" applyBorder="1" applyAlignment="1" applyProtection="1">
      <alignment horizontal="center" vertical="center" wrapText="1"/>
      <protection hidden="1"/>
    </xf>
    <xf numFmtId="0" fontId="5" fillId="11" borderId="1" xfId="0" applyNumberFormat="1" applyFont="1" applyFill="1" applyBorder="1" applyAlignment="1" applyProtection="1">
      <alignment horizontal="center" vertical="center" wrapText="1"/>
      <protection hidden="1"/>
    </xf>
    <xf numFmtId="0" fontId="19" fillId="10" borderId="1" xfId="0" applyNumberFormat="1" applyFont="1" applyFill="1" applyBorder="1" applyAlignment="1" applyProtection="1">
      <alignment horizontal="center" vertical="center" wrapText="1"/>
      <protection hidden="1"/>
    </xf>
    <xf numFmtId="0" fontId="22" fillId="0" borderId="11" xfId="0" applyFont="1" applyBorder="1" applyAlignment="1" applyProtection="1">
      <alignment wrapText="1"/>
      <protection hidden="1"/>
    </xf>
    <xf numFmtId="0" fontId="5" fillId="10" borderId="11" xfId="0" applyNumberFormat="1" applyFont="1" applyFill="1" applyBorder="1" applyAlignment="1" applyProtection="1">
      <alignment horizontal="center" vertical="center" wrapText="1"/>
      <protection locked="0" hidden="1"/>
    </xf>
    <xf numFmtId="0" fontId="5" fillId="10" borderId="1" xfId="0" applyNumberFormat="1" applyFont="1" applyFill="1" applyBorder="1" applyAlignment="1" applyProtection="1">
      <alignment horizontal="center" vertical="center" wrapText="1"/>
      <protection locked="0" hidden="1"/>
    </xf>
    <xf numFmtId="0" fontId="19" fillId="7" borderId="10" xfId="0" applyNumberFormat="1" applyFont="1" applyFill="1" applyBorder="1" applyAlignment="1" applyProtection="1">
      <alignment horizontal="center" vertical="center" wrapText="1"/>
      <protection hidden="1"/>
    </xf>
    <xf numFmtId="0" fontId="19" fillId="7" borderId="21" xfId="0" applyNumberFormat="1" applyFont="1" applyFill="1" applyBorder="1" applyAlignment="1" applyProtection="1">
      <alignment horizontal="center" vertical="center" wrapText="1"/>
      <protection hidden="1"/>
    </xf>
    <xf numFmtId="0" fontId="5" fillId="2" borderId="10" xfId="0" applyNumberFormat="1" applyFont="1" applyFill="1" applyBorder="1" applyAlignment="1" applyProtection="1">
      <alignment horizontal="center" vertical="center"/>
      <protection locked="0" hidden="1"/>
    </xf>
    <xf numFmtId="0" fontId="5" fillId="2" borderId="1" xfId="0" applyNumberFormat="1" applyFont="1" applyFill="1" applyBorder="1" applyAlignment="1" applyProtection="1">
      <alignment horizontal="center" vertical="center"/>
      <protection locked="0" hidden="1"/>
    </xf>
    <xf numFmtId="0" fontId="19" fillId="3" borderId="14" xfId="0" applyNumberFormat="1" applyFont="1" applyFill="1" applyBorder="1" applyAlignment="1" applyProtection="1">
      <alignment horizontal="center" vertical="center" wrapText="1"/>
      <protection hidden="1"/>
    </xf>
    <xf numFmtId="0" fontId="19" fillId="3" borderId="33" xfId="0" applyNumberFormat="1" applyFont="1" applyFill="1" applyBorder="1" applyAlignment="1" applyProtection="1">
      <alignment horizontal="center" vertical="center" wrapText="1"/>
      <protection hidden="1"/>
    </xf>
    <xf numFmtId="0" fontId="5" fillId="2" borderId="5" xfId="0" applyNumberFormat="1" applyFont="1" applyFill="1" applyBorder="1" applyAlignment="1" applyProtection="1">
      <alignment horizontal="center" vertical="center" wrapText="1"/>
      <protection hidden="1"/>
    </xf>
    <xf numFmtId="0" fontId="19" fillId="7" borderId="5" xfId="0" applyNumberFormat="1" applyFont="1" applyFill="1" applyBorder="1" applyAlignment="1" applyProtection="1">
      <alignment horizontal="center" vertical="center" wrapText="1"/>
      <protection hidden="1"/>
    </xf>
    <xf numFmtId="0" fontId="19" fillId="7" borderId="19" xfId="0" applyNumberFormat="1" applyFont="1" applyFill="1" applyBorder="1" applyAlignment="1" applyProtection="1">
      <alignment horizontal="center" vertical="center" wrapText="1"/>
      <protection hidden="1"/>
    </xf>
    <xf numFmtId="0" fontId="19" fillId="2" borderId="19" xfId="0" applyNumberFormat="1" applyFont="1" applyFill="1" applyBorder="1" applyAlignment="1" applyProtection="1">
      <alignment horizontal="center" vertical="center" wrapText="1"/>
      <protection hidden="1"/>
    </xf>
    <xf numFmtId="0" fontId="5" fillId="11" borderId="5" xfId="0" applyNumberFormat="1" applyFont="1" applyFill="1" applyBorder="1" applyAlignment="1" applyProtection="1">
      <alignment horizontal="center" vertical="center" wrapText="1"/>
      <protection hidden="1"/>
    </xf>
    <xf numFmtId="0" fontId="19" fillId="10" borderId="5" xfId="0" applyNumberFormat="1" applyFont="1" applyFill="1" applyBorder="1" applyAlignment="1" applyProtection="1">
      <alignment horizontal="center" vertical="center" wrapText="1"/>
      <protection hidden="1"/>
    </xf>
    <xf numFmtId="0" fontId="22" fillId="0" borderId="19" xfId="0" applyFont="1" applyBorder="1" applyAlignment="1" applyProtection="1">
      <alignment wrapText="1"/>
      <protection hidden="1"/>
    </xf>
    <xf numFmtId="0" fontId="5" fillId="0" borderId="14" xfId="0" applyNumberFormat="1" applyFont="1" applyFill="1" applyBorder="1" applyAlignment="1" applyProtection="1">
      <alignment horizontal="center" vertical="center" wrapText="1"/>
      <protection locked="0" hidden="1"/>
    </xf>
    <xf numFmtId="0" fontId="5" fillId="10" borderId="19" xfId="0" applyNumberFormat="1" applyFont="1" applyFill="1" applyBorder="1" applyAlignment="1" applyProtection="1">
      <alignment horizontal="center" vertical="center" wrapText="1"/>
      <protection locked="0" hidden="1"/>
    </xf>
    <xf numFmtId="0" fontId="5" fillId="10" borderId="5" xfId="0" applyNumberFormat="1" applyFont="1" applyFill="1" applyBorder="1" applyAlignment="1" applyProtection="1">
      <alignment horizontal="center" vertical="center" wrapText="1"/>
      <protection locked="0" hidden="1"/>
    </xf>
    <xf numFmtId="0" fontId="19" fillId="7" borderId="18" xfId="0" applyNumberFormat="1" applyFont="1" applyFill="1" applyBorder="1" applyAlignment="1" applyProtection="1">
      <alignment horizontal="center" vertical="center" wrapText="1"/>
      <protection hidden="1"/>
    </xf>
    <xf numFmtId="0" fontId="19" fillId="7" borderId="33" xfId="0" applyNumberFormat="1" applyFont="1" applyFill="1" applyBorder="1" applyAlignment="1" applyProtection="1">
      <alignment horizontal="center" vertical="center" wrapText="1"/>
      <protection hidden="1"/>
    </xf>
    <xf numFmtId="0" fontId="5" fillId="2" borderId="18" xfId="0" applyNumberFormat="1" applyFont="1" applyFill="1" applyBorder="1" applyAlignment="1" applyProtection="1">
      <alignment horizontal="center" vertical="center"/>
      <protection locked="0" hidden="1"/>
    </xf>
    <xf numFmtId="0" fontId="5" fillId="2" borderId="5" xfId="0" applyNumberFormat="1" applyFont="1" applyFill="1" applyBorder="1" applyAlignment="1" applyProtection="1">
      <alignment horizontal="center" vertical="center"/>
      <protection locked="0" hidden="1"/>
    </xf>
    <xf numFmtId="0" fontId="19" fillId="8" borderId="44" xfId="0" applyNumberFormat="1" applyFont="1" applyFill="1" applyBorder="1" applyAlignment="1" applyProtection="1">
      <alignment horizontal="center" vertical="center" wrapText="1"/>
      <protection hidden="1"/>
    </xf>
    <xf numFmtId="0" fontId="19" fillId="3" borderId="62" xfId="0" applyNumberFormat="1" applyFont="1" applyFill="1" applyBorder="1" applyAlignment="1" applyProtection="1">
      <alignment horizontal="center" vertical="center" wrapText="1"/>
      <protection hidden="1"/>
    </xf>
    <xf numFmtId="0" fontId="19" fillId="3" borderId="63" xfId="0" applyNumberFormat="1" applyFont="1" applyFill="1" applyBorder="1" applyAlignment="1" applyProtection="1">
      <alignment horizontal="center" vertical="center" wrapText="1"/>
      <protection hidden="1"/>
    </xf>
    <xf numFmtId="0" fontId="19" fillId="3" borderId="55" xfId="0" applyNumberFormat="1" applyFont="1" applyFill="1" applyBorder="1" applyAlignment="1" applyProtection="1">
      <alignment horizontal="center" vertical="center" wrapText="1"/>
      <protection hidden="1"/>
    </xf>
    <xf numFmtId="0" fontId="19" fillId="3" borderId="56" xfId="0" applyNumberFormat="1" applyFont="1" applyFill="1" applyBorder="1" applyAlignment="1" applyProtection="1">
      <alignment horizontal="center" vertical="center" wrapText="1"/>
      <protection hidden="1"/>
    </xf>
    <xf numFmtId="0" fontId="19" fillId="8" borderId="13" xfId="0" applyNumberFormat="1" applyFont="1" applyFill="1" applyBorder="1" applyAlignment="1" applyProtection="1">
      <alignment horizontal="center" vertical="center" wrapText="1"/>
      <protection hidden="1"/>
    </xf>
    <xf numFmtId="0" fontId="19" fillId="8" borderId="22" xfId="0" applyNumberFormat="1" applyFont="1" applyFill="1" applyBorder="1" applyAlignment="1" applyProtection="1">
      <alignment horizontal="center" vertical="center" wrapText="1"/>
      <protection hidden="1"/>
    </xf>
    <xf numFmtId="0" fontId="19" fillId="8" borderId="60" xfId="0" applyNumberFormat="1" applyFont="1" applyFill="1" applyBorder="1" applyAlignment="1" applyProtection="1">
      <alignment horizontal="center" vertical="center" wrapText="1"/>
      <protection hidden="1"/>
    </xf>
    <xf numFmtId="0" fontId="19" fillId="8" borderId="40" xfId="0" applyNumberFormat="1"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protection locked="0"/>
    </xf>
    <xf numFmtId="0" fontId="19" fillId="10" borderId="7" xfId="0" applyNumberFormat="1" applyFont="1" applyFill="1" applyBorder="1" applyAlignment="1" applyProtection="1">
      <alignment horizontal="center" vertical="center" wrapText="1"/>
      <protection hidden="1"/>
    </xf>
    <xf numFmtId="1" fontId="19" fillId="3" borderId="36" xfId="0" applyNumberFormat="1" applyFont="1" applyFill="1" applyBorder="1" applyAlignment="1" applyProtection="1">
      <alignment horizontal="center" vertical="center"/>
      <protection hidden="1"/>
    </xf>
    <xf numFmtId="0" fontId="19" fillId="3" borderId="11" xfId="0" applyNumberFormat="1"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19" fillId="7" borderId="0" xfId="0" applyNumberFormat="1" applyFont="1" applyFill="1" applyBorder="1" applyAlignment="1" applyProtection="1">
      <alignment horizontal="center" vertical="center" wrapText="1"/>
      <protection hidden="1"/>
    </xf>
    <xf numFmtId="0" fontId="19" fillId="3" borderId="18" xfId="0" applyNumberFormat="1" applyFont="1" applyFill="1" applyBorder="1" applyAlignment="1" applyProtection="1">
      <alignment horizontal="center" vertical="center" wrapText="1"/>
      <protection hidden="1"/>
    </xf>
    <xf numFmtId="0" fontId="19" fillId="8" borderId="29" xfId="0" applyNumberFormat="1" applyFont="1" applyFill="1" applyBorder="1" applyAlignment="1" applyProtection="1">
      <alignment horizontal="center" vertical="center" wrapText="1"/>
      <protection hidden="1"/>
    </xf>
    <xf numFmtId="0" fontId="19" fillId="8" borderId="58" xfId="0" applyNumberFormat="1" applyFont="1" applyFill="1" applyBorder="1" applyAlignment="1" applyProtection="1">
      <alignment horizontal="center" vertical="center" wrapText="1"/>
      <protection hidden="1"/>
    </xf>
    <xf numFmtId="0" fontId="19" fillId="8" borderId="59" xfId="0" applyNumberFormat="1" applyFont="1" applyFill="1" applyBorder="1" applyAlignment="1" applyProtection="1">
      <alignment horizontal="center" vertical="center" wrapText="1"/>
      <protection hidden="1"/>
    </xf>
    <xf numFmtId="0" fontId="19" fillId="3" borderId="64" xfId="0" applyNumberFormat="1" applyFont="1" applyFill="1" applyBorder="1" applyAlignment="1" applyProtection="1">
      <alignment horizontal="center" vertical="center" wrapText="1"/>
      <protection hidden="1"/>
    </xf>
    <xf numFmtId="0" fontId="19" fillId="3" borderId="15" xfId="0" applyNumberFormat="1" applyFont="1" applyFill="1" applyBorder="1" applyAlignment="1" applyProtection="1">
      <alignment horizontal="center" vertical="center" wrapText="1"/>
      <protection hidden="1"/>
    </xf>
    <xf numFmtId="0" fontId="19" fillId="3" borderId="16" xfId="0" applyNumberFormat="1" applyFont="1" applyFill="1" applyBorder="1" applyAlignment="1" applyProtection="1">
      <alignment horizontal="center" vertical="center" wrapText="1"/>
      <protection hidden="1"/>
    </xf>
    <xf numFmtId="0" fontId="19" fillId="3" borderId="6" xfId="0" applyNumberFormat="1" applyFont="1" applyFill="1" applyBorder="1" applyAlignment="1" applyProtection="1">
      <alignment horizontal="center" vertical="center" wrapText="1"/>
      <protection hidden="1"/>
    </xf>
    <xf numFmtId="0" fontId="19" fillId="3" borderId="44" xfId="0" applyNumberFormat="1" applyFont="1" applyFill="1" applyBorder="1" applyAlignment="1" applyProtection="1">
      <alignment horizontal="center" vertical="center" wrapText="1"/>
      <protection hidden="1"/>
    </xf>
    <xf numFmtId="0" fontId="19" fillId="3" borderId="17" xfId="0" applyNumberFormat="1" applyFont="1" applyFill="1" applyBorder="1" applyAlignment="1" applyProtection="1">
      <alignment horizontal="center" vertical="center" wrapText="1"/>
      <protection hidden="1"/>
    </xf>
    <xf numFmtId="0" fontId="19" fillId="3" borderId="32" xfId="0" applyNumberFormat="1" applyFont="1" applyFill="1" applyBorder="1" applyAlignment="1" applyProtection="1">
      <alignment horizontal="center" vertical="center" wrapText="1"/>
      <protection hidden="1"/>
    </xf>
    <xf numFmtId="0" fontId="19" fillId="3" borderId="13" xfId="0" applyNumberFormat="1" applyFont="1" applyFill="1" applyBorder="1" applyAlignment="1" applyProtection="1">
      <alignment horizontal="center" vertical="center" wrapText="1"/>
      <protection hidden="1"/>
    </xf>
    <xf numFmtId="0" fontId="19" fillId="3" borderId="24" xfId="0" applyNumberFormat="1" applyFont="1" applyFill="1" applyBorder="1" applyAlignment="1" applyProtection="1">
      <alignment horizontal="center" vertical="center" wrapText="1"/>
      <protection hidden="1"/>
    </xf>
    <xf numFmtId="3" fontId="25" fillId="0" borderId="5" xfId="0" applyNumberFormat="1" applyFont="1" applyBorder="1" applyAlignment="1" applyProtection="1">
      <alignment horizontal="left" vertical="center" wrapText="1"/>
    </xf>
    <xf numFmtId="3" fontId="25" fillId="0" borderId="33" xfId="0" applyNumberFormat="1" applyFont="1" applyBorder="1" applyAlignment="1" applyProtection="1">
      <alignment horizontal="left" vertical="top" wrapText="1"/>
    </xf>
    <xf numFmtId="3" fontId="25" fillId="0" borderId="18" xfId="0" applyNumberFormat="1" applyFont="1" applyBorder="1" applyAlignment="1" applyProtection="1">
      <alignment horizontal="left" vertical="center" wrapText="1"/>
    </xf>
    <xf numFmtId="3" fontId="25" fillId="0" borderId="14" xfId="0" applyNumberFormat="1" applyFont="1" applyBorder="1" applyAlignment="1" applyProtection="1">
      <alignment horizontal="left" vertical="center" wrapText="1"/>
    </xf>
    <xf numFmtId="3" fontId="25" fillId="0" borderId="19" xfId="0" applyNumberFormat="1" applyFont="1" applyBorder="1" applyAlignment="1" applyProtection="1">
      <alignment horizontal="left" vertical="top" wrapText="1"/>
    </xf>
    <xf numFmtId="3" fontId="25" fillId="0" borderId="19" xfId="0" applyNumberFormat="1" applyFont="1" applyBorder="1" applyAlignment="1" applyProtection="1">
      <alignment horizontal="left" vertical="center" wrapText="1"/>
    </xf>
    <xf numFmtId="3" fontId="25" fillId="0" borderId="33" xfId="0" applyNumberFormat="1" applyFont="1" applyBorder="1" applyAlignment="1" applyProtection="1">
      <alignment horizontal="left" vertical="center" wrapText="1"/>
    </xf>
    <xf numFmtId="3" fontId="25" fillId="10" borderId="19" xfId="0" applyNumberFormat="1" applyFont="1" applyFill="1" applyBorder="1" applyAlignment="1" applyProtection="1">
      <alignment horizontal="left" vertical="center" wrapText="1"/>
    </xf>
    <xf numFmtId="0" fontId="32" fillId="11" borderId="14" xfId="0" applyFont="1" applyFill="1" applyBorder="1" applyAlignment="1" applyProtection="1">
      <alignment horizontal="left" vertical="center" wrapText="1"/>
    </xf>
    <xf numFmtId="0" fontId="32" fillId="5" borderId="5" xfId="0" applyFont="1" applyFill="1" applyBorder="1" applyAlignment="1" applyProtection="1">
      <alignment horizontal="left" vertical="center" wrapText="1"/>
    </xf>
    <xf numFmtId="0" fontId="32" fillId="5" borderId="19" xfId="0" applyFont="1" applyFill="1" applyBorder="1" applyAlignment="1" applyProtection="1">
      <alignment horizontal="left" vertical="center" wrapText="1"/>
    </xf>
    <xf numFmtId="0" fontId="25" fillId="2" borderId="14"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10" borderId="5" xfId="0" applyFont="1" applyFill="1" applyBorder="1" applyAlignment="1" applyProtection="1">
      <alignment horizontal="left" vertical="center" wrapText="1"/>
    </xf>
    <xf numFmtId="0" fontId="24" fillId="2" borderId="14" xfId="0" applyFont="1" applyFill="1" applyBorder="1" applyAlignment="1" applyProtection="1">
      <alignment horizontal="left" vertical="center" wrapText="1"/>
    </xf>
    <xf numFmtId="0" fontId="24" fillId="2" borderId="5" xfId="0" applyFont="1" applyFill="1" applyBorder="1" applyAlignment="1" applyProtection="1">
      <alignment horizontal="left" vertical="center" wrapText="1"/>
    </xf>
    <xf numFmtId="0" fontId="24" fillId="10" borderId="5" xfId="0" applyFont="1" applyFill="1" applyBorder="1" applyAlignment="1" applyProtection="1">
      <alignment horizontal="left" vertical="center" wrapText="1"/>
    </xf>
    <xf numFmtId="3" fontId="25" fillId="10" borderId="5" xfId="0" applyNumberFormat="1" applyFont="1" applyFill="1" applyBorder="1" applyAlignment="1" applyProtection="1">
      <alignment horizontal="left" vertical="center" wrapText="1"/>
    </xf>
    <xf numFmtId="3" fontId="25" fillId="2" borderId="14" xfId="0" applyNumberFormat="1" applyFont="1" applyFill="1" applyBorder="1" applyAlignment="1" applyProtection="1">
      <alignment horizontal="left" vertical="center" wrapText="1"/>
    </xf>
    <xf numFmtId="3" fontId="25" fillId="2" borderId="5" xfId="0" applyNumberFormat="1" applyFont="1" applyFill="1" applyBorder="1" applyAlignment="1" applyProtection="1">
      <alignment horizontal="left" vertical="center" wrapText="1"/>
    </xf>
    <xf numFmtId="3" fontId="25" fillId="0" borderId="5" xfId="0" applyNumberFormat="1" applyFont="1" applyBorder="1" applyAlignment="1" applyProtection="1">
      <alignment horizontal="left" vertical="top" wrapText="1"/>
    </xf>
    <xf numFmtId="3" fontId="25" fillId="0" borderId="18" xfId="0" applyNumberFormat="1" applyFont="1" applyBorder="1" applyAlignment="1" applyProtection="1">
      <alignment horizontal="left" vertical="center" wrapText="1"/>
      <protection hidden="1"/>
    </xf>
    <xf numFmtId="0" fontId="25" fillId="2" borderId="18" xfId="0" applyFont="1" applyFill="1" applyBorder="1" applyAlignment="1" applyProtection="1">
      <alignment horizontal="left" vertical="center" wrapText="1"/>
    </xf>
    <xf numFmtId="0" fontId="25" fillId="0" borderId="5" xfId="0" applyFont="1" applyBorder="1" applyAlignment="1" applyProtection="1">
      <alignment horizontal="left" vertical="center" wrapText="1"/>
    </xf>
    <xf numFmtId="0" fontId="15" fillId="2" borderId="14" xfId="0" applyFont="1" applyFill="1" applyBorder="1" applyAlignment="1" applyProtection="1">
      <alignment vertical="center" wrapText="1"/>
    </xf>
    <xf numFmtId="0" fontId="15" fillId="10" borderId="5" xfId="0" applyFont="1" applyFill="1" applyBorder="1" applyAlignment="1" applyProtection="1">
      <alignment vertical="center" wrapText="1"/>
    </xf>
    <xf numFmtId="0" fontId="5" fillId="10" borderId="10" xfId="0" applyNumberFormat="1" applyFont="1" applyFill="1" applyBorder="1" applyAlignment="1" applyProtection="1">
      <alignment horizontal="center" vertical="center" wrapText="1"/>
      <protection locked="0" hidden="1"/>
    </xf>
    <xf numFmtId="3" fontId="25" fillId="14" borderId="2" xfId="0" applyNumberFormat="1" applyFont="1" applyFill="1" applyBorder="1" applyAlignment="1" applyProtection="1">
      <alignment horizontal="left" vertical="center" wrapText="1"/>
      <protection hidden="1"/>
    </xf>
    <xf numFmtId="3" fontId="25" fillId="14" borderId="1" xfId="0" applyNumberFormat="1" applyFont="1" applyFill="1" applyBorder="1" applyAlignment="1" applyProtection="1">
      <alignment horizontal="left" vertical="center" wrapText="1"/>
      <protection hidden="1"/>
    </xf>
    <xf numFmtId="0" fontId="25" fillId="14" borderId="10" xfId="0" applyFont="1" applyFill="1" applyBorder="1" applyAlignment="1" applyProtection="1">
      <alignment horizontal="left" vertical="center" wrapText="1"/>
      <protection hidden="1"/>
    </xf>
    <xf numFmtId="0" fontId="25" fillId="14" borderId="1" xfId="0" applyFont="1" applyFill="1" applyBorder="1" applyAlignment="1" applyProtection="1">
      <alignment horizontal="left" vertical="center" wrapText="1"/>
      <protection hidden="1"/>
    </xf>
    <xf numFmtId="164" fontId="5" fillId="15" borderId="1" xfId="0" applyNumberFormat="1" applyFont="1" applyFill="1" applyBorder="1" applyAlignment="1" applyProtection="1">
      <alignment horizontal="center" vertical="center"/>
      <protection locked="0" hidden="1"/>
    </xf>
    <xf numFmtId="164" fontId="5" fillId="2" borderId="1" xfId="0" applyNumberFormat="1" applyFont="1" applyFill="1" applyBorder="1" applyAlignment="1" applyProtection="1">
      <alignment horizontal="center" vertical="center"/>
      <protection locked="0" hidden="1"/>
    </xf>
    <xf numFmtId="0" fontId="25" fillId="14" borderId="12" xfId="0" applyFont="1" applyFill="1" applyBorder="1" applyAlignment="1" applyProtection="1">
      <alignment horizontal="left" vertical="center" wrapText="1"/>
    </xf>
    <xf numFmtId="0" fontId="25" fillId="14" borderId="13" xfId="0" applyFont="1" applyFill="1" applyBorder="1" applyAlignment="1" applyProtection="1">
      <alignment horizontal="left" vertical="center" wrapText="1"/>
    </xf>
    <xf numFmtId="0" fontId="25" fillId="14" borderId="22" xfId="0" applyFont="1" applyFill="1" applyBorder="1" applyAlignment="1" applyProtection="1">
      <alignment horizontal="left" vertical="center" wrapText="1"/>
    </xf>
    <xf numFmtId="0" fontId="25" fillId="2" borderId="45" xfId="0" applyFont="1" applyFill="1" applyBorder="1" applyAlignment="1" applyProtection="1">
      <alignment horizontal="left" vertical="center" wrapText="1"/>
    </xf>
    <xf numFmtId="0" fontId="25" fillId="14" borderId="23" xfId="0" applyFont="1" applyFill="1" applyBorder="1" applyAlignment="1" applyProtection="1">
      <alignment horizontal="left" vertical="center" wrapText="1"/>
    </xf>
    <xf numFmtId="1" fontId="19" fillId="3" borderId="26" xfId="0" applyNumberFormat="1" applyFont="1" applyFill="1" applyBorder="1" applyAlignment="1" applyProtection="1">
      <alignment horizontal="center" vertical="center"/>
      <protection hidden="1"/>
    </xf>
    <xf numFmtId="1" fontId="19" fillId="3" borderId="8" xfId="0" applyNumberFormat="1" applyFont="1" applyFill="1" applyBorder="1" applyAlignment="1" applyProtection="1">
      <alignment horizontal="center" vertical="center"/>
      <protection hidden="1"/>
    </xf>
    <xf numFmtId="0" fontId="39" fillId="0" borderId="52" xfId="2" applyFont="1" applyFill="1" applyBorder="1" applyAlignment="1" applyProtection="1">
      <alignment horizontal="center" wrapText="1" readingOrder="1"/>
      <protection hidden="1"/>
    </xf>
    <xf numFmtId="0" fontId="39" fillId="0" borderId="37" xfId="0" applyFont="1" applyBorder="1" applyAlignment="1">
      <alignment horizontal="center" wrapText="1" readingOrder="1"/>
    </xf>
    <xf numFmtId="0" fontId="39" fillId="0" borderId="53" xfId="0" applyFont="1" applyBorder="1" applyAlignment="1">
      <alignment horizontal="center" wrapText="1" readingOrder="1"/>
    </xf>
    <xf numFmtId="0" fontId="9" fillId="6" borderId="8" xfId="1" applyFont="1" applyFill="1" applyBorder="1" applyAlignment="1" applyProtection="1">
      <alignment horizontal="center" vertical="center" wrapText="1"/>
      <protection hidden="1"/>
    </xf>
    <xf numFmtId="0" fontId="9" fillId="6" borderId="21" xfId="1" applyFont="1" applyFill="1" applyBorder="1" applyAlignment="1" applyProtection="1">
      <alignment horizontal="center" vertical="center" wrapText="1"/>
      <protection hidden="1"/>
    </xf>
    <xf numFmtId="0" fontId="10" fillId="2" borderId="65" xfId="0" applyFont="1" applyFill="1" applyBorder="1" applyAlignment="1" applyProtection="1">
      <alignment horizontal="left" vertical="top" wrapText="1"/>
    </xf>
    <xf numFmtId="0" fontId="10" fillId="2" borderId="46" xfId="0" applyFont="1" applyFill="1" applyBorder="1" applyAlignment="1" applyProtection="1">
      <alignment horizontal="left" vertical="top" wrapText="1"/>
    </xf>
    <xf numFmtId="0" fontId="0" fillId="0" borderId="46" xfId="0" applyBorder="1" applyAlignment="1">
      <alignment horizontal="left" vertical="top" wrapText="1"/>
    </xf>
    <xf numFmtId="0" fontId="0" fillId="0" borderId="55" xfId="0" applyBorder="1" applyAlignment="1">
      <alignment horizontal="left" vertical="top" wrapText="1"/>
    </xf>
    <xf numFmtId="0" fontId="20" fillId="7" borderId="2" xfId="0" applyFont="1" applyFill="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0" fillId="7" borderId="11" xfId="0" applyFont="1" applyFill="1" applyBorder="1" applyAlignment="1" applyProtection="1">
      <alignment horizontal="left" vertical="center" wrapText="1"/>
    </xf>
    <xf numFmtId="0" fontId="20" fillId="7" borderId="19" xfId="0" applyFont="1" applyFill="1" applyBorder="1" applyAlignment="1" applyProtection="1">
      <alignment horizontal="left" vertical="center" wrapText="1"/>
    </xf>
    <xf numFmtId="0" fontId="15" fillId="0" borderId="26"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15" fillId="5" borderId="1" xfId="0" applyFont="1" applyFill="1" applyBorder="1" applyAlignment="1" applyProtection="1">
      <alignment horizontal="left" vertical="center" wrapText="1"/>
    </xf>
    <xf numFmtId="3" fontId="15" fillId="0" borderId="7" xfId="0" applyNumberFormat="1" applyFont="1" applyBorder="1" applyAlignment="1" applyProtection="1">
      <alignment vertical="center" wrapText="1"/>
    </xf>
    <xf numFmtId="3" fontId="15" fillId="0" borderId="8" xfId="0" applyNumberFormat="1" applyFont="1" applyBorder="1" applyAlignment="1" applyProtection="1">
      <alignment vertical="center" wrapText="1"/>
    </xf>
    <xf numFmtId="0" fontId="0" fillId="0" borderId="2" xfId="0" applyBorder="1" applyAlignment="1">
      <alignment vertical="center" wrapText="1"/>
    </xf>
    <xf numFmtId="0" fontId="15" fillId="0" borderId="7"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0" fillId="0" borderId="1" xfId="0" applyBorder="1" applyAlignment="1">
      <alignment horizontal="left" vertical="center" wrapText="1"/>
    </xf>
    <xf numFmtId="0" fontId="12" fillId="0" borderId="1" xfId="0" applyFont="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5" xfId="0" applyFont="1" applyFill="1" applyBorder="1" applyAlignment="1" applyProtection="1">
      <alignment horizontal="left" vertical="center" wrapText="1"/>
    </xf>
    <xf numFmtId="0" fontId="15" fillId="0" borderId="7" xfId="0" applyFont="1" applyBorder="1" applyAlignment="1" applyProtection="1">
      <alignment vertical="top" wrapText="1"/>
    </xf>
    <xf numFmtId="0" fontId="15" fillId="0" borderId="8" xfId="0" applyFont="1" applyBorder="1" applyAlignment="1" applyProtection="1">
      <alignment vertical="top" wrapText="1"/>
    </xf>
    <xf numFmtId="0" fontId="0" fillId="0" borderId="8" xfId="0" applyBorder="1" applyAlignment="1">
      <alignment vertical="top" wrapText="1"/>
    </xf>
    <xf numFmtId="0" fontId="0" fillId="0" borderId="2" xfId="0" applyBorder="1" applyAlignment="1">
      <alignment vertical="top" wrapText="1"/>
    </xf>
    <xf numFmtId="0" fontId="15" fillId="2" borderId="26"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0" fillId="0" borderId="21" xfId="0" applyBorder="1" applyAlignment="1">
      <alignment horizontal="left" vertical="center" wrapText="1"/>
    </xf>
    <xf numFmtId="0" fontId="12" fillId="2" borderId="26"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5" fillId="2" borderId="26"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0" fillId="0" borderId="21" xfId="0" applyBorder="1" applyAlignment="1">
      <alignment horizontal="left" vertical="top" wrapText="1"/>
    </xf>
    <xf numFmtId="0" fontId="22" fillId="0" borderId="5" xfId="0" applyFont="1" applyBorder="1" applyAlignment="1" applyProtection="1">
      <alignment horizontal="center" vertical="center" wrapText="1"/>
      <protection hidden="1"/>
    </xf>
    <xf numFmtId="0" fontId="22" fillId="2" borderId="14"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15" fillId="7" borderId="11" xfId="0" applyFont="1" applyFill="1" applyBorder="1" applyAlignment="1" applyProtection="1">
      <alignment horizontal="left" vertical="center" wrapText="1"/>
    </xf>
    <xf numFmtId="0" fontId="15" fillId="7" borderId="19" xfId="0" applyFont="1" applyFill="1" applyBorder="1" applyAlignment="1" applyProtection="1">
      <alignment horizontal="left" vertical="center" wrapText="1"/>
    </xf>
    <xf numFmtId="0" fontId="15" fillId="7" borderId="2" xfId="0" applyFont="1" applyFill="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7" borderId="7" xfId="0" applyFont="1" applyFill="1" applyBorder="1" applyAlignment="1" applyProtection="1">
      <alignment horizontal="left" vertical="center" wrapText="1"/>
    </xf>
    <xf numFmtId="0" fontId="15" fillId="7" borderId="9" xfId="0" applyFont="1" applyFill="1" applyBorder="1" applyAlignment="1" applyProtection="1">
      <alignment horizontal="left" vertical="center" wrapText="1"/>
    </xf>
    <xf numFmtId="0" fontId="20" fillId="7" borderId="1" xfId="0" applyFont="1" applyFill="1" applyBorder="1" applyAlignment="1" applyProtection="1">
      <alignment horizontal="left" vertical="top" wrapText="1"/>
    </xf>
    <xf numFmtId="0" fontId="20" fillId="7" borderId="5" xfId="0" applyFont="1" applyFill="1" applyBorder="1" applyAlignment="1" applyProtection="1">
      <alignment horizontal="left" vertical="top" wrapText="1"/>
    </xf>
    <xf numFmtId="0" fontId="10" fillId="2" borderId="31" xfId="0" applyFont="1" applyFill="1" applyBorder="1" applyAlignment="1" applyProtection="1">
      <alignment horizontal="left" vertical="top" wrapText="1"/>
    </xf>
    <xf numFmtId="0" fontId="10" fillId="2" borderId="62" xfId="0" applyFont="1" applyFill="1" applyBorder="1" applyAlignment="1" applyProtection="1">
      <alignment horizontal="left" vertical="top" wrapText="1"/>
    </xf>
    <xf numFmtId="0" fontId="10" fillId="2" borderId="64" xfId="0"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20" fillId="7" borderId="2" xfId="0" applyFont="1" applyFill="1" applyBorder="1" applyAlignment="1" applyProtection="1">
      <alignment horizontal="left" vertical="top" wrapText="1"/>
    </xf>
    <xf numFmtId="0" fontId="20" fillId="7" borderId="14" xfId="0" applyFont="1" applyFill="1" applyBorder="1" applyAlignment="1" applyProtection="1">
      <alignment horizontal="left" vertical="top" wrapText="1"/>
    </xf>
    <xf numFmtId="0" fontId="20" fillId="7" borderId="1" xfId="0" applyFont="1" applyFill="1" applyBorder="1" applyAlignment="1" applyProtection="1">
      <alignment horizontal="left" vertical="center" wrapText="1"/>
    </xf>
    <xf numFmtId="0" fontId="20" fillId="7" borderId="5" xfId="0" applyFont="1" applyFill="1" applyBorder="1" applyAlignment="1" applyProtection="1">
      <alignment horizontal="left" vertical="center" wrapText="1"/>
    </xf>
    <xf numFmtId="0" fontId="20" fillId="7" borderId="1" xfId="0" applyFont="1" applyFill="1" applyBorder="1" applyAlignment="1" applyProtection="1">
      <alignment vertical="center" wrapText="1"/>
    </xf>
    <xf numFmtId="0" fontId="20" fillId="7" borderId="5" xfId="0" applyFont="1" applyFill="1" applyBorder="1" applyAlignment="1" applyProtection="1">
      <alignment vertical="center" wrapText="1"/>
    </xf>
    <xf numFmtId="0" fontId="20" fillId="7" borderId="2" xfId="0" applyFont="1" applyFill="1" applyBorder="1" applyAlignment="1" applyProtection="1">
      <alignment vertical="center" wrapText="1"/>
    </xf>
    <xf numFmtId="0" fontId="20" fillId="7" borderId="14" xfId="0" applyFont="1" applyFill="1" applyBorder="1" applyAlignment="1" applyProtection="1">
      <alignment vertical="center" wrapText="1"/>
    </xf>
    <xf numFmtId="0" fontId="22" fillId="5" borderId="5" xfId="0"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15" fillId="0" borderId="2" xfId="0" applyFont="1" applyBorder="1" applyAlignment="1" applyProtection="1">
      <alignment vertical="top" wrapText="1"/>
    </xf>
    <xf numFmtId="3" fontId="15" fillId="0" borderId="26" xfId="0" applyNumberFormat="1" applyFont="1" applyBorder="1" applyAlignment="1" applyProtection="1">
      <alignment vertical="top" wrapText="1"/>
    </xf>
    <xf numFmtId="3" fontId="15" fillId="0" borderId="8" xfId="0" applyNumberFormat="1" applyFont="1" applyBorder="1" applyAlignment="1" applyProtection="1">
      <alignment vertical="top" wrapText="1"/>
    </xf>
    <xf numFmtId="3" fontId="15" fillId="0" borderId="2" xfId="0" applyNumberFormat="1" applyFont="1" applyBorder="1" applyAlignment="1" applyProtection="1">
      <alignment vertical="top" wrapText="1"/>
    </xf>
    <xf numFmtId="0" fontId="22" fillId="0" borderId="38" xfId="0" applyFont="1" applyBorder="1" applyAlignment="1" applyProtection="1">
      <alignment horizontal="center" vertical="center" wrapText="1"/>
      <protection hidden="1"/>
    </xf>
    <xf numFmtId="0" fontId="10" fillId="3" borderId="10" xfId="0" applyFont="1" applyFill="1" applyBorder="1" applyAlignment="1" applyProtection="1">
      <alignment horizontal="left" vertical="center" wrapText="1"/>
      <protection hidden="1"/>
    </xf>
    <xf numFmtId="0" fontId="10" fillId="3" borderId="18"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20" fillId="7" borderId="18" xfId="0" applyFont="1" applyFill="1" applyBorder="1" applyAlignment="1" applyProtection="1">
      <alignment horizontal="left" vertical="top" wrapText="1"/>
    </xf>
    <xf numFmtId="0" fontId="20" fillId="7" borderId="29" xfId="0" applyFont="1" applyFill="1" applyBorder="1" applyAlignment="1" applyProtection="1">
      <alignment horizontal="left" vertical="top" wrapText="1"/>
    </xf>
    <xf numFmtId="0" fontId="15" fillId="2" borderId="7" xfId="0" applyFont="1" applyFill="1" applyBorder="1" applyAlignment="1" applyProtection="1">
      <alignment horizontal="left" vertical="center" wrapText="1"/>
    </xf>
    <xf numFmtId="0" fontId="20" fillId="7" borderId="30" xfId="0" applyFont="1" applyFill="1" applyBorder="1" applyAlignment="1" applyProtection="1">
      <alignment horizontal="left" vertical="top" wrapText="1"/>
    </xf>
    <xf numFmtId="0" fontId="15" fillId="0" borderId="1" xfId="0" applyFont="1" applyFill="1" applyBorder="1" applyAlignment="1" applyProtection="1">
      <alignment horizontal="left" vertical="center" wrapText="1"/>
    </xf>
    <xf numFmtId="0" fontId="20" fillId="7" borderId="4" xfId="0" applyFont="1" applyFill="1" applyBorder="1" applyAlignment="1" applyProtection="1">
      <alignment horizontal="left" vertical="top" wrapText="1"/>
    </xf>
    <xf numFmtId="3" fontId="15" fillId="0" borderId="7" xfId="0" applyNumberFormat="1" applyFont="1" applyBorder="1" applyAlignment="1" applyProtection="1">
      <alignment horizontal="left" vertical="center" wrapText="1"/>
    </xf>
    <xf numFmtId="3" fontId="15" fillId="0" borderId="8" xfId="0" applyNumberFormat="1" applyFont="1" applyBorder="1" applyAlignment="1" applyProtection="1">
      <alignment horizontal="left" vertical="center" wrapText="1"/>
    </xf>
    <xf numFmtId="3" fontId="15" fillId="0" borderId="21" xfId="0" applyNumberFormat="1" applyFont="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15" fillId="2" borderId="1" xfId="0" applyFont="1" applyFill="1" applyBorder="1" applyAlignment="1" applyProtection="1">
      <alignment horizontal="left" vertical="top" wrapText="1"/>
    </xf>
    <xf numFmtId="0" fontId="0" fillId="0" borderId="1" xfId="0" applyBorder="1" applyAlignment="1">
      <alignment horizontal="left" vertical="top" wrapText="1"/>
    </xf>
    <xf numFmtId="0" fontId="15" fillId="2" borderId="10"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protection hidden="1"/>
    </xf>
    <xf numFmtId="0" fontId="10" fillId="3" borderId="14"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19" xfId="0" applyFont="1" applyFill="1" applyBorder="1" applyAlignment="1" applyProtection="1">
      <alignment horizontal="left" vertical="center" wrapText="1"/>
      <protection hidden="1"/>
    </xf>
    <xf numFmtId="0" fontId="15" fillId="0" borderId="28" xfId="0" applyFont="1" applyBorder="1" applyAlignment="1" applyProtection="1">
      <alignment horizontal="left" vertical="center" wrapText="1"/>
    </xf>
    <xf numFmtId="0" fontId="0" fillId="0" borderId="33" xfId="0" applyBorder="1" applyAlignment="1">
      <alignment horizontal="left" vertical="center" wrapText="1"/>
    </xf>
    <xf numFmtId="0" fontId="14" fillId="0" borderId="0" xfId="0" applyFont="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9" fillId="6" borderId="7" xfId="1" applyFont="1" applyFill="1" applyBorder="1" applyAlignment="1" applyProtection="1">
      <alignment horizontal="center" vertical="center" wrapText="1"/>
      <protection hidden="1"/>
    </xf>
    <xf numFmtId="0" fontId="9" fillId="6" borderId="9" xfId="1" applyFont="1" applyFill="1" applyBorder="1" applyAlignment="1" applyProtection="1">
      <alignment horizontal="center" vertical="center" wrapText="1"/>
      <protection hidden="1"/>
    </xf>
    <xf numFmtId="0" fontId="9" fillId="6" borderId="3" xfId="1" applyFont="1" applyFill="1" applyBorder="1" applyAlignment="1" applyProtection="1">
      <alignment horizontal="center" vertical="center" wrapText="1"/>
      <protection hidden="1"/>
    </xf>
    <xf numFmtId="0" fontId="9" fillId="6" borderId="33" xfId="1" applyFont="1" applyFill="1" applyBorder="1" applyAlignment="1" applyProtection="1">
      <alignment horizontal="center" vertical="center" wrapText="1"/>
      <protection hidden="1"/>
    </xf>
    <xf numFmtId="0" fontId="9" fillId="6" borderId="32" xfId="1" applyFont="1" applyFill="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hidden="1"/>
    </xf>
    <xf numFmtId="0" fontId="15" fillId="0" borderId="26"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0" fillId="0" borderId="64" xfId="0" applyBorder="1" applyAlignment="1">
      <alignment horizontal="left" vertical="top" wrapText="1"/>
    </xf>
    <xf numFmtId="0" fontId="22" fillId="2" borderId="48" xfId="0" applyFont="1" applyFill="1" applyBorder="1" applyAlignment="1" applyProtection="1">
      <alignment horizontal="center" vertical="center"/>
      <protection hidden="1"/>
    </xf>
    <xf numFmtId="0" fontId="0" fillId="0" borderId="48" xfId="0" applyBorder="1" applyAlignment="1">
      <alignment horizontal="center" vertical="center"/>
    </xf>
    <xf numFmtId="0" fontId="0" fillId="0" borderId="56" xfId="0" applyBorder="1" applyAlignment="1">
      <alignment horizontal="center" vertical="center"/>
    </xf>
    <xf numFmtId="0" fontId="22" fillId="2" borderId="49" xfId="0" applyFont="1" applyFill="1" applyBorder="1" applyAlignment="1" applyProtection="1">
      <alignment horizontal="center" vertical="center"/>
      <protection hidden="1"/>
    </xf>
    <xf numFmtId="0" fontId="0" fillId="0" borderId="43" xfId="0" applyBorder="1" applyAlignment="1">
      <alignment horizontal="center" vertical="center"/>
    </xf>
    <xf numFmtId="0" fontId="22" fillId="2" borderId="47" xfId="0" applyFont="1" applyFill="1" applyBorder="1" applyAlignment="1" applyProtection="1">
      <alignment horizontal="center" vertical="center"/>
      <protection hidden="1"/>
    </xf>
    <xf numFmtId="0" fontId="15" fillId="0" borderId="10" xfId="0" applyFont="1" applyFill="1" applyBorder="1" applyAlignment="1" applyProtection="1">
      <alignment horizontal="left" vertical="center" wrapText="1"/>
    </xf>
    <xf numFmtId="0" fontId="10" fillId="2" borderId="51" xfId="0" applyFont="1" applyFill="1" applyBorder="1" applyAlignment="1" applyProtection="1">
      <alignment horizontal="left" vertical="top" wrapText="1"/>
    </xf>
    <xf numFmtId="0" fontId="12" fillId="7" borderId="14" xfId="0" applyFont="1" applyFill="1" applyBorder="1" applyAlignment="1" applyProtection="1">
      <alignment horizontal="left" vertical="center" wrapText="1"/>
      <protection hidden="1"/>
    </xf>
    <xf numFmtId="0" fontId="12" fillId="7" borderId="4" xfId="0" applyFont="1" applyFill="1" applyBorder="1" applyAlignment="1" applyProtection="1">
      <alignment horizontal="left" vertical="center" wrapText="1"/>
      <protection hidden="1"/>
    </xf>
    <xf numFmtId="0" fontId="12" fillId="7" borderId="5" xfId="0" applyFont="1" applyFill="1" applyBorder="1" applyAlignment="1" applyProtection="1">
      <alignment horizontal="left" vertical="center" wrapText="1"/>
      <protection hidden="1"/>
    </xf>
    <xf numFmtId="0" fontId="12" fillId="7" borderId="30" xfId="0" applyFont="1" applyFill="1" applyBorder="1" applyAlignment="1" applyProtection="1">
      <alignment horizontal="left" vertical="center" wrapText="1"/>
      <protection hidden="1"/>
    </xf>
    <xf numFmtId="0" fontId="12" fillId="7" borderId="11" xfId="0" applyFont="1" applyFill="1" applyBorder="1" applyAlignment="1" applyProtection="1">
      <alignment horizontal="left" vertical="center" wrapText="1"/>
      <protection hidden="1"/>
    </xf>
    <xf numFmtId="0" fontId="12" fillId="7" borderId="19" xfId="0" applyFont="1" applyFill="1" applyBorder="1" applyAlignment="1" applyProtection="1">
      <alignment horizontal="left" vertical="center" wrapText="1"/>
      <protection hidden="1"/>
    </xf>
    <xf numFmtId="0" fontId="15" fillId="7" borderId="4"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40" fillId="0" borderId="52" xfId="0" applyFont="1" applyBorder="1" applyAlignment="1" applyProtection="1">
      <alignment horizontal="center" vertical="center" wrapText="1"/>
      <protection hidden="1"/>
    </xf>
    <xf numFmtId="0" fontId="39" fillId="0" borderId="37" xfId="0" applyFont="1" applyBorder="1" applyAlignment="1">
      <alignment horizontal="center" vertical="center" wrapText="1"/>
    </xf>
    <xf numFmtId="0" fontId="39" fillId="0" borderId="53" xfId="0" applyFont="1" applyBorder="1" applyAlignment="1">
      <alignment horizontal="center" vertical="center" wrapText="1"/>
    </xf>
    <xf numFmtId="0" fontId="9" fillId="4" borderId="8" xfId="1" applyFont="1" applyBorder="1" applyAlignment="1" applyProtection="1">
      <alignment horizontal="center" vertical="center" wrapText="1"/>
      <protection hidden="1"/>
    </xf>
    <xf numFmtId="0" fontId="9" fillId="4" borderId="21" xfId="1" applyFont="1" applyBorder="1" applyAlignment="1" applyProtection="1">
      <alignment horizontal="center" vertical="center" wrapText="1"/>
      <protection hidden="1"/>
    </xf>
    <xf numFmtId="0" fontId="15" fillId="0" borderId="26"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0" fillId="3" borderId="34" xfId="0" applyFont="1" applyFill="1" applyBorder="1" applyAlignment="1" applyProtection="1">
      <alignment horizontal="right" vertical="top" wrapText="1"/>
      <protection hidden="1"/>
    </xf>
    <xf numFmtId="0" fontId="10" fillId="3" borderId="37" xfId="0" applyFont="1" applyFill="1" applyBorder="1" applyAlignment="1" applyProtection="1">
      <alignment horizontal="right" vertical="top" wrapText="1"/>
      <protection hidden="1"/>
    </xf>
    <xf numFmtId="0" fontId="15" fillId="0" borderId="21" xfId="0" applyFont="1" applyFill="1" applyBorder="1" applyAlignment="1" applyProtection="1">
      <alignment horizontal="left" vertical="center" wrapText="1"/>
      <protection hidden="1"/>
    </xf>
    <xf numFmtId="0" fontId="15" fillId="2" borderId="7" xfId="0" applyFont="1" applyFill="1" applyBorder="1" applyAlignment="1" applyProtection="1">
      <alignment vertical="center" wrapText="1"/>
      <protection hidden="1"/>
    </xf>
    <xf numFmtId="0" fontId="15" fillId="2" borderId="8" xfId="0" applyFont="1" applyFill="1" applyBorder="1" applyAlignment="1" applyProtection="1">
      <alignment vertical="center" wrapText="1"/>
      <protection hidden="1"/>
    </xf>
    <xf numFmtId="0" fontId="15" fillId="2" borderId="2" xfId="0" applyFont="1" applyFill="1" applyBorder="1" applyAlignment="1" applyProtection="1">
      <alignment vertical="center" wrapText="1"/>
      <protection hidden="1"/>
    </xf>
    <xf numFmtId="0" fontId="15" fillId="2" borderId="26" xfId="0" applyFont="1" applyFill="1" applyBorder="1" applyAlignment="1" applyProtection="1">
      <alignment horizontal="left" vertical="center" wrapText="1"/>
      <protection hidden="1"/>
    </xf>
    <xf numFmtId="0" fontId="15" fillId="2" borderId="8"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 xfId="0" applyFont="1" applyFill="1" applyBorder="1" applyAlignment="1" applyProtection="1">
      <alignment horizontal="left" vertical="center" wrapText="1"/>
      <protection hidden="1"/>
    </xf>
    <xf numFmtId="0" fontId="9" fillId="4" borderId="7" xfId="1" applyFont="1" applyBorder="1" applyAlignment="1" applyProtection="1">
      <alignment horizontal="center" vertical="center" wrapText="1"/>
      <protection hidden="1"/>
    </xf>
    <xf numFmtId="0" fontId="9" fillId="4" borderId="9" xfId="1" applyFont="1" applyBorder="1" applyAlignment="1" applyProtection="1">
      <alignment horizontal="center" vertical="center" wrapText="1"/>
      <protection hidden="1"/>
    </xf>
    <xf numFmtId="0" fontId="9" fillId="4" borderId="3" xfId="1" applyFont="1" applyBorder="1" applyAlignment="1" applyProtection="1">
      <alignment horizontal="center" vertical="center" wrapText="1"/>
      <protection hidden="1"/>
    </xf>
    <xf numFmtId="0" fontId="9" fillId="4" borderId="33" xfId="1" applyFont="1" applyBorder="1" applyAlignment="1" applyProtection="1">
      <alignment horizontal="center" vertical="center" wrapText="1"/>
      <protection hidden="1"/>
    </xf>
    <xf numFmtId="0" fontId="9" fillId="4" borderId="32" xfId="1" applyFont="1" applyBorder="1" applyAlignment="1" applyProtection="1">
      <alignment horizontal="center" vertical="center" wrapText="1"/>
      <protection hidden="1"/>
    </xf>
    <xf numFmtId="0" fontId="15" fillId="2" borderId="50" xfId="0" applyFont="1" applyFill="1" applyBorder="1" applyAlignment="1" applyProtection="1">
      <alignment vertical="center" wrapText="1"/>
      <protection hidden="1"/>
    </xf>
    <xf numFmtId="0" fontId="15" fillId="2" borderId="46" xfId="0" applyFont="1" applyFill="1" applyBorder="1" applyAlignment="1" applyProtection="1">
      <alignment vertical="center" wrapText="1"/>
      <protection hidden="1"/>
    </xf>
    <xf numFmtId="0" fontId="15" fillId="2" borderId="51" xfId="0" applyFont="1" applyFill="1" applyBorder="1" applyAlignment="1" applyProtection="1">
      <alignment vertical="center" wrapText="1"/>
      <protection hidden="1"/>
    </xf>
    <xf numFmtId="0" fontId="15" fillId="0" borderId="7" xfId="0" applyFont="1" applyFill="1" applyBorder="1" applyAlignment="1" applyProtection="1">
      <alignment horizontal="left" vertical="center" wrapText="1"/>
      <protection hidden="1"/>
    </xf>
    <xf numFmtId="0" fontId="15" fillId="0" borderId="7" xfId="0" applyFont="1" applyFill="1" applyBorder="1" applyAlignment="1" applyProtection="1">
      <alignment vertical="center" wrapText="1"/>
      <protection hidden="1"/>
    </xf>
    <xf numFmtId="0" fontId="15" fillId="0" borderId="8" xfId="0" applyFont="1" applyFill="1" applyBorder="1" applyAlignment="1" applyProtection="1">
      <alignment vertical="center" wrapText="1"/>
      <protection hidden="1"/>
    </xf>
    <xf numFmtId="0" fontId="15" fillId="0" borderId="2" xfId="0" applyFont="1" applyFill="1" applyBorder="1" applyAlignment="1" applyProtection="1">
      <alignment vertical="center" wrapText="1"/>
      <protection hidden="1"/>
    </xf>
    <xf numFmtId="0" fontId="15" fillId="2" borderId="7" xfId="0" applyFont="1" applyFill="1" applyBorder="1" applyAlignment="1" applyProtection="1">
      <alignment horizontal="left" vertical="center" wrapText="1"/>
      <protection hidden="1"/>
    </xf>
    <xf numFmtId="0" fontId="15" fillId="2" borderId="44" xfId="0" applyFont="1" applyFill="1" applyBorder="1" applyAlignment="1" applyProtection="1">
      <alignment horizontal="left" vertical="center" wrapText="1"/>
      <protection hidden="1"/>
    </xf>
    <xf numFmtId="0" fontId="15" fillId="2" borderId="45" xfId="0" applyFont="1" applyFill="1" applyBorder="1" applyAlignment="1" applyProtection="1">
      <alignment horizontal="left" vertical="center" wrapText="1"/>
      <protection hidden="1"/>
    </xf>
    <xf numFmtId="0" fontId="15" fillId="2" borderId="24" xfId="0" applyFont="1" applyFill="1" applyBorder="1" applyAlignment="1" applyProtection="1">
      <alignment horizontal="left" vertical="center" wrapText="1"/>
      <protection hidden="1"/>
    </xf>
    <xf numFmtId="0" fontId="20" fillId="7" borderId="34" xfId="0" applyFont="1" applyFill="1" applyBorder="1" applyAlignment="1" applyProtection="1">
      <alignment horizontal="left" vertical="center" wrapText="1"/>
      <protection hidden="1"/>
    </xf>
    <xf numFmtId="0" fontId="20" fillId="7" borderId="35" xfId="0" applyFont="1" applyFill="1" applyBorder="1" applyAlignment="1" applyProtection="1">
      <alignment horizontal="left" vertical="center" wrapText="1"/>
      <protection hidden="1"/>
    </xf>
    <xf numFmtId="0" fontId="20" fillId="7" borderId="5" xfId="0" applyFont="1" applyFill="1" applyBorder="1" applyAlignment="1" applyProtection="1">
      <alignment horizontal="left" vertical="center" wrapText="1"/>
      <protection hidden="1"/>
    </xf>
    <xf numFmtId="0" fontId="20" fillId="7" borderId="6" xfId="0" applyFont="1" applyFill="1" applyBorder="1" applyAlignment="1" applyProtection="1">
      <alignment horizontal="left" vertical="center" wrapText="1"/>
      <protection hidden="1"/>
    </xf>
    <xf numFmtId="0" fontId="20" fillId="7" borderId="18" xfId="0" applyFont="1" applyFill="1" applyBorder="1" applyAlignment="1" applyProtection="1">
      <alignment horizontal="left" vertical="center" wrapText="1"/>
      <protection hidden="1"/>
    </xf>
    <xf numFmtId="0" fontId="20" fillId="7" borderId="17" xfId="0" applyFont="1" applyFill="1" applyBorder="1" applyAlignment="1" applyProtection="1">
      <alignment horizontal="left" vertical="center" wrapText="1"/>
      <protection hidden="1"/>
    </xf>
    <xf numFmtId="0" fontId="20" fillId="7" borderId="19" xfId="0" applyFont="1" applyFill="1" applyBorder="1" applyAlignment="1" applyProtection="1">
      <alignment horizontal="left" vertical="center" wrapText="1"/>
      <protection hidden="1"/>
    </xf>
    <xf numFmtId="0" fontId="20" fillId="7" borderId="20" xfId="0" applyFont="1" applyFill="1" applyBorder="1" applyAlignment="1" applyProtection="1">
      <alignment horizontal="left" vertical="center" wrapText="1"/>
      <protection hidden="1"/>
    </xf>
    <xf numFmtId="0" fontId="20" fillId="7" borderId="14" xfId="0" applyFont="1" applyFill="1" applyBorder="1" applyAlignment="1" applyProtection="1">
      <alignment horizontal="left" vertical="center" wrapText="1"/>
      <protection hidden="1"/>
    </xf>
    <xf numFmtId="0" fontId="20" fillId="7" borderId="15" xfId="0" applyFont="1" applyFill="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21" xfId="0" applyFont="1" applyBorder="1" applyAlignment="1" applyProtection="1">
      <alignment horizontal="left" vertical="center" wrapText="1"/>
      <protection hidden="1"/>
    </xf>
    <xf numFmtId="0" fontId="15" fillId="0" borderId="26" xfId="0" applyFont="1" applyFill="1" applyBorder="1" applyAlignment="1" applyProtection="1">
      <alignment vertical="center" wrapText="1"/>
      <protection hidden="1"/>
    </xf>
    <xf numFmtId="0" fontId="12" fillId="2" borderId="44" xfId="0" applyFont="1" applyFill="1" applyBorder="1" applyAlignment="1" applyProtection="1">
      <alignment vertical="center" wrapText="1"/>
      <protection hidden="1"/>
    </xf>
    <xf numFmtId="0" fontId="12" fillId="2" borderId="45" xfId="0" applyFont="1" applyFill="1" applyBorder="1" applyAlignment="1" applyProtection="1">
      <alignment vertical="center" wrapText="1"/>
      <protection hidden="1"/>
    </xf>
    <xf numFmtId="0" fontId="12" fillId="0" borderId="7"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wrapText="1"/>
      <protection hidden="1"/>
    </xf>
    <xf numFmtId="0" fontId="12" fillId="2" borderId="26" xfId="0" applyFont="1" applyFill="1" applyBorder="1" applyAlignment="1" applyProtection="1">
      <alignment vertical="center" wrapText="1"/>
      <protection hidden="1"/>
    </xf>
    <xf numFmtId="0" fontId="12" fillId="2" borderId="8" xfId="0" applyFont="1" applyFill="1" applyBorder="1" applyAlignment="1" applyProtection="1">
      <alignment vertical="center" wrapText="1"/>
      <protection hidden="1"/>
    </xf>
    <xf numFmtId="0" fontId="12" fillId="2" borderId="26"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2" fillId="2" borderId="44" xfId="0" applyFont="1" applyFill="1" applyBorder="1" applyAlignment="1" applyProtection="1">
      <alignment horizontal="left" vertical="center" wrapText="1"/>
      <protection hidden="1"/>
    </xf>
    <xf numFmtId="0" fontId="12" fillId="2" borderId="45" xfId="0" applyFont="1" applyFill="1" applyBorder="1" applyAlignment="1" applyProtection="1">
      <alignment horizontal="left" vertical="center" wrapText="1"/>
      <protection hidden="1"/>
    </xf>
    <xf numFmtId="0" fontId="12" fillId="2" borderId="24" xfId="0" applyFont="1" applyFill="1" applyBorder="1" applyAlignment="1" applyProtection="1">
      <alignment horizontal="left" vertical="center" wrapText="1"/>
      <protection hidden="1"/>
    </xf>
    <xf numFmtId="0" fontId="15" fillId="0" borderId="44" xfId="0" applyFont="1" applyFill="1" applyBorder="1" applyAlignment="1" applyProtection="1">
      <alignment horizontal="left" vertical="center" wrapText="1"/>
      <protection hidden="1"/>
    </xf>
    <xf numFmtId="0" fontId="15" fillId="0" borderId="45"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5" fillId="7" borderId="34" xfId="0" applyFont="1" applyFill="1" applyBorder="1" applyAlignment="1" applyProtection="1">
      <alignment horizontal="left" vertical="center" wrapText="1"/>
      <protection hidden="1"/>
    </xf>
    <xf numFmtId="0" fontId="15" fillId="7" borderId="35" xfId="0" applyFont="1" applyFill="1" applyBorder="1" applyAlignment="1" applyProtection="1">
      <alignment horizontal="left" vertical="center" wrapText="1"/>
      <protection hidden="1"/>
    </xf>
    <xf numFmtId="0" fontId="15" fillId="7" borderId="19" xfId="0" applyFont="1" applyFill="1" applyBorder="1" applyAlignment="1" applyProtection="1">
      <alignment horizontal="left" vertical="center" wrapText="1"/>
      <protection hidden="1"/>
    </xf>
    <xf numFmtId="0" fontId="15" fillId="7" borderId="20" xfId="0" applyFont="1" applyFill="1" applyBorder="1" applyAlignment="1" applyProtection="1">
      <alignment horizontal="left" vertical="center" wrapText="1"/>
      <protection hidden="1"/>
    </xf>
    <xf numFmtId="0" fontId="15" fillId="7" borderId="5" xfId="0" applyFont="1" applyFill="1" applyBorder="1" applyAlignment="1" applyProtection="1">
      <alignment horizontal="left" vertical="center" wrapText="1"/>
      <protection hidden="1"/>
    </xf>
    <xf numFmtId="0" fontId="15" fillId="7" borderId="6" xfId="0" applyFont="1" applyFill="1" applyBorder="1" applyAlignment="1" applyProtection="1">
      <alignment horizontal="left" vertical="center" wrapText="1"/>
      <protection hidden="1"/>
    </xf>
    <xf numFmtId="0" fontId="15" fillId="7" borderId="14" xfId="0" applyFont="1" applyFill="1" applyBorder="1" applyAlignment="1" applyProtection="1">
      <alignment horizontal="left" vertical="center" wrapText="1"/>
      <protection hidden="1"/>
    </xf>
    <xf numFmtId="0" fontId="15" fillId="7" borderId="15" xfId="0" applyFont="1" applyFill="1" applyBorder="1" applyAlignment="1" applyProtection="1">
      <alignment horizontal="left" vertical="center" wrapText="1"/>
      <protection hidden="1"/>
    </xf>
    <xf numFmtId="0" fontId="12" fillId="0" borderId="8" xfId="0" applyFont="1" applyFill="1" applyBorder="1" applyAlignment="1" applyProtection="1">
      <alignment horizontal="left" vertical="center" wrapText="1"/>
      <protection hidden="1"/>
    </xf>
    <xf numFmtId="0" fontId="12" fillId="0" borderId="26"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wrapText="1"/>
      <protection hidden="1"/>
    </xf>
    <xf numFmtId="0" fontId="30" fillId="7" borderId="33" xfId="0" applyFont="1" applyFill="1" applyBorder="1" applyAlignment="1" applyProtection="1">
      <alignment horizontal="left" vertical="center" wrapText="1"/>
      <protection hidden="1"/>
    </xf>
    <xf numFmtId="0" fontId="30" fillId="7" borderId="32" xfId="0" applyFont="1" applyFill="1" applyBorder="1" applyAlignment="1" applyProtection="1">
      <alignment horizontal="left" vertical="center" wrapText="1"/>
      <protection hidden="1"/>
    </xf>
    <xf numFmtId="0" fontId="30" fillId="7" borderId="19" xfId="0" applyFont="1" applyFill="1" applyBorder="1" applyAlignment="1" applyProtection="1">
      <alignment horizontal="left" vertical="center" wrapText="1"/>
      <protection hidden="1"/>
    </xf>
    <xf numFmtId="0" fontId="30" fillId="7" borderId="20" xfId="0" applyFont="1" applyFill="1" applyBorder="1" applyAlignment="1" applyProtection="1">
      <alignment horizontal="left" vertical="center" wrapText="1"/>
      <protection hidden="1"/>
    </xf>
    <xf numFmtId="0" fontId="30" fillId="7" borderId="5" xfId="0" applyFont="1" applyFill="1" applyBorder="1" applyAlignment="1" applyProtection="1">
      <alignment horizontal="left" vertical="center" wrapText="1"/>
      <protection hidden="1"/>
    </xf>
    <xf numFmtId="0" fontId="30" fillId="7" borderId="6" xfId="0" applyFont="1" applyFill="1" applyBorder="1" applyAlignment="1" applyProtection="1">
      <alignment horizontal="left" vertical="center" wrapText="1"/>
      <protection hidden="1"/>
    </xf>
    <xf numFmtId="0" fontId="30" fillId="7" borderId="18" xfId="0" applyFont="1" applyFill="1" applyBorder="1" applyAlignment="1" applyProtection="1">
      <alignment horizontal="left" vertical="center" wrapText="1"/>
      <protection hidden="1"/>
    </xf>
    <xf numFmtId="0" fontId="30" fillId="7" borderId="17" xfId="0" applyFont="1" applyFill="1" applyBorder="1" applyAlignment="1" applyProtection="1">
      <alignment horizontal="left" vertical="center" wrapText="1"/>
      <protection hidden="1"/>
    </xf>
    <xf numFmtId="0" fontId="15" fillId="0" borderId="21" xfId="0" applyFont="1" applyFill="1" applyBorder="1" applyAlignment="1" applyProtection="1">
      <alignment vertical="center" wrapText="1"/>
      <protection hidden="1"/>
    </xf>
    <xf numFmtId="0" fontId="15" fillId="0" borderId="2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0" fillId="2" borderId="26" xfId="0" applyFont="1" applyFill="1" applyBorder="1" applyAlignment="1" applyProtection="1">
      <alignment horizontal="center" vertical="top" wrapText="1"/>
      <protection hidden="1"/>
    </xf>
    <xf numFmtId="0" fontId="10" fillId="2" borderId="8" xfId="0" applyFont="1" applyFill="1" applyBorder="1" applyAlignment="1" applyProtection="1">
      <alignment horizontal="center" vertical="top" wrapText="1"/>
      <protection hidden="1"/>
    </xf>
    <xf numFmtId="0" fontId="10" fillId="2" borderId="21" xfId="0" applyFont="1" applyFill="1" applyBorder="1" applyAlignment="1" applyProtection="1">
      <alignment horizontal="center" vertical="top" wrapText="1"/>
      <protection hidden="1"/>
    </xf>
    <xf numFmtId="0" fontId="22" fillId="0" borderId="8"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7" xfId="0" applyFont="1" applyBorder="1" applyAlignment="1" applyProtection="1">
      <alignment horizontal="center" vertical="top"/>
      <protection hidden="1"/>
    </xf>
    <xf numFmtId="0" fontId="22" fillId="0" borderId="8" xfId="0" applyFont="1" applyBorder="1" applyAlignment="1" applyProtection="1">
      <alignment horizontal="center" vertical="top"/>
      <protection hidden="1"/>
    </xf>
    <xf numFmtId="0" fontId="22" fillId="0" borderId="2" xfId="0" applyFont="1" applyBorder="1" applyAlignment="1" applyProtection="1">
      <alignment horizontal="center" vertical="top"/>
      <protection hidden="1"/>
    </xf>
    <xf numFmtId="0" fontId="10" fillId="2" borderId="26" xfId="0" applyFont="1" applyFill="1" applyBorder="1" applyAlignment="1" applyProtection="1">
      <alignment horizontal="left" vertical="top" wrapText="1"/>
      <protection hidden="1"/>
    </xf>
    <xf numFmtId="0" fontId="10" fillId="2" borderId="8" xfId="0" applyFont="1" applyFill="1" applyBorder="1" applyAlignment="1" applyProtection="1">
      <alignment horizontal="left" vertical="top" wrapText="1"/>
      <protection hidden="1"/>
    </xf>
    <xf numFmtId="0" fontId="10" fillId="2" borderId="21" xfId="0" applyFont="1" applyFill="1" applyBorder="1" applyAlignment="1" applyProtection="1">
      <alignment horizontal="left" vertical="top" wrapText="1"/>
      <protection hidden="1"/>
    </xf>
    <xf numFmtId="0" fontId="10" fillId="2" borderId="38" xfId="0" applyFont="1" applyFill="1"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22" fillId="0" borderId="2" xfId="0" applyFont="1" applyFill="1" applyBorder="1" applyAlignment="1" applyProtection="1">
      <alignment horizontal="center" vertical="center"/>
      <protection hidden="1"/>
    </xf>
    <xf numFmtId="0" fontId="22" fillId="0" borderId="1" xfId="0" applyFont="1" applyFill="1" applyBorder="1" applyAlignment="1" applyProtection="1">
      <alignment horizontal="center" vertical="center"/>
      <protection hidden="1"/>
    </xf>
    <xf numFmtId="0" fontId="0" fillId="0" borderId="16" xfId="0" applyBorder="1" applyAlignment="1" applyProtection="1">
      <alignment horizontal="left" vertical="top" wrapText="1"/>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0" fillId="3" borderId="5" xfId="0" applyFont="1" applyFill="1" applyBorder="1" applyAlignment="1" applyProtection="1">
      <alignment horizontal="right" vertical="center" wrapText="1"/>
      <protection hidden="1"/>
    </xf>
    <xf numFmtId="0" fontId="10" fillId="3" borderId="30" xfId="0" applyFont="1" applyFill="1" applyBorder="1" applyAlignment="1" applyProtection="1">
      <alignment horizontal="right" vertical="center" wrapText="1"/>
      <protection hidden="1"/>
    </xf>
    <xf numFmtId="0" fontId="10" fillId="3" borderId="19" xfId="0" applyFont="1" applyFill="1" applyBorder="1" applyAlignment="1" applyProtection="1">
      <alignment horizontal="right" vertical="center" wrapText="1"/>
      <protection hidden="1"/>
    </xf>
    <xf numFmtId="0" fontId="10" fillId="3" borderId="25" xfId="0" applyFont="1" applyFill="1" applyBorder="1" applyAlignment="1" applyProtection="1">
      <alignment horizontal="right" vertical="center" wrapText="1"/>
      <protection hidden="1"/>
    </xf>
    <xf numFmtId="0" fontId="10" fillId="2" borderId="7" xfId="0" applyFont="1" applyFill="1" applyBorder="1" applyAlignment="1" applyProtection="1">
      <alignment horizontal="center" vertical="top" wrapText="1"/>
      <protection hidden="1"/>
    </xf>
    <xf numFmtId="0" fontId="10" fillId="2" borderId="2" xfId="0" applyFont="1" applyFill="1" applyBorder="1" applyAlignment="1" applyProtection="1">
      <alignment horizontal="center" vertical="top" wrapText="1"/>
      <protection hidden="1"/>
    </xf>
    <xf numFmtId="0" fontId="30" fillId="7" borderId="14" xfId="0" applyFont="1" applyFill="1" applyBorder="1" applyAlignment="1" applyProtection="1">
      <alignment horizontal="left" vertical="center" wrapText="1"/>
      <protection hidden="1"/>
    </xf>
    <xf numFmtId="0" fontId="30" fillId="7" borderId="15" xfId="0" applyFont="1" applyFill="1" applyBorder="1" applyAlignment="1" applyProtection="1">
      <alignment horizontal="left" vertical="center" wrapText="1"/>
      <protection hidden="1"/>
    </xf>
    <xf numFmtId="0" fontId="30" fillId="7" borderId="34" xfId="0" applyFont="1" applyFill="1" applyBorder="1" applyAlignment="1" applyProtection="1">
      <alignment horizontal="left" vertical="center" wrapText="1"/>
      <protection hidden="1"/>
    </xf>
    <xf numFmtId="0" fontId="30" fillId="7" borderId="35" xfId="0" applyFont="1" applyFill="1" applyBorder="1" applyAlignment="1" applyProtection="1">
      <alignment horizontal="left" vertical="center" wrapText="1"/>
      <protection hidden="1"/>
    </xf>
    <xf numFmtId="0" fontId="22" fillId="2" borderId="7" xfId="0" applyFont="1" applyFill="1" applyBorder="1" applyAlignment="1" applyProtection="1">
      <alignment horizontal="center" vertical="center"/>
      <protection hidden="1"/>
    </xf>
    <xf numFmtId="0" fontId="22" fillId="2" borderId="8" xfId="0" applyFont="1" applyFill="1" applyBorder="1" applyAlignment="1" applyProtection="1">
      <alignment horizontal="center" vertical="center"/>
      <protection hidden="1"/>
    </xf>
    <xf numFmtId="0" fontId="22" fillId="2" borderId="2" xfId="0" applyFont="1" applyFill="1" applyBorder="1" applyAlignment="1" applyProtection="1">
      <alignment horizontal="center" vertical="center"/>
      <protection hidden="1"/>
    </xf>
    <xf numFmtId="0" fontId="18" fillId="0" borderId="2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2" fillId="0" borderId="26" xfId="0" applyFont="1" applyBorder="1" applyAlignment="1" applyProtection="1">
      <alignment horizontal="center" vertical="center"/>
      <protection hidden="1"/>
    </xf>
    <xf numFmtId="0" fontId="10" fillId="0" borderId="26" xfId="0" applyFont="1" applyFill="1" applyBorder="1" applyAlignment="1" applyProtection="1">
      <alignment horizontal="left" vertical="top" wrapText="1"/>
      <protection hidden="1"/>
    </xf>
    <xf numFmtId="0" fontId="10" fillId="0" borderId="8" xfId="0" applyFont="1" applyFill="1" applyBorder="1" applyAlignment="1" applyProtection="1">
      <alignment horizontal="left" vertical="top" wrapText="1"/>
      <protection hidden="1"/>
    </xf>
    <xf numFmtId="0" fontId="10" fillId="0" borderId="21" xfId="0" applyFont="1" applyFill="1" applyBorder="1" applyAlignment="1" applyProtection="1">
      <alignment horizontal="left" vertical="top" wrapText="1"/>
      <protection hidden="1"/>
    </xf>
    <xf numFmtId="0" fontId="22" fillId="0" borderId="26"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10" fillId="0" borderId="7" xfId="0" applyFont="1" applyFill="1" applyBorder="1" applyAlignment="1" applyProtection="1">
      <alignment horizontal="left" vertical="top" wrapText="1"/>
      <protection hidden="1"/>
    </xf>
    <xf numFmtId="0" fontId="10" fillId="2" borderId="1" xfId="0" applyFont="1" applyFill="1" applyBorder="1" applyAlignment="1" applyProtection="1">
      <alignment horizontal="left" vertical="top" wrapText="1"/>
      <protection hidden="1"/>
    </xf>
    <xf numFmtId="0" fontId="10" fillId="2" borderId="7" xfId="0" applyFont="1" applyFill="1" applyBorder="1" applyAlignment="1" applyProtection="1">
      <alignment horizontal="left" vertical="top" wrapText="1"/>
      <protection hidden="1"/>
    </xf>
    <xf numFmtId="0" fontId="10" fillId="2" borderId="11" xfId="0" applyFont="1" applyFill="1" applyBorder="1" applyAlignment="1" applyProtection="1">
      <alignment horizontal="left" vertical="top" wrapText="1"/>
      <protection hidden="1"/>
    </xf>
    <xf numFmtId="0" fontId="15" fillId="2" borderId="26" xfId="0" applyFont="1" applyFill="1" applyBorder="1" applyAlignment="1" applyProtection="1">
      <alignment vertical="center" wrapText="1"/>
      <protection hidden="1"/>
    </xf>
    <xf numFmtId="0" fontId="15" fillId="2" borderId="21" xfId="0" applyFont="1" applyFill="1" applyBorder="1" applyAlignment="1" applyProtection="1">
      <alignment vertical="center" wrapText="1"/>
      <protection hidden="1"/>
    </xf>
    <xf numFmtId="0" fontId="22" fillId="0" borderId="16" xfId="0" applyFont="1" applyBorder="1" applyAlignment="1" applyProtection="1">
      <alignment horizontal="left" vertical="top"/>
      <protection hidden="1"/>
    </xf>
    <xf numFmtId="0" fontId="0" fillId="0" borderId="2" xfId="0" applyBorder="1" applyAlignment="1">
      <alignment horizontal="center" vertical="center"/>
    </xf>
    <xf numFmtId="0" fontId="15" fillId="7" borderId="18" xfId="0" applyFont="1" applyFill="1" applyBorder="1" applyAlignment="1" applyProtection="1">
      <alignment horizontal="left" vertical="center" wrapText="1"/>
      <protection hidden="1"/>
    </xf>
    <xf numFmtId="0" fontId="15" fillId="7" borderId="17"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 xfId="0"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22" fillId="2" borderId="26" xfId="0" applyFont="1" applyFill="1" applyBorder="1" applyAlignment="1" applyProtection="1">
      <alignment horizontal="center" vertical="center"/>
      <protection hidden="1"/>
    </xf>
    <xf numFmtId="0" fontId="10" fillId="2" borderId="28" xfId="0" applyFont="1" applyFill="1" applyBorder="1" applyAlignment="1" applyProtection="1">
      <alignment horizontal="left" vertical="top" wrapText="1"/>
      <protection hidden="1"/>
    </xf>
    <xf numFmtId="0" fontId="10" fillId="2" borderId="33" xfId="0" applyFont="1" applyFill="1" applyBorder="1" applyAlignment="1" applyProtection="1">
      <alignment horizontal="left" vertical="top" wrapText="1"/>
      <protection hidden="1"/>
    </xf>
    <xf numFmtId="3" fontId="25" fillId="2" borderId="26" xfId="0" applyNumberFormat="1" applyFont="1" applyFill="1" applyBorder="1" applyAlignment="1" applyProtection="1">
      <alignment horizontal="left" vertical="center" wrapText="1"/>
      <protection hidden="1"/>
    </xf>
    <xf numFmtId="3" fontId="25" fillId="2" borderId="8" xfId="0" applyNumberFormat="1" applyFont="1" applyFill="1" applyBorder="1" applyAlignment="1" applyProtection="1">
      <alignment horizontal="left" vertical="center" wrapText="1"/>
      <protection hidden="1"/>
    </xf>
    <xf numFmtId="3" fontId="25" fillId="2" borderId="21" xfId="0" applyNumberFormat="1"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0" fillId="3" borderId="18" xfId="0" applyFont="1" applyFill="1" applyBorder="1" applyAlignment="1" applyProtection="1">
      <alignment horizontal="right" vertical="center" wrapText="1"/>
      <protection hidden="1"/>
    </xf>
    <xf numFmtId="0" fontId="10" fillId="3" borderId="29" xfId="0" applyFont="1" applyFill="1" applyBorder="1" applyAlignment="1" applyProtection="1">
      <alignment horizontal="right" vertical="center" wrapText="1"/>
      <protection hidden="1"/>
    </xf>
    <xf numFmtId="0" fontId="20" fillId="0" borderId="49"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0" fillId="0" borderId="43" xfId="0" applyBorder="1" applyAlignment="1">
      <alignment horizontal="left" vertical="center" wrapText="1"/>
    </xf>
    <xf numFmtId="0" fontId="20" fillId="0" borderId="47"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2" fillId="0" borderId="7" xfId="0" applyFont="1" applyFill="1" applyBorder="1" applyAlignment="1" applyProtection="1">
      <alignment horizontal="center" vertical="center"/>
      <protection hidden="1"/>
    </xf>
    <xf numFmtId="0" fontId="10" fillId="3" borderId="26"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20" fillId="0" borderId="18" xfId="0" applyFont="1" applyFill="1" applyBorder="1" applyAlignment="1" applyProtection="1">
      <alignment horizontal="left" vertical="center" wrapText="1"/>
    </xf>
    <xf numFmtId="0" fontId="0" fillId="0" borderId="56" xfId="0" applyBorder="1" applyAlignment="1">
      <alignment horizontal="left" vertical="center" wrapText="1"/>
    </xf>
    <xf numFmtId="0" fontId="20" fillId="0" borderId="1" xfId="0" applyFont="1" applyFill="1" applyBorder="1" applyAlignment="1" applyProtection="1">
      <alignment horizontal="left" vertical="center" wrapText="1"/>
    </xf>
    <xf numFmtId="0" fontId="34" fillId="2" borderId="14" xfId="0" applyFont="1" applyFill="1" applyBorder="1" applyAlignment="1" applyProtection="1">
      <alignment horizontal="left" vertical="center" wrapText="1"/>
    </xf>
    <xf numFmtId="0" fontId="34" fillId="2" borderId="5" xfId="0" applyFont="1" applyFill="1" applyBorder="1" applyAlignment="1" applyProtection="1">
      <alignment horizontal="left" vertical="center" wrapText="1"/>
    </xf>
    <xf numFmtId="0" fontId="34" fillId="2" borderId="19" xfId="0" applyFont="1" applyFill="1" applyBorder="1" applyAlignment="1" applyProtection="1">
      <alignment horizontal="left" vertical="center" wrapText="1"/>
    </xf>
    <xf numFmtId="0" fontId="35" fillId="3" borderId="10" xfId="0" applyFont="1" applyFill="1" applyBorder="1" applyAlignment="1" applyProtection="1">
      <alignment horizontal="left" vertical="top" wrapText="1"/>
    </xf>
    <xf numFmtId="0" fontId="35" fillId="3" borderId="1" xfId="0" applyFont="1" applyFill="1" applyBorder="1" applyAlignment="1" applyProtection="1">
      <alignment horizontal="left" vertical="top" wrapText="1"/>
    </xf>
    <xf numFmtId="0" fontId="35" fillId="3" borderId="11" xfId="0" applyFont="1" applyFill="1" applyBorder="1" applyAlignment="1" applyProtection="1">
      <alignment horizontal="left" vertical="top" wrapText="1"/>
    </xf>
    <xf numFmtId="0" fontId="21" fillId="2" borderId="14"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4" fillId="0" borderId="5" xfId="0" applyFont="1" applyFill="1" applyBorder="1" applyAlignment="1" applyProtection="1">
      <alignment horizontal="left" vertical="center" wrapText="1"/>
    </xf>
    <xf numFmtId="0" fontId="34" fillId="0" borderId="19"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10" fillId="3" borderId="7" xfId="0" applyFont="1" applyFill="1" applyBorder="1" applyAlignment="1" applyProtection="1">
      <alignment horizontal="center" vertical="top" wrapText="1"/>
    </xf>
    <xf numFmtId="0" fontId="10" fillId="3" borderId="8" xfId="0" applyFont="1" applyFill="1" applyBorder="1" applyAlignment="1" applyProtection="1">
      <alignment horizontal="center" vertical="top" wrapText="1"/>
    </xf>
    <xf numFmtId="0" fontId="22" fillId="0" borderId="9" xfId="0" applyFont="1" applyFill="1" applyBorder="1" applyAlignment="1" applyProtection="1">
      <alignment horizontal="center"/>
      <protection hidden="1"/>
    </xf>
    <xf numFmtId="0" fontId="22" fillId="0" borderId="28" xfId="0" applyFont="1" applyFill="1" applyBorder="1" applyAlignment="1" applyProtection="1">
      <alignment horizontal="center"/>
      <protection hidden="1"/>
    </xf>
    <xf numFmtId="0" fontId="22" fillId="0" borderId="14" xfId="0" applyFont="1" applyFill="1" applyBorder="1" applyAlignment="1" applyProtection="1">
      <alignment horizontal="center"/>
      <protection hidden="1"/>
    </xf>
    <xf numFmtId="0" fontId="20" fillId="0" borderId="44"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34" fillId="2" borderId="18" xfId="0" applyFont="1" applyFill="1" applyBorder="1" applyAlignment="1" applyProtection="1">
      <alignment horizontal="left" vertical="center" wrapText="1"/>
    </xf>
    <xf numFmtId="0" fontId="22" fillId="0" borderId="7" xfId="0" applyFont="1" applyFill="1" applyBorder="1" applyAlignment="1" applyProtection="1">
      <alignment horizontal="center"/>
      <protection hidden="1"/>
    </xf>
    <xf numFmtId="0" fontId="22" fillId="0" borderId="8" xfId="0" applyFont="1" applyFill="1" applyBorder="1" applyAlignment="1" applyProtection="1">
      <alignment horizontal="center"/>
      <protection hidden="1"/>
    </xf>
    <xf numFmtId="0" fontId="22" fillId="0" borderId="2" xfId="0" applyFont="1" applyFill="1" applyBorder="1" applyAlignment="1" applyProtection="1">
      <alignment horizontal="center"/>
      <protection hidden="1"/>
    </xf>
    <xf numFmtId="0" fontId="10" fillId="3" borderId="34" xfId="0" applyFont="1" applyFill="1" applyBorder="1" applyAlignment="1" applyProtection="1">
      <alignment horizontal="right" vertical="center" wrapText="1"/>
      <protection hidden="1"/>
    </xf>
    <xf numFmtId="0" fontId="10" fillId="3" borderId="37" xfId="0" applyFont="1" applyFill="1" applyBorder="1" applyAlignment="1" applyProtection="1">
      <alignment horizontal="right" vertical="center" wrapText="1"/>
      <protection hidden="1"/>
    </xf>
    <xf numFmtId="0" fontId="39" fillId="0" borderId="52" xfId="0" applyFont="1" applyBorder="1" applyAlignment="1" applyProtection="1">
      <alignment horizontal="center" vertical="center"/>
      <protection hidden="1"/>
    </xf>
    <xf numFmtId="0" fontId="39" fillId="0" borderId="37" xfId="0" applyFont="1" applyBorder="1" applyAlignment="1">
      <alignment vertical="center"/>
    </xf>
    <xf numFmtId="0" fontId="39" fillId="0" borderId="53" xfId="0" applyFont="1" applyBorder="1" applyAlignment="1">
      <alignment vertical="center"/>
    </xf>
    <xf numFmtId="0" fontId="26" fillId="6" borderId="2" xfId="0" applyFont="1" applyFill="1" applyBorder="1" applyAlignment="1" applyProtection="1">
      <alignment horizontal="center" vertical="center" wrapText="1"/>
      <protection hidden="1"/>
    </xf>
    <xf numFmtId="0" fontId="26" fillId="6"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top" wrapText="1"/>
      <protection hidden="1"/>
    </xf>
    <xf numFmtId="0" fontId="14" fillId="3" borderId="5" xfId="0" applyFont="1" applyFill="1" applyBorder="1" applyAlignment="1" applyProtection="1">
      <alignment horizontal="right" vertical="center" wrapText="1"/>
      <protection hidden="1"/>
    </xf>
    <xf numFmtId="0" fontId="14" fillId="3" borderId="6" xfId="0" applyFont="1" applyFill="1" applyBorder="1" applyAlignment="1" applyProtection="1">
      <alignment horizontal="right" vertical="center" wrapText="1"/>
      <protection hidden="1"/>
    </xf>
    <xf numFmtId="0" fontId="26" fillId="6" borderId="7" xfId="0" applyFont="1" applyFill="1" applyBorder="1" applyAlignment="1" applyProtection="1">
      <alignment horizontal="center" vertical="center" wrapText="1"/>
      <protection hidden="1"/>
    </xf>
    <xf numFmtId="0" fontId="40" fillId="0" borderId="52" xfId="2" applyFont="1" applyFill="1" applyBorder="1" applyAlignment="1" applyProtection="1">
      <alignment horizontal="center" vertical="center" wrapText="1"/>
      <protection hidden="1"/>
    </xf>
    <xf numFmtId="0" fontId="40" fillId="0" borderId="37" xfId="0" applyFont="1" applyBorder="1" applyAlignment="1">
      <alignment horizontal="center" vertical="center" wrapText="1"/>
    </xf>
    <xf numFmtId="0" fontId="40" fillId="0" borderId="53" xfId="0" applyFont="1" applyBorder="1" applyAlignment="1">
      <alignment horizontal="center" vertical="center" wrapText="1"/>
    </xf>
    <xf numFmtId="0" fontId="9" fillId="6" borderId="26" xfId="1" applyFont="1" applyFill="1" applyBorder="1" applyAlignment="1" applyProtection="1">
      <alignment horizontal="center" vertical="center" wrapText="1"/>
      <protection hidden="1"/>
    </xf>
    <xf numFmtId="0" fontId="20" fillId="8" borderId="4" xfId="0" applyFont="1" applyFill="1" applyBorder="1" applyAlignment="1" applyProtection="1">
      <alignment horizontal="left" vertical="top" wrapText="1"/>
    </xf>
    <xf numFmtId="0" fontId="20" fillId="8" borderId="15" xfId="0" applyFont="1" applyFill="1" applyBorder="1" applyAlignment="1" applyProtection="1">
      <alignment horizontal="left" vertical="top" wrapText="1"/>
    </xf>
    <xf numFmtId="0" fontId="20" fillId="8" borderId="30" xfId="0" applyFont="1" applyFill="1" applyBorder="1" applyAlignment="1" applyProtection="1">
      <alignment horizontal="left" vertical="top" wrapText="1"/>
    </xf>
    <xf numFmtId="0" fontId="20" fillId="8" borderId="6" xfId="0" applyFont="1" applyFill="1" applyBorder="1" applyAlignment="1" applyProtection="1">
      <alignment horizontal="left" vertical="top" wrapText="1"/>
    </xf>
    <xf numFmtId="0" fontId="20" fillId="8" borderId="66" xfId="0" applyFont="1" applyFill="1" applyBorder="1" applyAlignment="1" applyProtection="1">
      <alignment horizontal="left" vertical="top" wrapText="1"/>
    </xf>
    <xf numFmtId="0" fontId="15" fillId="2" borderId="16" xfId="0" applyFont="1" applyFill="1" applyBorder="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0" fillId="0" borderId="32" xfId="0" applyBorder="1" applyAlignment="1">
      <alignment horizontal="left" vertical="center" wrapText="1"/>
    </xf>
    <xf numFmtId="0" fontId="22" fillId="2" borderId="14"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22" fillId="0" borderId="45" xfId="0" applyFont="1" applyBorder="1" applyAlignment="1" applyProtection="1">
      <alignment horizontal="center" vertical="center" wrapText="1"/>
      <protection hidden="1"/>
    </xf>
    <xf numFmtId="0" fontId="22" fillId="0" borderId="24" xfId="0" applyFont="1" applyBorder="1" applyAlignment="1" applyProtection="1">
      <alignment horizontal="center" vertical="center" wrapText="1"/>
      <protection hidden="1"/>
    </xf>
    <xf numFmtId="0" fontId="10" fillId="2" borderId="15"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20" xfId="0" applyFont="1" applyFill="1" applyBorder="1" applyAlignment="1" applyProtection="1">
      <alignment horizontal="left" vertical="top"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20" fillId="8" borderId="2" xfId="0" applyFont="1" applyFill="1" applyBorder="1" applyAlignment="1" applyProtection="1">
      <alignment horizontal="left" vertical="top" wrapText="1"/>
    </xf>
    <xf numFmtId="0" fontId="20" fillId="8" borderId="1" xfId="0" applyFont="1" applyFill="1" applyBorder="1" applyAlignment="1" applyProtection="1">
      <alignment horizontal="left" vertical="top" wrapText="1"/>
    </xf>
    <xf numFmtId="0" fontId="20" fillId="8" borderId="11" xfId="0" applyFont="1" applyFill="1" applyBorder="1" applyAlignment="1" applyProtection="1">
      <alignment horizontal="left" vertical="top" wrapText="1"/>
    </xf>
    <xf numFmtId="0" fontId="10" fillId="2" borderId="44" xfId="0" applyFont="1" applyFill="1" applyBorder="1" applyAlignment="1" applyProtection="1">
      <alignment horizontal="left" vertical="top" wrapText="1"/>
    </xf>
    <xf numFmtId="0" fontId="10" fillId="2" borderId="45" xfId="0" applyFont="1" applyFill="1" applyBorder="1" applyAlignment="1" applyProtection="1">
      <alignment horizontal="left" vertical="top" wrapText="1"/>
    </xf>
    <xf numFmtId="0" fontId="0" fillId="0" borderId="24" xfId="0" applyBorder="1" applyAlignment="1">
      <alignment horizontal="left" vertical="top" wrapText="1"/>
    </xf>
    <xf numFmtId="0" fontId="10" fillId="3" borderId="10"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wrapText="1"/>
      <protection hidden="1"/>
    </xf>
    <xf numFmtId="0" fontId="18" fillId="3" borderId="67"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0" fillId="0" borderId="20" xfId="0" applyBorder="1" applyAlignment="1">
      <alignment vertical="center" wrapText="1"/>
    </xf>
    <xf numFmtId="0" fontId="22" fillId="0" borderId="26" xfId="0" applyFont="1" applyBorder="1" applyAlignment="1" applyProtection="1">
      <alignment horizontal="center" vertical="center" wrapText="1"/>
      <protection hidden="1"/>
    </xf>
    <xf numFmtId="0" fontId="22" fillId="0" borderId="8"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10" fillId="3" borderId="11" xfId="0" applyFont="1" applyFill="1" applyBorder="1" applyAlignment="1" applyProtection="1">
      <alignment horizontal="right" vertical="center" wrapText="1"/>
      <protection hidden="1"/>
    </xf>
    <xf numFmtId="0" fontId="10" fillId="2" borderId="26" xfId="0" applyFont="1" applyFill="1" applyBorder="1" applyAlignment="1" applyProtection="1">
      <alignment horizontal="center" vertical="top" wrapText="1"/>
    </xf>
    <xf numFmtId="0" fontId="10" fillId="2" borderId="8"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20" fillId="7" borderId="17" xfId="0" applyFont="1" applyFill="1" applyBorder="1" applyAlignment="1" applyProtection="1">
      <alignment horizontal="left" vertical="top" wrapText="1"/>
    </xf>
    <xf numFmtId="0" fontId="20" fillId="7" borderId="6" xfId="0" applyFont="1" applyFill="1" applyBorder="1" applyAlignment="1" applyProtection="1">
      <alignment horizontal="left" vertical="top" wrapText="1"/>
    </xf>
    <xf numFmtId="0" fontId="20" fillId="7" borderId="19" xfId="0" applyFont="1" applyFill="1" applyBorder="1" applyAlignment="1" applyProtection="1">
      <alignment horizontal="left" vertical="top" wrapText="1"/>
    </xf>
    <xf numFmtId="0" fontId="20" fillId="7" borderId="20" xfId="0" applyFont="1" applyFill="1" applyBorder="1" applyAlignment="1" applyProtection="1">
      <alignment horizontal="left" vertical="top" wrapText="1"/>
    </xf>
    <xf numFmtId="0" fontId="10" fillId="3" borderId="2" xfId="0" applyFont="1" applyFill="1" applyBorder="1" applyAlignment="1" applyProtection="1">
      <alignment horizontal="right" vertical="center" wrapText="1"/>
      <protection hidden="1"/>
    </xf>
    <xf numFmtId="0" fontId="39" fillId="0" borderId="52" xfId="0" applyFont="1" applyBorder="1" applyAlignment="1" applyProtection="1">
      <alignment horizontal="center" wrapText="1"/>
      <protection hidden="1"/>
    </xf>
    <xf numFmtId="0" fontId="39" fillId="0" borderId="53" xfId="0" applyFont="1" applyBorder="1" applyAlignment="1">
      <alignment horizontal="center" wrapText="1"/>
    </xf>
    <xf numFmtId="0" fontId="26" fillId="6" borderId="9" xfId="0" applyFont="1" applyFill="1" applyBorder="1" applyAlignment="1" applyProtection="1">
      <alignment horizontal="center" vertical="center" wrapText="1"/>
      <protection hidden="1"/>
    </xf>
    <xf numFmtId="0" fontId="26" fillId="6" borderId="14" xfId="0" applyFont="1" applyFill="1" applyBorder="1" applyAlignment="1" applyProtection="1">
      <alignment horizontal="center" vertical="center" wrapText="1"/>
      <protection hidden="1"/>
    </xf>
    <xf numFmtId="0" fontId="14" fillId="3" borderId="1" xfId="0" applyFont="1" applyFill="1" applyBorder="1" applyAlignment="1" applyProtection="1">
      <alignment horizontal="right" vertical="center" wrapText="1"/>
      <protection hidden="1"/>
    </xf>
    <xf numFmtId="0" fontId="10" fillId="3" borderId="1" xfId="0" applyFont="1" applyFill="1" applyBorder="1" applyAlignment="1" applyProtection="1">
      <alignment vertical="top" wrapText="1"/>
      <protection hidden="1"/>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974706"/>
      <color rgb="FFFFCDCD"/>
      <color rgb="FF31869B"/>
      <color rgb="FFBFBFBF"/>
      <color rgb="FFE6B8B7"/>
      <color rgb="FFFF9900"/>
      <color rgb="FFFFCC66"/>
      <color rgb="FFFFE48F"/>
      <color rgb="FFFFEBAB"/>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766948</xdr:colOff>
      <xdr:row>64</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64</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E397"/>
  <sheetViews>
    <sheetView showGridLines="0" view="pageBreakPreview" zoomScale="80" zoomScaleNormal="100" zoomScaleSheetLayoutView="80" workbookViewId="0">
      <pane xSplit="6" ySplit="7" topLeftCell="W8" activePane="bottomRight" state="frozen"/>
      <selection pane="topRight" activeCell="G1" sqref="G1"/>
      <selection pane="bottomLeft" activeCell="A8" sqref="A8"/>
      <selection pane="bottomRight" activeCell="AJ13" sqref="AJ13:AJ396"/>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10" width="6.42578125" style="5" customWidth="1"/>
    <col min="11" max="11" width="13.42578125" style="5" customWidth="1"/>
    <col min="12" max="12" width="6.42578125" style="5" customWidth="1"/>
    <col min="13" max="14" width="6.5703125" style="5" customWidth="1"/>
    <col min="15" max="15" width="6.42578125" style="5" customWidth="1"/>
    <col min="16" max="16" width="13.5703125" style="5" customWidth="1"/>
    <col min="17" max="20" width="6.28515625" style="5" customWidth="1"/>
    <col min="21" max="21" width="13.7109375" style="5" customWidth="1"/>
    <col min="22" max="22" width="6.42578125" style="5" customWidth="1"/>
    <col min="23" max="23" width="6.28515625" style="5" customWidth="1"/>
    <col min="24" max="24" width="6.42578125" style="5" customWidth="1"/>
    <col min="25" max="25" width="6.28515625" style="5" customWidth="1"/>
    <col min="26" max="26" width="13.5703125" style="5" customWidth="1"/>
    <col min="27" max="27" width="5.7109375" style="5" customWidth="1"/>
    <col min="28" max="28" width="5.85546875" style="5" customWidth="1"/>
    <col min="29" max="29" width="6" style="5" customWidth="1"/>
    <col min="30" max="30" width="5.7109375" style="5" customWidth="1"/>
    <col min="31" max="31" width="13.7109375" style="5" customWidth="1"/>
    <col min="32" max="35" width="6" style="5" customWidth="1"/>
    <col min="36" max="36" width="13.5703125" style="5" customWidth="1"/>
    <col min="37" max="16384" width="19.7109375" style="5"/>
  </cols>
  <sheetData>
    <row r="1" spans="1:36" ht="33.75" customHeight="1" thickBot="1" x14ac:dyDescent="0.35">
      <c r="B1" s="754" t="s">
        <v>794</v>
      </c>
      <c r="C1" s="754"/>
      <c r="D1" s="754"/>
      <c r="E1" s="754"/>
      <c r="F1" s="754"/>
    </row>
    <row r="2" spans="1:36" ht="30.75" customHeight="1" thickBot="1" x14ac:dyDescent="0.35">
      <c r="B2" s="755"/>
      <c r="C2" s="755"/>
      <c r="D2" s="755"/>
      <c r="E2" s="755"/>
      <c r="F2" s="755"/>
      <c r="G2" s="655" t="s">
        <v>724</v>
      </c>
      <c r="H2" s="656"/>
      <c r="I2" s="656"/>
      <c r="J2" s="656"/>
      <c r="K2" s="657"/>
      <c r="L2" s="655" t="s">
        <v>729</v>
      </c>
      <c r="M2" s="656"/>
      <c r="N2" s="656"/>
      <c r="O2" s="656"/>
      <c r="P2" s="657"/>
      <c r="Q2" s="655" t="s">
        <v>732</v>
      </c>
      <c r="R2" s="656"/>
      <c r="S2" s="656"/>
      <c r="T2" s="656"/>
      <c r="U2" s="657"/>
      <c r="V2" s="655" t="s">
        <v>738</v>
      </c>
      <c r="W2" s="656"/>
      <c r="X2" s="656"/>
      <c r="Y2" s="656"/>
      <c r="Z2" s="657"/>
      <c r="AA2" s="655" t="s">
        <v>764</v>
      </c>
      <c r="AB2" s="656"/>
      <c r="AC2" s="656"/>
      <c r="AD2" s="656"/>
      <c r="AE2" s="657"/>
      <c r="AF2" s="655" t="s">
        <v>795</v>
      </c>
      <c r="AG2" s="656"/>
      <c r="AH2" s="656"/>
      <c r="AI2" s="656"/>
      <c r="AJ2" s="657"/>
    </row>
    <row r="3" spans="1:36" s="35" customFormat="1" ht="146.25" customHeight="1" x14ac:dyDescent="0.2">
      <c r="B3" s="756" t="s">
        <v>56</v>
      </c>
      <c r="C3" s="756" t="s">
        <v>121</v>
      </c>
      <c r="D3" s="757" t="s">
        <v>129</v>
      </c>
      <c r="E3" s="758"/>
      <c r="F3" s="756" t="s">
        <v>161</v>
      </c>
      <c r="G3" s="309" t="s">
        <v>720</v>
      </c>
      <c r="H3" s="309" t="s">
        <v>721</v>
      </c>
      <c r="I3" s="309" t="s">
        <v>722</v>
      </c>
      <c r="J3" s="309" t="s">
        <v>723</v>
      </c>
      <c r="K3" s="658" t="s">
        <v>725</v>
      </c>
      <c r="L3" s="309" t="s">
        <v>720</v>
      </c>
      <c r="M3" s="309" t="s">
        <v>721</v>
      </c>
      <c r="N3" s="309" t="s">
        <v>722</v>
      </c>
      <c r="O3" s="309" t="s">
        <v>723</v>
      </c>
      <c r="P3" s="658" t="s">
        <v>728</v>
      </c>
      <c r="Q3" s="309" t="s">
        <v>720</v>
      </c>
      <c r="R3" s="309" t="s">
        <v>721</v>
      </c>
      <c r="S3" s="309" t="s">
        <v>722</v>
      </c>
      <c r="T3" s="309" t="s">
        <v>723</v>
      </c>
      <c r="U3" s="658" t="s">
        <v>733</v>
      </c>
      <c r="V3" s="309" t="s">
        <v>721</v>
      </c>
      <c r="W3" s="309" t="s">
        <v>722</v>
      </c>
      <c r="X3" s="309" t="s">
        <v>723</v>
      </c>
      <c r="Y3" s="309" t="s">
        <v>327</v>
      </c>
      <c r="Z3" s="658" t="s">
        <v>740</v>
      </c>
      <c r="AA3" s="309" t="s">
        <v>721</v>
      </c>
      <c r="AB3" s="309" t="s">
        <v>722</v>
      </c>
      <c r="AC3" s="309" t="s">
        <v>723</v>
      </c>
      <c r="AD3" s="309" t="s">
        <v>327</v>
      </c>
      <c r="AE3" s="658" t="s">
        <v>765</v>
      </c>
      <c r="AF3" s="309" t="s">
        <v>721</v>
      </c>
      <c r="AG3" s="309" t="s">
        <v>722</v>
      </c>
      <c r="AH3" s="309" t="s">
        <v>723</v>
      </c>
      <c r="AI3" s="309" t="s">
        <v>327</v>
      </c>
      <c r="AJ3" s="658" t="s">
        <v>796</v>
      </c>
    </row>
    <row r="4" spans="1:36" s="34" customFormat="1" ht="20.45" customHeight="1" thickBot="1" x14ac:dyDescent="0.25">
      <c r="B4" s="659"/>
      <c r="C4" s="659"/>
      <c r="D4" s="759"/>
      <c r="E4" s="760"/>
      <c r="F4" s="659"/>
      <c r="G4" s="53">
        <v>103</v>
      </c>
      <c r="H4" s="53">
        <v>172</v>
      </c>
      <c r="I4" s="53">
        <v>173</v>
      </c>
      <c r="J4" s="53">
        <v>174</v>
      </c>
      <c r="K4" s="659"/>
      <c r="L4" s="53">
        <v>103</v>
      </c>
      <c r="M4" s="53">
        <v>172</v>
      </c>
      <c r="N4" s="53">
        <v>173</v>
      </c>
      <c r="O4" s="53">
        <v>174</v>
      </c>
      <c r="P4" s="659"/>
      <c r="Q4" s="53">
        <v>103</v>
      </c>
      <c r="R4" s="53">
        <v>172</v>
      </c>
      <c r="S4" s="53">
        <v>173</v>
      </c>
      <c r="T4" s="53">
        <v>174</v>
      </c>
      <c r="U4" s="659"/>
      <c r="V4" s="53">
        <v>172</v>
      </c>
      <c r="W4" s="53">
        <v>173</v>
      </c>
      <c r="X4" s="53">
        <v>174</v>
      </c>
      <c r="Y4" s="53">
        <v>103</v>
      </c>
      <c r="Z4" s="659"/>
      <c r="AA4" s="53">
        <v>172</v>
      </c>
      <c r="AB4" s="53">
        <v>173</v>
      </c>
      <c r="AC4" s="53">
        <v>174</v>
      </c>
      <c r="AD4" s="53">
        <v>103</v>
      </c>
      <c r="AE4" s="659"/>
      <c r="AF4" s="53">
        <v>172</v>
      </c>
      <c r="AG4" s="53">
        <v>173</v>
      </c>
      <c r="AH4" s="53">
        <v>174</v>
      </c>
      <c r="AI4" s="53">
        <v>103</v>
      </c>
      <c r="AJ4" s="659"/>
    </row>
    <row r="5" spans="1:36" s="29" customFormat="1" ht="16.5" customHeight="1" x14ac:dyDescent="0.35">
      <c r="A5" s="28"/>
      <c r="B5" s="556"/>
      <c r="C5" s="728" t="s">
        <v>226</v>
      </c>
      <c r="D5" s="728"/>
      <c r="E5" s="729"/>
      <c r="F5" s="610">
        <f>K5+P5+U5+Z5+AE5+AJ5</f>
        <v>11293</v>
      </c>
      <c r="G5" s="611">
        <f t="shared" ref="G5:J7" si="0">G19+G55+G152+G162+G253+G286+G297+G305+G313+G321+G329+G337+G345+G353+G361+G369+G376+G387+G394</f>
        <v>886</v>
      </c>
      <c r="H5" s="334">
        <f t="shared" si="0"/>
        <v>1</v>
      </c>
      <c r="I5" s="334">
        <f t="shared" si="0"/>
        <v>22</v>
      </c>
      <c r="J5" s="335">
        <f t="shared" si="0"/>
        <v>3</v>
      </c>
      <c r="K5" s="331">
        <f>G5+H5+I5+J5</f>
        <v>912</v>
      </c>
      <c r="L5" s="333">
        <f t="shared" ref="L5:O7" si="1">L19+L55+L152+L162+L253+L286+L297+L305+L313+L321+L329+L337+L345+L353+L361+L369+L376+L387+L394</f>
        <v>1266</v>
      </c>
      <c r="M5" s="334">
        <f t="shared" si="1"/>
        <v>1</v>
      </c>
      <c r="N5" s="334">
        <f t="shared" si="1"/>
        <v>32</v>
      </c>
      <c r="O5" s="335">
        <f t="shared" si="1"/>
        <v>4</v>
      </c>
      <c r="P5" s="331">
        <f>L5+M5+N5+O5</f>
        <v>1303</v>
      </c>
      <c r="Q5" s="333">
        <f t="shared" ref="Q5:T7" si="2">Q19+Q55+Q152+Q162+Q253+Q286+Q297+Q305+Q313+Q321+Q329+Q337+Q345+Q353+Q361+Q369+Q376+Q387+Q394</f>
        <v>1459</v>
      </c>
      <c r="R5" s="334">
        <f t="shared" si="2"/>
        <v>0</v>
      </c>
      <c r="S5" s="334">
        <f t="shared" si="2"/>
        <v>44</v>
      </c>
      <c r="T5" s="335">
        <f t="shared" si="2"/>
        <v>8</v>
      </c>
      <c r="U5" s="331">
        <f>Q5+R5+S5+T5</f>
        <v>1511</v>
      </c>
      <c r="V5" s="333">
        <f t="shared" ref="V5:Y7" si="3">V19+V55+V152+V162+V253+V286+V297+V305+V313+V321+V329+V337+V345+V353+V361+V369+V376+V387+V394</f>
        <v>4</v>
      </c>
      <c r="W5" s="334">
        <f t="shared" si="3"/>
        <v>25</v>
      </c>
      <c r="X5" s="334">
        <f t="shared" si="3"/>
        <v>4</v>
      </c>
      <c r="Y5" s="335">
        <f t="shared" si="3"/>
        <v>2041</v>
      </c>
      <c r="Z5" s="331">
        <f>V5+W5+X5+Y5</f>
        <v>2074</v>
      </c>
      <c r="AA5" s="333">
        <f t="shared" ref="AA5:AD7" si="4">AA19+AA55+AA152+AA162+AA253+AA286+AA297+AA305+AA313+AA321+AA329+AA337+AA345+AA353+AA361+AA369+AA376+AA387+AA394</f>
        <v>4</v>
      </c>
      <c r="AB5" s="334">
        <f t="shared" si="4"/>
        <v>39</v>
      </c>
      <c r="AC5" s="334">
        <f t="shared" si="4"/>
        <v>5</v>
      </c>
      <c r="AD5" s="335">
        <f t="shared" si="4"/>
        <v>2299</v>
      </c>
      <c r="AE5" s="587">
        <f>AA5+AB5+AC5+AD5</f>
        <v>2347</v>
      </c>
      <c r="AF5" s="333">
        <f t="shared" ref="AF5:AI5" si="5">AF19+AF55+AF152+AF162+AF253+AF286+AF297+AF305+AF313+AF321+AF329+AF337+AF345+AF353+AF361+AF369+AF376+AF387+AF394</f>
        <v>2</v>
      </c>
      <c r="AG5" s="334">
        <f t="shared" si="5"/>
        <v>46</v>
      </c>
      <c r="AH5" s="334">
        <f t="shared" si="5"/>
        <v>15</v>
      </c>
      <c r="AI5" s="335">
        <f t="shared" si="5"/>
        <v>3083</v>
      </c>
      <c r="AJ5" s="587">
        <f>AF5+AG5+AH5+AI5</f>
        <v>3146</v>
      </c>
    </row>
    <row r="6" spans="1:36" s="29" customFormat="1" ht="16.5" customHeight="1" x14ac:dyDescent="0.35">
      <c r="A6" s="28"/>
      <c r="B6" s="557"/>
      <c r="C6" s="730" t="s">
        <v>134</v>
      </c>
      <c r="D6" s="730"/>
      <c r="E6" s="731"/>
      <c r="F6" s="613">
        <f t="shared" ref="F6:F69" si="6">K6+P6+U6+Z6+AE6+AJ6</f>
        <v>1</v>
      </c>
      <c r="G6" s="607">
        <f t="shared" si="0"/>
        <v>0</v>
      </c>
      <c r="H6" s="129">
        <f t="shared" si="0"/>
        <v>0</v>
      </c>
      <c r="I6" s="129">
        <f t="shared" si="0"/>
        <v>0</v>
      </c>
      <c r="J6" s="337">
        <f t="shared" si="0"/>
        <v>0</v>
      </c>
      <c r="K6" s="332">
        <f>G6+H6+I6+J6</f>
        <v>0</v>
      </c>
      <c r="L6" s="336">
        <f t="shared" si="1"/>
        <v>0</v>
      </c>
      <c r="M6" s="129">
        <f t="shared" si="1"/>
        <v>0</v>
      </c>
      <c r="N6" s="129">
        <f t="shared" si="1"/>
        <v>0</v>
      </c>
      <c r="O6" s="337">
        <f t="shared" si="1"/>
        <v>0</v>
      </c>
      <c r="P6" s="332">
        <f>L6+M6+N6+O6</f>
        <v>0</v>
      </c>
      <c r="Q6" s="336">
        <f t="shared" si="2"/>
        <v>0</v>
      </c>
      <c r="R6" s="129">
        <f t="shared" si="2"/>
        <v>0</v>
      </c>
      <c r="S6" s="129">
        <f t="shared" si="2"/>
        <v>0</v>
      </c>
      <c r="T6" s="337">
        <f t="shared" si="2"/>
        <v>0</v>
      </c>
      <c r="U6" s="332">
        <f>Q6+R6+S6+T6</f>
        <v>0</v>
      </c>
      <c r="V6" s="336">
        <f t="shared" si="3"/>
        <v>0</v>
      </c>
      <c r="W6" s="129">
        <f t="shared" si="3"/>
        <v>0</v>
      </c>
      <c r="X6" s="129">
        <f t="shared" si="3"/>
        <v>0</v>
      </c>
      <c r="Y6" s="337">
        <f t="shared" si="3"/>
        <v>0</v>
      </c>
      <c r="Z6" s="332">
        <f>V6+W6+X6+Y6</f>
        <v>0</v>
      </c>
      <c r="AA6" s="336">
        <f t="shared" si="4"/>
        <v>0</v>
      </c>
      <c r="AB6" s="129">
        <f t="shared" si="4"/>
        <v>0</v>
      </c>
      <c r="AC6" s="129">
        <f t="shared" si="4"/>
        <v>0</v>
      </c>
      <c r="AD6" s="337">
        <f t="shared" si="4"/>
        <v>1</v>
      </c>
      <c r="AE6" s="592">
        <f t="shared" ref="AE6:AE69" si="7">AA6+AB6+AC6+AD6</f>
        <v>1</v>
      </c>
      <c r="AF6" s="336">
        <f t="shared" ref="AF6:AI6" si="8">AF20+AF56+AF153+AF163+AF254+AF287+AF298+AF306+AF314+AF322+AF330+AF338+AF346+AF354+AF362+AF370+AF377+AF388+AF395</f>
        <v>0</v>
      </c>
      <c r="AG6" s="129">
        <f t="shared" si="8"/>
        <v>0</v>
      </c>
      <c r="AH6" s="129">
        <f t="shared" si="8"/>
        <v>0</v>
      </c>
      <c r="AI6" s="337">
        <f t="shared" si="8"/>
        <v>0</v>
      </c>
      <c r="AJ6" s="592">
        <f t="shared" ref="AJ6:AJ69" si="9">AF6+AG6+AH6+AI6</f>
        <v>0</v>
      </c>
    </row>
    <row r="7" spans="1:36" s="29" customFormat="1" ht="16.5" customHeight="1" x14ac:dyDescent="0.35">
      <c r="A7" s="28"/>
      <c r="B7" s="557"/>
      <c r="C7" s="730" t="s">
        <v>135</v>
      </c>
      <c r="D7" s="730"/>
      <c r="E7" s="731"/>
      <c r="F7" s="613">
        <f t="shared" si="6"/>
        <v>8971</v>
      </c>
      <c r="G7" s="608">
        <f t="shared" si="0"/>
        <v>719</v>
      </c>
      <c r="H7" s="498">
        <f t="shared" si="0"/>
        <v>3</v>
      </c>
      <c r="I7" s="498">
        <f t="shared" si="0"/>
        <v>14</v>
      </c>
      <c r="J7" s="502">
        <f t="shared" si="0"/>
        <v>3</v>
      </c>
      <c r="K7" s="503">
        <f>G7+H7+I7+J7</f>
        <v>739</v>
      </c>
      <c r="L7" s="501">
        <f t="shared" si="1"/>
        <v>960</v>
      </c>
      <c r="M7" s="498">
        <f t="shared" si="1"/>
        <v>0</v>
      </c>
      <c r="N7" s="498">
        <f t="shared" si="1"/>
        <v>42</v>
      </c>
      <c r="O7" s="502">
        <f t="shared" si="1"/>
        <v>4</v>
      </c>
      <c r="P7" s="503">
        <f>L7+M7+N7+O7</f>
        <v>1006</v>
      </c>
      <c r="Q7" s="501">
        <f t="shared" si="2"/>
        <v>1146</v>
      </c>
      <c r="R7" s="498">
        <f t="shared" si="2"/>
        <v>0</v>
      </c>
      <c r="S7" s="498">
        <f t="shared" si="2"/>
        <v>25</v>
      </c>
      <c r="T7" s="502">
        <f t="shared" si="2"/>
        <v>3</v>
      </c>
      <c r="U7" s="503">
        <f>Q7+R7+S7+T7</f>
        <v>1174</v>
      </c>
      <c r="V7" s="501">
        <f t="shared" si="3"/>
        <v>1</v>
      </c>
      <c r="W7" s="498">
        <f t="shared" si="3"/>
        <v>51</v>
      </c>
      <c r="X7" s="498">
        <f t="shared" si="3"/>
        <v>4</v>
      </c>
      <c r="Y7" s="502">
        <f t="shared" si="3"/>
        <v>1147</v>
      </c>
      <c r="Z7" s="503">
        <f>V7+W7+X7+Y7</f>
        <v>1203</v>
      </c>
      <c r="AA7" s="336">
        <f t="shared" si="4"/>
        <v>4</v>
      </c>
      <c r="AB7" s="129">
        <f t="shared" si="4"/>
        <v>22</v>
      </c>
      <c r="AC7" s="129">
        <f t="shared" si="4"/>
        <v>2</v>
      </c>
      <c r="AD7" s="337">
        <f t="shared" si="4"/>
        <v>2269</v>
      </c>
      <c r="AE7" s="592">
        <f t="shared" si="7"/>
        <v>2297</v>
      </c>
      <c r="AF7" s="336">
        <f t="shared" ref="AF7:AI7" si="10">AF21+AF57+AF154+AF164+AF255+AF288+AF299+AF307+AF315+AF323+AF331+AF339+AF347+AF355+AF363+AF371+AF378+AF389+AF396</f>
        <v>5</v>
      </c>
      <c r="AG7" s="129">
        <f t="shared" si="10"/>
        <v>51</v>
      </c>
      <c r="AH7" s="129">
        <f t="shared" si="10"/>
        <v>0</v>
      </c>
      <c r="AI7" s="337">
        <f t="shared" si="10"/>
        <v>2496</v>
      </c>
      <c r="AJ7" s="592">
        <f t="shared" si="9"/>
        <v>2552</v>
      </c>
    </row>
    <row r="8" spans="1:36" s="29" customFormat="1" ht="16.5" customHeight="1" x14ac:dyDescent="0.35">
      <c r="A8" s="28"/>
      <c r="B8" s="555"/>
      <c r="C8" s="748" t="s">
        <v>766</v>
      </c>
      <c r="D8" s="748"/>
      <c r="E8" s="749"/>
      <c r="F8" s="613">
        <f t="shared" si="6"/>
        <v>0</v>
      </c>
      <c r="G8" s="609"/>
      <c r="H8" s="504"/>
      <c r="I8" s="504"/>
      <c r="J8" s="589"/>
      <c r="K8" s="592"/>
      <c r="L8" s="588"/>
      <c r="M8" s="504"/>
      <c r="N8" s="504"/>
      <c r="O8" s="589"/>
      <c r="P8" s="592"/>
      <c r="Q8" s="588"/>
      <c r="R8" s="504"/>
      <c r="S8" s="504"/>
      <c r="T8" s="589"/>
      <c r="U8" s="592"/>
      <c r="V8" s="588"/>
      <c r="W8" s="504"/>
      <c r="X8" s="504"/>
      <c r="Y8" s="589"/>
      <c r="Z8" s="592"/>
      <c r="AA8" s="588">
        <f t="shared" ref="AA8:AD8" si="11">AA22+AA155+AA165+AA256</f>
        <v>0</v>
      </c>
      <c r="AB8" s="504">
        <f t="shared" si="11"/>
        <v>0</v>
      </c>
      <c r="AC8" s="504">
        <f t="shared" si="11"/>
        <v>0</v>
      </c>
      <c r="AD8" s="589">
        <f t="shared" si="11"/>
        <v>0</v>
      </c>
      <c r="AE8" s="592">
        <f t="shared" si="7"/>
        <v>0</v>
      </c>
      <c r="AF8" s="588">
        <f t="shared" ref="AF8:AI8" si="12">AF22+AF155+AF165+AF256</f>
        <v>0</v>
      </c>
      <c r="AG8" s="504">
        <f t="shared" si="12"/>
        <v>0</v>
      </c>
      <c r="AH8" s="504">
        <f t="shared" si="12"/>
        <v>0</v>
      </c>
      <c r="AI8" s="589">
        <f t="shared" si="12"/>
        <v>0</v>
      </c>
      <c r="AJ8" s="592">
        <f t="shared" si="9"/>
        <v>0</v>
      </c>
    </row>
    <row r="9" spans="1:36" s="29" customFormat="1" ht="16.5" customHeight="1" thickBot="1" x14ac:dyDescent="0.4">
      <c r="A9" s="28"/>
      <c r="B9" s="529"/>
      <c r="C9" s="750" t="s">
        <v>767</v>
      </c>
      <c r="D9" s="750"/>
      <c r="E9" s="751"/>
      <c r="F9" s="614">
        <f t="shared" si="6"/>
        <v>105</v>
      </c>
      <c r="G9" s="612"/>
      <c r="H9" s="558"/>
      <c r="I9" s="558"/>
      <c r="J9" s="591"/>
      <c r="K9" s="593"/>
      <c r="L9" s="590"/>
      <c r="M9" s="558"/>
      <c r="N9" s="558"/>
      <c r="O9" s="591"/>
      <c r="P9" s="593"/>
      <c r="Q9" s="590"/>
      <c r="R9" s="558"/>
      <c r="S9" s="558"/>
      <c r="T9" s="591"/>
      <c r="U9" s="593"/>
      <c r="V9" s="590"/>
      <c r="W9" s="558"/>
      <c r="X9" s="558"/>
      <c r="Y9" s="591"/>
      <c r="Z9" s="593"/>
      <c r="AA9" s="590">
        <f t="shared" ref="AA9:AD9" si="13">AA390+AA372+AA364+AA356+AA348+AA340+AA332+AA324+AA316+AA308+AA300+AA289+AA257+AA166+AA156+AA58+AA23</f>
        <v>0</v>
      </c>
      <c r="AB9" s="558">
        <f t="shared" si="13"/>
        <v>8</v>
      </c>
      <c r="AC9" s="558">
        <f t="shared" si="13"/>
        <v>0</v>
      </c>
      <c r="AD9" s="591">
        <f t="shared" si="13"/>
        <v>67</v>
      </c>
      <c r="AE9" s="593">
        <f t="shared" si="7"/>
        <v>75</v>
      </c>
      <c r="AF9" s="590">
        <f t="shared" ref="AF9:AI9" si="14">AF390+AF372+AF364+AF356+AF348+AF340+AF332+AF324+AF316+AF308+AF300+AF289+AF257+AF166+AF156+AF58+AF23</f>
        <v>0</v>
      </c>
      <c r="AG9" s="558">
        <f t="shared" si="14"/>
        <v>0</v>
      </c>
      <c r="AH9" s="558">
        <f t="shared" si="14"/>
        <v>0</v>
      </c>
      <c r="AI9" s="591">
        <f t="shared" si="14"/>
        <v>30</v>
      </c>
      <c r="AJ9" s="593">
        <f t="shared" si="9"/>
        <v>30</v>
      </c>
    </row>
    <row r="10" spans="1:36" s="29" customFormat="1" ht="16.5" customHeight="1" x14ac:dyDescent="0.35">
      <c r="A10" s="28"/>
      <c r="B10" s="761">
        <v>1</v>
      </c>
      <c r="C10" s="660" t="s">
        <v>274</v>
      </c>
      <c r="D10" s="668" t="s">
        <v>281</v>
      </c>
      <c r="E10" s="524" t="s">
        <v>118</v>
      </c>
      <c r="F10" s="610">
        <f t="shared" si="6"/>
        <v>4244</v>
      </c>
      <c r="G10" s="530">
        <v>321</v>
      </c>
      <c r="H10" s="300">
        <v>0</v>
      </c>
      <c r="I10" s="300">
        <v>8</v>
      </c>
      <c r="J10" s="300">
        <v>0</v>
      </c>
      <c r="K10" s="130">
        <f>G10+H10+I10+J10</f>
        <v>329</v>
      </c>
      <c r="L10" s="256">
        <v>440</v>
      </c>
      <c r="M10" s="256">
        <v>0</v>
      </c>
      <c r="N10" s="256">
        <v>8</v>
      </c>
      <c r="O10" s="256">
        <v>0</v>
      </c>
      <c r="P10" s="316">
        <f t="shared" ref="P10:P96" si="15">L10+M10+N10+O10</f>
        <v>448</v>
      </c>
      <c r="Q10" s="256">
        <v>485</v>
      </c>
      <c r="R10" s="256">
        <v>0</v>
      </c>
      <c r="S10" s="256">
        <v>7</v>
      </c>
      <c r="T10" s="418">
        <v>0</v>
      </c>
      <c r="U10" s="316">
        <f t="shared" ref="U10:U96" si="16">Q10+R10+S10+T10</f>
        <v>492</v>
      </c>
      <c r="V10" s="256">
        <v>0</v>
      </c>
      <c r="W10" s="256">
        <v>5</v>
      </c>
      <c r="X10" s="256">
        <v>0</v>
      </c>
      <c r="Y10" s="418">
        <v>1092</v>
      </c>
      <c r="Z10" s="454">
        <f t="shared" ref="Z10:Z96" si="17">V10+W10+X10+Y10</f>
        <v>1097</v>
      </c>
      <c r="AA10" s="256">
        <v>0</v>
      </c>
      <c r="AB10" s="256">
        <v>12</v>
      </c>
      <c r="AC10" s="256">
        <v>0</v>
      </c>
      <c r="AD10" s="418">
        <v>749</v>
      </c>
      <c r="AE10" s="316">
        <f t="shared" si="7"/>
        <v>761</v>
      </c>
      <c r="AF10" s="256">
        <v>0</v>
      </c>
      <c r="AG10" s="256">
        <v>28</v>
      </c>
      <c r="AH10" s="256">
        <v>12</v>
      </c>
      <c r="AI10" s="256">
        <v>1077</v>
      </c>
      <c r="AJ10" s="316">
        <f t="shared" si="9"/>
        <v>1117</v>
      </c>
    </row>
    <row r="11" spans="1:36" s="29" customFormat="1" ht="16.5" customHeight="1" x14ac:dyDescent="0.35">
      <c r="A11" s="28"/>
      <c r="B11" s="695"/>
      <c r="C11" s="661"/>
      <c r="D11" s="669"/>
      <c r="E11" s="615" t="s">
        <v>205</v>
      </c>
      <c r="F11" s="504">
        <f t="shared" si="6"/>
        <v>1</v>
      </c>
      <c r="G11" s="530">
        <v>0</v>
      </c>
      <c r="H11" s="300">
        <v>0</v>
      </c>
      <c r="I11" s="300">
        <v>0</v>
      </c>
      <c r="J11" s="300">
        <v>0</v>
      </c>
      <c r="K11" s="130">
        <f t="shared" ref="K11:K97" si="18">G11+H11+I11+J11</f>
        <v>0</v>
      </c>
      <c r="L11" s="256">
        <v>0</v>
      </c>
      <c r="M11" s="256">
        <v>0</v>
      </c>
      <c r="N11" s="256">
        <v>0</v>
      </c>
      <c r="O11" s="256">
        <v>0</v>
      </c>
      <c r="P11" s="330">
        <f t="shared" si="15"/>
        <v>0</v>
      </c>
      <c r="Q11" s="256">
        <v>0</v>
      </c>
      <c r="R11" s="256">
        <v>0</v>
      </c>
      <c r="S11" s="256">
        <v>0</v>
      </c>
      <c r="T11" s="418">
        <v>0</v>
      </c>
      <c r="U11" s="330">
        <f t="shared" si="16"/>
        <v>0</v>
      </c>
      <c r="V11" s="256">
        <v>0</v>
      </c>
      <c r="W11" s="256">
        <v>0</v>
      </c>
      <c r="X11" s="256">
        <v>0</v>
      </c>
      <c r="Y11" s="418">
        <v>0</v>
      </c>
      <c r="Z11" s="330">
        <f t="shared" si="17"/>
        <v>0</v>
      </c>
      <c r="AA11" s="257">
        <v>0</v>
      </c>
      <c r="AB11" s="257">
        <v>0</v>
      </c>
      <c r="AC11" s="257">
        <v>0</v>
      </c>
      <c r="AD11" s="573">
        <v>1</v>
      </c>
      <c r="AE11" s="330">
        <f t="shared" si="7"/>
        <v>1</v>
      </c>
      <c r="AF11" s="257">
        <v>0</v>
      </c>
      <c r="AG11" s="257">
        <v>0</v>
      </c>
      <c r="AH11" s="257">
        <v>0</v>
      </c>
      <c r="AI11" s="257">
        <v>0</v>
      </c>
      <c r="AJ11" s="330">
        <f t="shared" si="9"/>
        <v>0</v>
      </c>
    </row>
    <row r="12" spans="1:36" s="29" customFormat="1" ht="16.5" customHeight="1" thickBot="1" x14ac:dyDescent="0.4">
      <c r="A12" s="28"/>
      <c r="B12" s="695"/>
      <c r="C12" s="661"/>
      <c r="D12" s="669"/>
      <c r="E12" s="615" t="s">
        <v>114</v>
      </c>
      <c r="F12" s="504">
        <f t="shared" si="6"/>
        <v>3550</v>
      </c>
      <c r="G12" s="531">
        <v>383</v>
      </c>
      <c r="H12" s="301">
        <v>0</v>
      </c>
      <c r="I12" s="301">
        <v>3</v>
      </c>
      <c r="J12" s="301">
        <v>1</v>
      </c>
      <c r="K12" s="130">
        <f t="shared" si="18"/>
        <v>387</v>
      </c>
      <c r="L12" s="258">
        <v>401</v>
      </c>
      <c r="M12" s="258">
        <v>0</v>
      </c>
      <c r="N12" s="258">
        <v>19</v>
      </c>
      <c r="O12" s="258">
        <v>0</v>
      </c>
      <c r="P12" s="330">
        <f t="shared" si="15"/>
        <v>420</v>
      </c>
      <c r="Q12" s="258">
        <v>498</v>
      </c>
      <c r="R12" s="258">
        <v>0</v>
      </c>
      <c r="S12" s="258">
        <v>6</v>
      </c>
      <c r="T12" s="419">
        <v>0</v>
      </c>
      <c r="U12" s="330">
        <f t="shared" si="16"/>
        <v>504</v>
      </c>
      <c r="V12" s="258">
        <v>0</v>
      </c>
      <c r="W12" s="258">
        <v>8</v>
      </c>
      <c r="X12" s="258">
        <v>0</v>
      </c>
      <c r="Y12" s="419">
        <v>432</v>
      </c>
      <c r="Z12" s="330">
        <f t="shared" si="17"/>
        <v>440</v>
      </c>
      <c r="AA12" s="257">
        <v>0</v>
      </c>
      <c r="AB12" s="257">
        <v>4</v>
      </c>
      <c r="AC12" s="257">
        <v>0</v>
      </c>
      <c r="AD12" s="573">
        <v>1096</v>
      </c>
      <c r="AE12" s="330">
        <f t="shared" si="7"/>
        <v>1100</v>
      </c>
      <c r="AF12" s="257">
        <v>0</v>
      </c>
      <c r="AG12" s="257">
        <v>14</v>
      </c>
      <c r="AH12" s="257">
        <v>0</v>
      </c>
      <c r="AI12" s="257">
        <v>685</v>
      </c>
      <c r="AJ12" s="330">
        <f t="shared" si="9"/>
        <v>699</v>
      </c>
    </row>
    <row r="13" spans="1:36" s="29" customFormat="1" ht="25.5" customHeight="1" thickBot="1" x14ac:dyDescent="0.4">
      <c r="A13" s="28"/>
      <c r="B13" s="528"/>
      <c r="C13" s="661"/>
      <c r="D13" s="671"/>
      <c r="E13" s="616" t="s">
        <v>769</v>
      </c>
      <c r="F13" s="504">
        <f t="shared" si="6"/>
        <v>0</v>
      </c>
      <c r="G13" s="532"/>
      <c r="H13" s="500"/>
      <c r="I13" s="500"/>
      <c r="J13" s="500"/>
      <c r="K13" s="130"/>
      <c r="L13" s="320"/>
      <c r="M13" s="320"/>
      <c r="N13" s="320"/>
      <c r="O13" s="320"/>
      <c r="P13" s="330"/>
      <c r="Q13" s="320"/>
      <c r="R13" s="320"/>
      <c r="S13" s="320"/>
      <c r="T13" s="426"/>
      <c r="U13" s="330"/>
      <c r="V13" s="320"/>
      <c r="W13" s="320"/>
      <c r="X13" s="320"/>
      <c r="Y13" s="426"/>
      <c r="Z13" s="330"/>
      <c r="AA13" s="258">
        <v>0</v>
      </c>
      <c r="AB13" s="258">
        <v>0</v>
      </c>
      <c r="AC13" s="258">
        <v>0</v>
      </c>
      <c r="AD13" s="419">
        <v>0</v>
      </c>
      <c r="AE13" s="330">
        <f t="shared" si="7"/>
        <v>0</v>
      </c>
      <c r="AF13" s="258">
        <v>0</v>
      </c>
      <c r="AG13" s="258">
        <v>0</v>
      </c>
      <c r="AH13" s="258">
        <v>0</v>
      </c>
      <c r="AI13" s="258">
        <v>0</v>
      </c>
      <c r="AJ13" s="330">
        <f t="shared" si="9"/>
        <v>0</v>
      </c>
    </row>
    <row r="14" spans="1:36" s="29" customFormat="1" ht="16.5" customHeight="1" x14ac:dyDescent="0.35">
      <c r="A14" s="28"/>
      <c r="B14" s="720">
        <v>2</v>
      </c>
      <c r="C14" s="661"/>
      <c r="D14" s="752" t="s">
        <v>275</v>
      </c>
      <c r="E14" s="617" t="s">
        <v>118</v>
      </c>
      <c r="F14" s="504">
        <f t="shared" si="6"/>
        <v>2888</v>
      </c>
      <c r="G14" s="530">
        <v>125</v>
      </c>
      <c r="H14" s="300">
        <v>0</v>
      </c>
      <c r="I14" s="300">
        <v>0</v>
      </c>
      <c r="J14" s="300">
        <v>0</v>
      </c>
      <c r="K14" s="130">
        <f t="shared" si="18"/>
        <v>125</v>
      </c>
      <c r="L14" s="256">
        <v>230</v>
      </c>
      <c r="M14" s="256">
        <v>0</v>
      </c>
      <c r="N14" s="256">
        <v>1</v>
      </c>
      <c r="O14" s="256">
        <v>0</v>
      </c>
      <c r="P14" s="330">
        <f t="shared" si="15"/>
        <v>231</v>
      </c>
      <c r="Q14" s="256">
        <v>262</v>
      </c>
      <c r="R14" s="256">
        <v>0</v>
      </c>
      <c r="S14" s="256">
        <v>3</v>
      </c>
      <c r="T14" s="418">
        <v>0</v>
      </c>
      <c r="U14" s="330">
        <f t="shared" si="16"/>
        <v>265</v>
      </c>
      <c r="V14" s="256">
        <v>0</v>
      </c>
      <c r="W14" s="256">
        <v>0</v>
      </c>
      <c r="X14" s="256">
        <v>0</v>
      </c>
      <c r="Y14" s="418">
        <v>377</v>
      </c>
      <c r="Z14" s="330">
        <f t="shared" si="17"/>
        <v>377</v>
      </c>
      <c r="AA14" s="279">
        <v>0</v>
      </c>
      <c r="AB14" s="279">
        <v>4</v>
      </c>
      <c r="AC14" s="279">
        <v>0</v>
      </c>
      <c r="AD14" s="421">
        <v>713</v>
      </c>
      <c r="AE14" s="330">
        <f t="shared" si="7"/>
        <v>717</v>
      </c>
      <c r="AF14" s="279">
        <v>0</v>
      </c>
      <c r="AG14" s="279">
        <v>0</v>
      </c>
      <c r="AH14" s="279">
        <v>0</v>
      </c>
      <c r="AI14" s="279">
        <v>1173</v>
      </c>
      <c r="AJ14" s="330">
        <f t="shared" si="9"/>
        <v>1173</v>
      </c>
    </row>
    <row r="15" spans="1:36" s="29" customFormat="1" ht="16.5" customHeight="1" x14ac:dyDescent="0.35">
      <c r="A15" s="28"/>
      <c r="B15" s="695"/>
      <c r="C15" s="661"/>
      <c r="D15" s="752"/>
      <c r="E15" s="615" t="s">
        <v>205</v>
      </c>
      <c r="F15" s="504">
        <f t="shared" si="6"/>
        <v>0</v>
      </c>
      <c r="G15" s="530">
        <v>0</v>
      </c>
      <c r="H15" s="300">
        <v>0</v>
      </c>
      <c r="I15" s="300">
        <v>0</v>
      </c>
      <c r="J15" s="300">
        <v>0</v>
      </c>
      <c r="K15" s="130">
        <f t="shared" si="18"/>
        <v>0</v>
      </c>
      <c r="L15" s="256">
        <v>0</v>
      </c>
      <c r="M15" s="256">
        <v>0</v>
      </c>
      <c r="N15" s="256">
        <v>0</v>
      </c>
      <c r="O15" s="256">
        <v>0</v>
      </c>
      <c r="P15" s="330">
        <f t="shared" si="15"/>
        <v>0</v>
      </c>
      <c r="Q15" s="256">
        <v>0</v>
      </c>
      <c r="R15" s="256">
        <v>0</v>
      </c>
      <c r="S15" s="256">
        <v>0</v>
      </c>
      <c r="T15" s="418">
        <v>0</v>
      </c>
      <c r="U15" s="330">
        <f t="shared" si="16"/>
        <v>0</v>
      </c>
      <c r="V15" s="256">
        <v>0</v>
      </c>
      <c r="W15" s="256">
        <v>0</v>
      </c>
      <c r="X15" s="256">
        <v>0</v>
      </c>
      <c r="Y15" s="418">
        <v>0</v>
      </c>
      <c r="Z15" s="330">
        <f t="shared" si="17"/>
        <v>0</v>
      </c>
      <c r="AA15" s="257">
        <v>0</v>
      </c>
      <c r="AB15" s="257">
        <v>0</v>
      </c>
      <c r="AC15" s="257">
        <v>0</v>
      </c>
      <c r="AD15" s="573">
        <v>0</v>
      </c>
      <c r="AE15" s="330">
        <f t="shared" si="7"/>
        <v>0</v>
      </c>
      <c r="AF15" s="257">
        <v>0</v>
      </c>
      <c r="AG15" s="257">
        <v>0</v>
      </c>
      <c r="AH15" s="257">
        <v>0</v>
      </c>
      <c r="AI15" s="257">
        <v>0</v>
      </c>
      <c r="AJ15" s="330">
        <f t="shared" si="9"/>
        <v>0</v>
      </c>
    </row>
    <row r="16" spans="1:36" s="29" customFormat="1" ht="16.5" customHeight="1" thickBot="1" x14ac:dyDescent="0.4">
      <c r="A16" s="28"/>
      <c r="B16" s="695"/>
      <c r="C16" s="661"/>
      <c r="D16" s="752"/>
      <c r="E16" s="615" t="s">
        <v>114</v>
      </c>
      <c r="F16" s="504">
        <f t="shared" si="6"/>
        <v>2596</v>
      </c>
      <c r="G16" s="531">
        <v>118</v>
      </c>
      <c r="H16" s="301">
        <v>0</v>
      </c>
      <c r="I16" s="301">
        <v>2</v>
      </c>
      <c r="J16" s="301">
        <v>0</v>
      </c>
      <c r="K16" s="130">
        <f t="shared" si="18"/>
        <v>120</v>
      </c>
      <c r="L16" s="258">
        <v>207</v>
      </c>
      <c r="M16" s="258">
        <v>0</v>
      </c>
      <c r="N16" s="258">
        <v>1</v>
      </c>
      <c r="O16" s="258">
        <v>0</v>
      </c>
      <c r="P16" s="330">
        <f t="shared" si="15"/>
        <v>208</v>
      </c>
      <c r="Q16" s="258">
        <v>236</v>
      </c>
      <c r="R16" s="258">
        <v>0</v>
      </c>
      <c r="S16" s="258">
        <v>1</v>
      </c>
      <c r="T16" s="419">
        <v>0</v>
      </c>
      <c r="U16" s="330">
        <f t="shared" si="16"/>
        <v>237</v>
      </c>
      <c r="V16" s="258">
        <v>0</v>
      </c>
      <c r="W16" s="258">
        <v>2</v>
      </c>
      <c r="X16" s="258">
        <v>0</v>
      </c>
      <c r="Y16" s="419">
        <v>295</v>
      </c>
      <c r="Z16" s="330">
        <f t="shared" si="17"/>
        <v>297</v>
      </c>
      <c r="AA16" s="257">
        <v>0</v>
      </c>
      <c r="AB16" s="257">
        <v>4</v>
      </c>
      <c r="AC16" s="257">
        <v>0</v>
      </c>
      <c r="AD16" s="573">
        <v>632</v>
      </c>
      <c r="AE16" s="330">
        <f t="shared" si="7"/>
        <v>636</v>
      </c>
      <c r="AF16" s="257">
        <v>0</v>
      </c>
      <c r="AG16" s="257">
        <v>3</v>
      </c>
      <c r="AH16" s="257">
        <v>0</v>
      </c>
      <c r="AI16" s="257">
        <v>1095</v>
      </c>
      <c r="AJ16" s="330">
        <f t="shared" si="9"/>
        <v>1098</v>
      </c>
    </row>
    <row r="17" spans="1:36" s="29" customFormat="1" ht="16.5" customHeight="1" x14ac:dyDescent="0.35">
      <c r="A17" s="28"/>
      <c r="B17" s="520"/>
      <c r="C17" s="661"/>
      <c r="D17" s="743"/>
      <c r="E17" s="618" t="s">
        <v>768</v>
      </c>
      <c r="F17" s="504">
        <f t="shared" si="6"/>
        <v>0</v>
      </c>
      <c r="G17" s="532"/>
      <c r="H17" s="500"/>
      <c r="I17" s="500"/>
      <c r="J17" s="500"/>
      <c r="K17" s="130"/>
      <c r="L17" s="320"/>
      <c r="M17" s="320"/>
      <c r="N17" s="320"/>
      <c r="O17" s="320"/>
      <c r="P17" s="330"/>
      <c r="Q17" s="320"/>
      <c r="R17" s="320"/>
      <c r="S17" s="320"/>
      <c r="T17" s="426"/>
      <c r="U17" s="330"/>
      <c r="V17" s="320"/>
      <c r="W17" s="320"/>
      <c r="X17" s="320"/>
      <c r="Y17" s="426"/>
      <c r="Z17" s="330"/>
      <c r="AA17" s="257">
        <v>0</v>
      </c>
      <c r="AB17" s="257">
        <v>0</v>
      </c>
      <c r="AC17" s="257">
        <v>0</v>
      </c>
      <c r="AD17" s="573">
        <v>0</v>
      </c>
      <c r="AE17" s="330">
        <f t="shared" si="7"/>
        <v>0</v>
      </c>
      <c r="AF17" s="257">
        <v>0</v>
      </c>
      <c r="AG17" s="257">
        <v>0</v>
      </c>
      <c r="AH17" s="257">
        <v>0</v>
      </c>
      <c r="AI17" s="257">
        <v>0</v>
      </c>
      <c r="AJ17" s="330">
        <f t="shared" si="9"/>
        <v>0</v>
      </c>
    </row>
    <row r="18" spans="1:36" s="29" customFormat="1" ht="25.5" customHeight="1" thickBot="1" x14ac:dyDescent="0.4">
      <c r="A18" s="28"/>
      <c r="B18" s="520"/>
      <c r="C18" s="661"/>
      <c r="D18" s="753"/>
      <c r="E18" s="619" t="s">
        <v>769</v>
      </c>
      <c r="F18" s="504">
        <f t="shared" si="6"/>
        <v>0</v>
      </c>
      <c r="G18" s="532"/>
      <c r="H18" s="500"/>
      <c r="I18" s="500"/>
      <c r="J18" s="500"/>
      <c r="K18" s="130"/>
      <c r="L18" s="320"/>
      <c r="M18" s="320"/>
      <c r="N18" s="320"/>
      <c r="O18" s="320"/>
      <c r="P18" s="330"/>
      <c r="Q18" s="320"/>
      <c r="R18" s="320"/>
      <c r="S18" s="320"/>
      <c r="T18" s="426"/>
      <c r="U18" s="330"/>
      <c r="V18" s="320"/>
      <c r="W18" s="320"/>
      <c r="X18" s="320"/>
      <c r="Y18" s="426"/>
      <c r="Z18" s="330"/>
      <c r="AA18" s="258">
        <v>0</v>
      </c>
      <c r="AB18" s="258">
        <v>0</v>
      </c>
      <c r="AC18" s="258">
        <v>0</v>
      </c>
      <c r="AD18" s="419">
        <v>0</v>
      </c>
      <c r="AE18" s="330">
        <f t="shared" si="7"/>
        <v>0</v>
      </c>
      <c r="AF18" s="258">
        <v>0</v>
      </c>
      <c r="AG18" s="258">
        <v>0</v>
      </c>
      <c r="AH18" s="258">
        <v>0</v>
      </c>
      <c r="AI18" s="258">
        <v>0</v>
      </c>
      <c r="AJ18" s="330">
        <f t="shared" si="9"/>
        <v>0</v>
      </c>
    </row>
    <row r="19" spans="1:36" s="29" customFormat="1" ht="16.5" customHeight="1" x14ac:dyDescent="0.35">
      <c r="A19" s="28"/>
      <c r="B19" s="521"/>
      <c r="C19" s="661"/>
      <c r="D19" s="732" t="s">
        <v>276</v>
      </c>
      <c r="E19" s="733"/>
      <c r="F19" s="504">
        <f t="shared" si="6"/>
        <v>7132</v>
      </c>
      <c r="G19" s="533">
        <f t="shared" ref="G19:J21" si="19">G10+G14</f>
        <v>446</v>
      </c>
      <c r="H19" s="130">
        <f t="shared" si="19"/>
        <v>0</v>
      </c>
      <c r="I19" s="130">
        <f t="shared" si="19"/>
        <v>8</v>
      </c>
      <c r="J19" s="130">
        <f t="shared" si="19"/>
        <v>0</v>
      </c>
      <c r="K19" s="130">
        <f t="shared" si="18"/>
        <v>454</v>
      </c>
      <c r="L19" s="130">
        <f t="shared" ref="L19:O21" si="20">L10+L14</f>
        <v>670</v>
      </c>
      <c r="M19" s="130">
        <f t="shared" si="20"/>
        <v>0</v>
      </c>
      <c r="N19" s="130">
        <f t="shared" si="20"/>
        <v>9</v>
      </c>
      <c r="O19" s="130">
        <f t="shared" si="20"/>
        <v>0</v>
      </c>
      <c r="P19" s="330">
        <f t="shared" si="15"/>
        <v>679</v>
      </c>
      <c r="Q19" s="130">
        <f t="shared" ref="Q19:T21" si="21">Q10+Q14</f>
        <v>747</v>
      </c>
      <c r="R19" s="130">
        <f t="shared" si="21"/>
        <v>0</v>
      </c>
      <c r="S19" s="130">
        <f t="shared" si="21"/>
        <v>10</v>
      </c>
      <c r="T19" s="420">
        <f t="shared" si="21"/>
        <v>0</v>
      </c>
      <c r="U19" s="330">
        <f t="shared" si="16"/>
        <v>757</v>
      </c>
      <c r="V19" s="130">
        <f t="shared" ref="V19:Y21" si="22">V10+V14</f>
        <v>0</v>
      </c>
      <c r="W19" s="130">
        <f t="shared" si="22"/>
        <v>5</v>
      </c>
      <c r="X19" s="130">
        <f t="shared" si="22"/>
        <v>0</v>
      </c>
      <c r="Y19" s="420">
        <f t="shared" si="22"/>
        <v>1469</v>
      </c>
      <c r="Z19" s="330">
        <f t="shared" si="17"/>
        <v>1474</v>
      </c>
      <c r="AA19" s="130">
        <f t="shared" ref="AA19:AD21" si="23">AA10+AA14</f>
        <v>0</v>
      </c>
      <c r="AB19" s="130">
        <f t="shared" si="23"/>
        <v>16</v>
      </c>
      <c r="AC19" s="130">
        <f t="shared" si="23"/>
        <v>0</v>
      </c>
      <c r="AD19" s="420">
        <f t="shared" si="23"/>
        <v>1462</v>
      </c>
      <c r="AE19" s="330">
        <f t="shared" si="7"/>
        <v>1478</v>
      </c>
      <c r="AF19" s="130">
        <f t="shared" ref="AF19:AH21" si="24">AF10+AF14</f>
        <v>0</v>
      </c>
      <c r="AG19" s="130">
        <f t="shared" si="24"/>
        <v>28</v>
      </c>
      <c r="AH19" s="130">
        <f t="shared" si="24"/>
        <v>12</v>
      </c>
      <c r="AI19" s="130">
        <f>AI10+AI14</f>
        <v>2250</v>
      </c>
      <c r="AJ19" s="330">
        <f t="shared" si="9"/>
        <v>2290</v>
      </c>
    </row>
    <row r="20" spans="1:36" s="29" customFormat="1" ht="16.5" customHeight="1" x14ac:dyDescent="0.35">
      <c r="A20" s="28"/>
      <c r="B20" s="521"/>
      <c r="C20" s="661"/>
      <c r="D20" s="705" t="s">
        <v>277</v>
      </c>
      <c r="E20" s="735"/>
      <c r="F20" s="504">
        <f t="shared" si="6"/>
        <v>1</v>
      </c>
      <c r="G20" s="533">
        <f t="shared" si="19"/>
        <v>0</v>
      </c>
      <c r="H20" s="130">
        <f t="shared" si="19"/>
        <v>0</v>
      </c>
      <c r="I20" s="130">
        <f t="shared" si="19"/>
        <v>0</v>
      </c>
      <c r="J20" s="130">
        <f t="shared" si="19"/>
        <v>0</v>
      </c>
      <c r="K20" s="130">
        <f t="shared" si="18"/>
        <v>0</v>
      </c>
      <c r="L20" s="130">
        <f t="shared" si="20"/>
        <v>0</v>
      </c>
      <c r="M20" s="130">
        <f t="shared" si="20"/>
        <v>0</v>
      </c>
      <c r="N20" s="130">
        <f t="shared" si="20"/>
        <v>0</v>
      </c>
      <c r="O20" s="130">
        <f t="shared" si="20"/>
        <v>0</v>
      </c>
      <c r="P20" s="330">
        <f t="shared" si="15"/>
        <v>0</v>
      </c>
      <c r="Q20" s="130">
        <f t="shared" si="21"/>
        <v>0</v>
      </c>
      <c r="R20" s="130">
        <f t="shared" si="21"/>
        <v>0</v>
      </c>
      <c r="S20" s="130">
        <f t="shared" si="21"/>
        <v>0</v>
      </c>
      <c r="T20" s="420">
        <f t="shared" si="21"/>
        <v>0</v>
      </c>
      <c r="U20" s="330">
        <f t="shared" si="16"/>
        <v>0</v>
      </c>
      <c r="V20" s="130">
        <f t="shared" si="22"/>
        <v>0</v>
      </c>
      <c r="W20" s="130">
        <f t="shared" si="22"/>
        <v>0</v>
      </c>
      <c r="X20" s="130">
        <f t="shared" si="22"/>
        <v>0</v>
      </c>
      <c r="Y20" s="420">
        <f t="shared" si="22"/>
        <v>0</v>
      </c>
      <c r="Z20" s="330">
        <f t="shared" si="17"/>
        <v>0</v>
      </c>
      <c r="AA20" s="559">
        <f t="shared" si="23"/>
        <v>0</v>
      </c>
      <c r="AB20" s="559">
        <f t="shared" si="23"/>
        <v>0</v>
      </c>
      <c r="AC20" s="559">
        <f t="shared" si="23"/>
        <v>0</v>
      </c>
      <c r="AD20" s="574">
        <f t="shared" si="23"/>
        <v>1</v>
      </c>
      <c r="AE20" s="330">
        <f t="shared" si="7"/>
        <v>1</v>
      </c>
      <c r="AF20" s="559">
        <f t="shared" si="24"/>
        <v>0</v>
      </c>
      <c r="AG20" s="559">
        <f t="shared" si="24"/>
        <v>0</v>
      </c>
      <c r="AH20" s="559">
        <f t="shared" si="24"/>
        <v>0</v>
      </c>
      <c r="AI20" s="559">
        <f>AI11+AI15</f>
        <v>0</v>
      </c>
      <c r="AJ20" s="330">
        <f t="shared" si="9"/>
        <v>0</v>
      </c>
    </row>
    <row r="21" spans="1:36" s="29" customFormat="1" ht="16.5" customHeight="1" thickBot="1" x14ac:dyDescent="0.4">
      <c r="A21" s="28"/>
      <c r="B21" s="522"/>
      <c r="C21" s="661"/>
      <c r="D21" s="705" t="s">
        <v>278</v>
      </c>
      <c r="E21" s="735"/>
      <c r="F21" s="504">
        <f t="shared" si="6"/>
        <v>6146</v>
      </c>
      <c r="G21" s="533">
        <f t="shared" si="19"/>
        <v>501</v>
      </c>
      <c r="H21" s="130">
        <f t="shared" si="19"/>
        <v>0</v>
      </c>
      <c r="I21" s="130">
        <f t="shared" si="19"/>
        <v>5</v>
      </c>
      <c r="J21" s="130">
        <f t="shared" si="19"/>
        <v>1</v>
      </c>
      <c r="K21" s="130">
        <f t="shared" si="18"/>
        <v>507</v>
      </c>
      <c r="L21" s="130">
        <f t="shared" si="20"/>
        <v>608</v>
      </c>
      <c r="M21" s="130">
        <f t="shared" si="20"/>
        <v>0</v>
      </c>
      <c r="N21" s="130">
        <f t="shared" si="20"/>
        <v>20</v>
      </c>
      <c r="O21" s="130">
        <f t="shared" si="20"/>
        <v>0</v>
      </c>
      <c r="P21" s="330">
        <f t="shared" si="15"/>
        <v>628</v>
      </c>
      <c r="Q21" s="130">
        <f t="shared" si="21"/>
        <v>734</v>
      </c>
      <c r="R21" s="130">
        <f t="shared" si="21"/>
        <v>0</v>
      </c>
      <c r="S21" s="130">
        <f t="shared" si="21"/>
        <v>7</v>
      </c>
      <c r="T21" s="420">
        <f t="shared" si="21"/>
        <v>0</v>
      </c>
      <c r="U21" s="330">
        <f t="shared" si="16"/>
        <v>741</v>
      </c>
      <c r="V21" s="130">
        <f t="shared" si="22"/>
        <v>0</v>
      </c>
      <c r="W21" s="130">
        <f t="shared" si="22"/>
        <v>10</v>
      </c>
      <c r="X21" s="130">
        <f t="shared" si="22"/>
        <v>0</v>
      </c>
      <c r="Y21" s="420">
        <f t="shared" si="22"/>
        <v>727</v>
      </c>
      <c r="Z21" s="330">
        <f t="shared" si="17"/>
        <v>737</v>
      </c>
      <c r="AA21" s="559">
        <f t="shared" si="23"/>
        <v>0</v>
      </c>
      <c r="AB21" s="559">
        <f t="shared" si="23"/>
        <v>8</v>
      </c>
      <c r="AC21" s="559">
        <f t="shared" si="23"/>
        <v>0</v>
      </c>
      <c r="AD21" s="574">
        <f t="shared" si="23"/>
        <v>1728</v>
      </c>
      <c r="AE21" s="330">
        <f t="shared" si="7"/>
        <v>1736</v>
      </c>
      <c r="AF21" s="559">
        <f t="shared" si="24"/>
        <v>0</v>
      </c>
      <c r="AG21" s="559">
        <f t="shared" si="24"/>
        <v>17</v>
      </c>
      <c r="AH21" s="559">
        <f t="shared" si="24"/>
        <v>0</v>
      </c>
      <c r="AI21" s="559">
        <f>AI12+AI16</f>
        <v>1780</v>
      </c>
      <c r="AJ21" s="330">
        <f t="shared" si="9"/>
        <v>1797</v>
      </c>
    </row>
    <row r="22" spans="1:36" s="29" customFormat="1" ht="16.5" customHeight="1" x14ac:dyDescent="0.35">
      <c r="A22" s="28"/>
      <c r="B22" s="523"/>
      <c r="C22" s="662"/>
      <c r="D22" s="664" t="s">
        <v>770</v>
      </c>
      <c r="E22" s="665"/>
      <c r="F22" s="504">
        <f t="shared" si="6"/>
        <v>0</v>
      </c>
      <c r="G22" s="533"/>
      <c r="H22" s="130"/>
      <c r="I22" s="130"/>
      <c r="J22" s="130"/>
      <c r="K22" s="130"/>
      <c r="L22" s="130"/>
      <c r="M22" s="130"/>
      <c r="N22" s="130"/>
      <c r="O22" s="130"/>
      <c r="P22" s="330"/>
      <c r="Q22" s="130"/>
      <c r="R22" s="130"/>
      <c r="S22" s="130"/>
      <c r="T22" s="420"/>
      <c r="U22" s="330"/>
      <c r="V22" s="130"/>
      <c r="W22" s="130"/>
      <c r="X22" s="130"/>
      <c r="Y22" s="420"/>
      <c r="Z22" s="330"/>
      <c r="AA22" s="559">
        <f t="shared" ref="AA22:AD22" si="25">AA13+AA18</f>
        <v>0</v>
      </c>
      <c r="AB22" s="559">
        <f t="shared" si="25"/>
        <v>0</v>
      </c>
      <c r="AC22" s="559">
        <f t="shared" si="25"/>
        <v>0</v>
      </c>
      <c r="AD22" s="574">
        <f t="shared" si="25"/>
        <v>0</v>
      </c>
      <c r="AE22" s="330">
        <f t="shared" si="7"/>
        <v>0</v>
      </c>
      <c r="AF22" s="559">
        <f t="shared" ref="AF22:AI22" si="26">AF13+AF18</f>
        <v>0</v>
      </c>
      <c r="AG22" s="559">
        <f t="shared" si="26"/>
        <v>0</v>
      </c>
      <c r="AH22" s="559">
        <f t="shared" si="26"/>
        <v>0</v>
      </c>
      <c r="AI22" s="559">
        <f t="shared" si="26"/>
        <v>0</v>
      </c>
      <c r="AJ22" s="330">
        <f t="shared" si="9"/>
        <v>0</v>
      </c>
    </row>
    <row r="23" spans="1:36" s="29" customFormat="1" ht="16.5" customHeight="1" thickBot="1" x14ac:dyDescent="0.4">
      <c r="A23" s="28"/>
      <c r="B23" s="523"/>
      <c r="C23" s="663"/>
      <c r="D23" s="666" t="s">
        <v>771</v>
      </c>
      <c r="E23" s="667"/>
      <c r="F23" s="504">
        <f t="shared" si="6"/>
        <v>0</v>
      </c>
      <c r="G23" s="533"/>
      <c r="H23" s="130"/>
      <c r="I23" s="130"/>
      <c r="J23" s="130"/>
      <c r="K23" s="130"/>
      <c r="L23" s="130"/>
      <c r="M23" s="130"/>
      <c r="N23" s="130"/>
      <c r="O23" s="130"/>
      <c r="P23" s="330"/>
      <c r="Q23" s="130"/>
      <c r="R23" s="130"/>
      <c r="S23" s="130"/>
      <c r="T23" s="420"/>
      <c r="U23" s="330"/>
      <c r="V23" s="130"/>
      <c r="W23" s="130"/>
      <c r="X23" s="130"/>
      <c r="Y23" s="420"/>
      <c r="Z23" s="330"/>
      <c r="AA23" s="560">
        <f t="shared" ref="AA23:AD23" si="27">AA17</f>
        <v>0</v>
      </c>
      <c r="AB23" s="560">
        <f t="shared" si="27"/>
        <v>0</v>
      </c>
      <c r="AC23" s="560">
        <f t="shared" si="27"/>
        <v>0</v>
      </c>
      <c r="AD23" s="575">
        <f t="shared" si="27"/>
        <v>0</v>
      </c>
      <c r="AE23" s="330">
        <f t="shared" si="7"/>
        <v>0</v>
      </c>
      <c r="AF23" s="560">
        <f t="shared" ref="AF23:AI23" si="28">AF17</f>
        <v>0</v>
      </c>
      <c r="AG23" s="560">
        <f t="shared" si="28"/>
        <v>0</v>
      </c>
      <c r="AH23" s="560">
        <f t="shared" si="28"/>
        <v>0</v>
      </c>
      <c r="AI23" s="560">
        <f t="shared" si="28"/>
        <v>0</v>
      </c>
      <c r="AJ23" s="330">
        <f t="shared" si="9"/>
        <v>0</v>
      </c>
    </row>
    <row r="24" spans="1:36" s="29" customFormat="1" ht="16.5" customHeight="1" x14ac:dyDescent="0.35">
      <c r="A24" s="28"/>
      <c r="B24" s="761">
        <v>1</v>
      </c>
      <c r="C24" s="660" t="s">
        <v>5</v>
      </c>
      <c r="D24" s="668" t="s">
        <v>133</v>
      </c>
      <c r="E24" s="617" t="s">
        <v>118</v>
      </c>
      <c r="F24" s="504">
        <f t="shared" si="6"/>
        <v>350</v>
      </c>
      <c r="G24" s="534">
        <v>55</v>
      </c>
      <c r="H24" s="302">
        <v>0</v>
      </c>
      <c r="I24" s="302">
        <v>0</v>
      </c>
      <c r="J24" s="302">
        <v>0</v>
      </c>
      <c r="K24" s="130">
        <f t="shared" si="18"/>
        <v>55</v>
      </c>
      <c r="L24" s="279">
        <v>72</v>
      </c>
      <c r="M24" s="279">
        <v>0</v>
      </c>
      <c r="N24" s="279">
        <v>0</v>
      </c>
      <c r="O24" s="279">
        <v>0</v>
      </c>
      <c r="P24" s="330">
        <f t="shared" si="15"/>
        <v>72</v>
      </c>
      <c r="Q24" s="279">
        <v>59</v>
      </c>
      <c r="R24" s="279">
        <v>0</v>
      </c>
      <c r="S24" s="279">
        <v>0</v>
      </c>
      <c r="T24" s="421">
        <v>0</v>
      </c>
      <c r="U24" s="330">
        <f t="shared" si="16"/>
        <v>59</v>
      </c>
      <c r="V24" s="279">
        <v>0</v>
      </c>
      <c r="W24" s="279">
        <v>0</v>
      </c>
      <c r="X24" s="279">
        <v>0</v>
      </c>
      <c r="Y24" s="421">
        <v>42</v>
      </c>
      <c r="Z24" s="330">
        <f t="shared" si="17"/>
        <v>42</v>
      </c>
      <c r="AA24" s="256">
        <v>0</v>
      </c>
      <c r="AB24" s="256">
        <v>0</v>
      </c>
      <c r="AC24" s="256">
        <v>0</v>
      </c>
      <c r="AD24" s="418">
        <v>51</v>
      </c>
      <c r="AE24" s="330">
        <f t="shared" si="7"/>
        <v>51</v>
      </c>
      <c r="AF24" s="256">
        <v>0</v>
      </c>
      <c r="AG24" s="256">
        <v>0</v>
      </c>
      <c r="AH24" s="256">
        <v>0</v>
      </c>
      <c r="AI24" s="256">
        <v>71</v>
      </c>
      <c r="AJ24" s="330">
        <f t="shared" si="9"/>
        <v>71</v>
      </c>
    </row>
    <row r="25" spans="1:36" s="29" customFormat="1" ht="16.5" customHeight="1" x14ac:dyDescent="0.35">
      <c r="A25" s="28"/>
      <c r="B25" s="695"/>
      <c r="C25" s="661"/>
      <c r="D25" s="669"/>
      <c r="E25" s="615" t="s">
        <v>205</v>
      </c>
      <c r="F25" s="504">
        <f t="shared" si="6"/>
        <v>0</v>
      </c>
      <c r="G25" s="530">
        <v>0</v>
      </c>
      <c r="H25" s="300">
        <v>0</v>
      </c>
      <c r="I25" s="300">
        <v>0</v>
      </c>
      <c r="J25" s="300">
        <v>0</v>
      </c>
      <c r="K25" s="130">
        <f t="shared" si="18"/>
        <v>0</v>
      </c>
      <c r="L25" s="256">
        <v>0</v>
      </c>
      <c r="M25" s="256">
        <v>0</v>
      </c>
      <c r="N25" s="256">
        <v>0</v>
      </c>
      <c r="O25" s="256">
        <v>0</v>
      </c>
      <c r="P25" s="330">
        <f t="shared" si="15"/>
        <v>0</v>
      </c>
      <c r="Q25" s="256">
        <v>0</v>
      </c>
      <c r="R25" s="256">
        <v>0</v>
      </c>
      <c r="S25" s="256">
        <v>0</v>
      </c>
      <c r="T25" s="418">
        <v>0</v>
      </c>
      <c r="U25" s="330">
        <f t="shared" si="16"/>
        <v>0</v>
      </c>
      <c r="V25" s="256">
        <v>0</v>
      </c>
      <c r="W25" s="256">
        <v>0</v>
      </c>
      <c r="X25" s="256">
        <v>0</v>
      </c>
      <c r="Y25" s="418">
        <v>0</v>
      </c>
      <c r="Z25" s="330">
        <f t="shared" si="17"/>
        <v>0</v>
      </c>
      <c r="AA25" s="257">
        <v>0</v>
      </c>
      <c r="AB25" s="257">
        <v>0</v>
      </c>
      <c r="AC25" s="257">
        <v>0</v>
      </c>
      <c r="AD25" s="573">
        <v>0</v>
      </c>
      <c r="AE25" s="330">
        <f t="shared" si="7"/>
        <v>0</v>
      </c>
      <c r="AF25" s="257">
        <v>0</v>
      </c>
      <c r="AG25" s="257">
        <v>0</v>
      </c>
      <c r="AH25" s="257">
        <v>0</v>
      </c>
      <c r="AI25" s="257">
        <v>0</v>
      </c>
      <c r="AJ25" s="330">
        <f t="shared" si="9"/>
        <v>0</v>
      </c>
    </row>
    <row r="26" spans="1:36" s="29" customFormat="1" ht="16.5" customHeight="1" thickBot="1" x14ac:dyDescent="0.4">
      <c r="A26" s="28"/>
      <c r="B26" s="695"/>
      <c r="C26" s="661"/>
      <c r="D26" s="669"/>
      <c r="E26" s="615" t="s">
        <v>114</v>
      </c>
      <c r="F26" s="504">
        <f t="shared" si="6"/>
        <v>335</v>
      </c>
      <c r="G26" s="531">
        <v>46</v>
      </c>
      <c r="H26" s="301">
        <v>0</v>
      </c>
      <c r="I26" s="301">
        <v>0</v>
      </c>
      <c r="J26" s="301">
        <v>0</v>
      </c>
      <c r="K26" s="130">
        <f t="shared" si="18"/>
        <v>46</v>
      </c>
      <c r="L26" s="258">
        <v>68</v>
      </c>
      <c r="M26" s="258">
        <v>0</v>
      </c>
      <c r="N26" s="258">
        <v>0</v>
      </c>
      <c r="O26" s="258">
        <v>0</v>
      </c>
      <c r="P26" s="330">
        <f t="shared" si="15"/>
        <v>68</v>
      </c>
      <c r="Q26" s="258">
        <v>74</v>
      </c>
      <c r="R26" s="258">
        <v>0</v>
      </c>
      <c r="S26" s="258">
        <v>0</v>
      </c>
      <c r="T26" s="419">
        <v>0</v>
      </c>
      <c r="U26" s="330">
        <f t="shared" si="16"/>
        <v>74</v>
      </c>
      <c r="V26" s="258">
        <v>0</v>
      </c>
      <c r="W26" s="258">
        <v>0</v>
      </c>
      <c r="X26" s="258">
        <v>0</v>
      </c>
      <c r="Y26" s="419">
        <v>44</v>
      </c>
      <c r="Z26" s="330">
        <f t="shared" si="17"/>
        <v>44</v>
      </c>
      <c r="AA26" s="257">
        <v>0</v>
      </c>
      <c r="AB26" s="257">
        <v>0</v>
      </c>
      <c r="AC26" s="257">
        <v>0</v>
      </c>
      <c r="AD26" s="573">
        <v>42</v>
      </c>
      <c r="AE26" s="330">
        <f t="shared" si="7"/>
        <v>42</v>
      </c>
      <c r="AF26" s="257">
        <v>0</v>
      </c>
      <c r="AG26" s="257">
        <v>0</v>
      </c>
      <c r="AH26" s="257">
        <v>0</v>
      </c>
      <c r="AI26" s="257">
        <v>61</v>
      </c>
      <c r="AJ26" s="330">
        <f t="shared" si="9"/>
        <v>61</v>
      </c>
    </row>
    <row r="27" spans="1:36" s="29" customFormat="1" ht="16.5" customHeight="1" thickBot="1" x14ac:dyDescent="0.4">
      <c r="A27" s="28"/>
      <c r="B27" s="520"/>
      <c r="C27" s="661"/>
      <c r="D27" s="671"/>
      <c r="E27" s="620" t="s">
        <v>768</v>
      </c>
      <c r="F27" s="504">
        <f t="shared" si="6"/>
        <v>0</v>
      </c>
      <c r="G27" s="532"/>
      <c r="H27" s="500"/>
      <c r="I27" s="500"/>
      <c r="J27" s="500"/>
      <c r="K27" s="130"/>
      <c r="L27" s="320"/>
      <c r="M27" s="320"/>
      <c r="N27" s="320"/>
      <c r="O27" s="320"/>
      <c r="P27" s="330"/>
      <c r="Q27" s="320"/>
      <c r="R27" s="320"/>
      <c r="S27" s="320"/>
      <c r="T27" s="426"/>
      <c r="U27" s="330"/>
      <c r="V27" s="320"/>
      <c r="W27" s="320"/>
      <c r="X27" s="320"/>
      <c r="Y27" s="426"/>
      <c r="Z27" s="330"/>
      <c r="AA27" s="258">
        <v>0</v>
      </c>
      <c r="AB27" s="258">
        <v>0</v>
      </c>
      <c r="AC27" s="258">
        <v>0</v>
      </c>
      <c r="AD27" s="419">
        <v>0</v>
      </c>
      <c r="AE27" s="330">
        <f t="shared" si="7"/>
        <v>0</v>
      </c>
      <c r="AF27" s="258">
        <v>0</v>
      </c>
      <c r="AG27" s="258">
        <v>0</v>
      </c>
      <c r="AH27" s="258">
        <v>0</v>
      </c>
      <c r="AI27" s="258">
        <v>0</v>
      </c>
      <c r="AJ27" s="330">
        <f t="shared" si="9"/>
        <v>0</v>
      </c>
    </row>
    <row r="28" spans="1:36" s="29" customFormat="1" ht="16.5" customHeight="1" x14ac:dyDescent="0.35">
      <c r="A28" s="28"/>
      <c r="B28" s="695">
        <v>2</v>
      </c>
      <c r="C28" s="661"/>
      <c r="D28" s="676" t="s">
        <v>59</v>
      </c>
      <c r="E28" s="618" t="s">
        <v>118</v>
      </c>
      <c r="F28" s="504">
        <f t="shared" si="6"/>
        <v>56</v>
      </c>
      <c r="G28" s="530">
        <v>2</v>
      </c>
      <c r="H28" s="300">
        <v>0</v>
      </c>
      <c r="I28" s="300">
        <v>0</v>
      </c>
      <c r="J28" s="300">
        <v>0</v>
      </c>
      <c r="K28" s="130">
        <f t="shared" si="18"/>
        <v>2</v>
      </c>
      <c r="L28" s="256">
        <v>10</v>
      </c>
      <c r="M28" s="256">
        <v>0</v>
      </c>
      <c r="N28" s="256">
        <v>0</v>
      </c>
      <c r="O28" s="256">
        <v>0</v>
      </c>
      <c r="P28" s="330">
        <f t="shared" si="15"/>
        <v>10</v>
      </c>
      <c r="Q28" s="256">
        <v>11</v>
      </c>
      <c r="R28" s="279">
        <v>0</v>
      </c>
      <c r="S28" s="279">
        <v>0</v>
      </c>
      <c r="T28" s="421">
        <v>0</v>
      </c>
      <c r="U28" s="330">
        <f t="shared" si="16"/>
        <v>11</v>
      </c>
      <c r="V28" s="256">
        <v>0</v>
      </c>
      <c r="W28" s="256">
        <v>0</v>
      </c>
      <c r="X28" s="256">
        <v>0</v>
      </c>
      <c r="Y28" s="418">
        <v>7</v>
      </c>
      <c r="Z28" s="330">
        <f t="shared" si="17"/>
        <v>7</v>
      </c>
      <c r="AA28" s="256">
        <v>0</v>
      </c>
      <c r="AB28" s="256">
        <v>1</v>
      </c>
      <c r="AC28" s="256">
        <v>0</v>
      </c>
      <c r="AD28" s="418">
        <v>13</v>
      </c>
      <c r="AE28" s="330">
        <f t="shared" si="7"/>
        <v>14</v>
      </c>
      <c r="AF28" s="256">
        <v>0</v>
      </c>
      <c r="AG28" s="256">
        <v>0</v>
      </c>
      <c r="AH28" s="256">
        <v>0</v>
      </c>
      <c r="AI28" s="256">
        <v>12</v>
      </c>
      <c r="AJ28" s="330">
        <f t="shared" si="9"/>
        <v>12</v>
      </c>
    </row>
    <row r="29" spans="1:36" s="29" customFormat="1" ht="16.5" customHeight="1" x14ac:dyDescent="0.35">
      <c r="A29" s="28"/>
      <c r="B29" s="695"/>
      <c r="C29" s="661"/>
      <c r="D29" s="669"/>
      <c r="E29" s="615" t="s">
        <v>205</v>
      </c>
      <c r="F29" s="504">
        <f t="shared" si="6"/>
        <v>0</v>
      </c>
      <c r="G29" s="530">
        <v>0</v>
      </c>
      <c r="H29" s="300">
        <v>0</v>
      </c>
      <c r="I29" s="300">
        <v>0</v>
      </c>
      <c r="J29" s="300">
        <v>0</v>
      </c>
      <c r="K29" s="130">
        <f t="shared" si="18"/>
        <v>0</v>
      </c>
      <c r="L29" s="256">
        <v>0</v>
      </c>
      <c r="M29" s="256">
        <v>0</v>
      </c>
      <c r="N29" s="256">
        <v>0</v>
      </c>
      <c r="O29" s="256">
        <v>0</v>
      </c>
      <c r="P29" s="330">
        <f t="shared" si="15"/>
        <v>0</v>
      </c>
      <c r="Q29" s="256">
        <v>0</v>
      </c>
      <c r="R29" s="256">
        <v>0</v>
      </c>
      <c r="S29" s="256">
        <v>0</v>
      </c>
      <c r="T29" s="418">
        <v>0</v>
      </c>
      <c r="U29" s="330">
        <f t="shared" si="16"/>
        <v>0</v>
      </c>
      <c r="V29" s="256">
        <v>0</v>
      </c>
      <c r="W29" s="256">
        <v>0</v>
      </c>
      <c r="X29" s="256">
        <v>0</v>
      </c>
      <c r="Y29" s="418">
        <v>0</v>
      </c>
      <c r="Z29" s="330">
        <f t="shared" si="17"/>
        <v>0</v>
      </c>
      <c r="AA29" s="257">
        <v>0</v>
      </c>
      <c r="AB29" s="257">
        <v>0</v>
      </c>
      <c r="AC29" s="257">
        <v>0</v>
      </c>
      <c r="AD29" s="573">
        <v>0</v>
      </c>
      <c r="AE29" s="330">
        <f t="shared" si="7"/>
        <v>0</v>
      </c>
      <c r="AF29" s="257">
        <v>0</v>
      </c>
      <c r="AG29" s="257">
        <v>0</v>
      </c>
      <c r="AH29" s="257">
        <v>0</v>
      </c>
      <c r="AI29" s="257">
        <v>0</v>
      </c>
      <c r="AJ29" s="330">
        <f t="shared" si="9"/>
        <v>0</v>
      </c>
    </row>
    <row r="30" spans="1:36" s="29" customFormat="1" ht="16.5" customHeight="1" thickBot="1" x14ac:dyDescent="0.4">
      <c r="A30" s="28"/>
      <c r="B30" s="695"/>
      <c r="C30" s="661"/>
      <c r="D30" s="669"/>
      <c r="E30" s="615" t="s">
        <v>114</v>
      </c>
      <c r="F30" s="504">
        <f t="shared" si="6"/>
        <v>41</v>
      </c>
      <c r="G30" s="531">
        <v>3</v>
      </c>
      <c r="H30" s="301">
        <v>0</v>
      </c>
      <c r="I30" s="301">
        <v>0</v>
      </c>
      <c r="J30" s="301">
        <v>0</v>
      </c>
      <c r="K30" s="130">
        <f t="shared" si="18"/>
        <v>3</v>
      </c>
      <c r="L30" s="258">
        <v>3</v>
      </c>
      <c r="M30" s="258">
        <v>0</v>
      </c>
      <c r="N30" s="258">
        <v>0</v>
      </c>
      <c r="O30" s="258">
        <v>0</v>
      </c>
      <c r="P30" s="330">
        <f t="shared" si="15"/>
        <v>3</v>
      </c>
      <c r="Q30" s="258">
        <v>9</v>
      </c>
      <c r="R30" s="258">
        <v>0</v>
      </c>
      <c r="S30" s="258">
        <v>0</v>
      </c>
      <c r="T30" s="419">
        <v>0</v>
      </c>
      <c r="U30" s="330">
        <f t="shared" si="16"/>
        <v>9</v>
      </c>
      <c r="V30" s="258">
        <v>0</v>
      </c>
      <c r="W30" s="258">
        <v>0</v>
      </c>
      <c r="X30" s="258">
        <v>0</v>
      </c>
      <c r="Y30" s="419">
        <v>9</v>
      </c>
      <c r="Z30" s="330">
        <f t="shared" si="17"/>
        <v>9</v>
      </c>
      <c r="AA30" s="257">
        <v>0</v>
      </c>
      <c r="AB30" s="257">
        <v>0</v>
      </c>
      <c r="AC30" s="257">
        <v>0</v>
      </c>
      <c r="AD30" s="573">
        <v>9</v>
      </c>
      <c r="AE30" s="330">
        <f t="shared" si="7"/>
        <v>9</v>
      </c>
      <c r="AF30" s="257">
        <v>0</v>
      </c>
      <c r="AG30" s="257">
        <v>0</v>
      </c>
      <c r="AH30" s="257">
        <v>0</v>
      </c>
      <c r="AI30" s="257">
        <v>8</v>
      </c>
      <c r="AJ30" s="330">
        <f t="shared" si="9"/>
        <v>8</v>
      </c>
    </row>
    <row r="31" spans="1:36" s="29" customFormat="1" ht="16.5" customHeight="1" thickBot="1" x14ac:dyDescent="0.4">
      <c r="A31" s="28"/>
      <c r="B31" s="520"/>
      <c r="C31" s="661"/>
      <c r="D31" s="671"/>
      <c r="E31" s="621" t="s">
        <v>768</v>
      </c>
      <c r="F31" s="504">
        <f t="shared" si="6"/>
        <v>9</v>
      </c>
      <c r="G31" s="532"/>
      <c r="H31" s="500"/>
      <c r="I31" s="500"/>
      <c r="J31" s="500"/>
      <c r="K31" s="130"/>
      <c r="L31" s="320"/>
      <c r="M31" s="320"/>
      <c r="N31" s="320"/>
      <c r="O31" s="320"/>
      <c r="P31" s="330"/>
      <c r="Q31" s="320"/>
      <c r="R31" s="320"/>
      <c r="S31" s="320"/>
      <c r="T31" s="426"/>
      <c r="U31" s="330"/>
      <c r="V31" s="320"/>
      <c r="W31" s="320"/>
      <c r="X31" s="320"/>
      <c r="Y31" s="426"/>
      <c r="Z31" s="330"/>
      <c r="AA31" s="258">
        <v>0</v>
      </c>
      <c r="AB31" s="258">
        <v>0</v>
      </c>
      <c r="AC31" s="258">
        <v>0</v>
      </c>
      <c r="AD31" s="419">
        <v>5</v>
      </c>
      <c r="AE31" s="330">
        <f t="shared" si="7"/>
        <v>5</v>
      </c>
      <c r="AF31" s="258">
        <v>0</v>
      </c>
      <c r="AG31" s="258">
        <v>0</v>
      </c>
      <c r="AH31" s="258">
        <v>0</v>
      </c>
      <c r="AI31" s="258">
        <v>4</v>
      </c>
      <c r="AJ31" s="330">
        <f t="shared" si="9"/>
        <v>4</v>
      </c>
    </row>
    <row r="32" spans="1:36" s="29" customFormat="1" ht="16.5" customHeight="1" x14ac:dyDescent="0.35">
      <c r="A32" s="28"/>
      <c r="B32" s="695">
        <v>3</v>
      </c>
      <c r="C32" s="661"/>
      <c r="D32" s="676" t="s">
        <v>73</v>
      </c>
      <c r="E32" s="618" t="s">
        <v>118</v>
      </c>
      <c r="F32" s="504">
        <f t="shared" si="6"/>
        <v>0</v>
      </c>
      <c r="G32" s="530">
        <v>0</v>
      </c>
      <c r="H32" s="300">
        <v>0</v>
      </c>
      <c r="I32" s="300">
        <v>0</v>
      </c>
      <c r="J32" s="300">
        <v>0</v>
      </c>
      <c r="K32" s="130">
        <f t="shared" si="18"/>
        <v>0</v>
      </c>
      <c r="L32" s="256">
        <v>0</v>
      </c>
      <c r="M32" s="256">
        <v>0</v>
      </c>
      <c r="N32" s="256">
        <v>0</v>
      </c>
      <c r="O32" s="256">
        <v>0</v>
      </c>
      <c r="P32" s="330">
        <f t="shared" si="15"/>
        <v>0</v>
      </c>
      <c r="Q32" s="256">
        <v>0</v>
      </c>
      <c r="R32" s="279">
        <v>0</v>
      </c>
      <c r="S32" s="279">
        <v>0</v>
      </c>
      <c r="T32" s="421">
        <v>0</v>
      </c>
      <c r="U32" s="330">
        <f t="shared" si="16"/>
        <v>0</v>
      </c>
      <c r="V32" s="256">
        <v>0</v>
      </c>
      <c r="W32" s="256">
        <v>0</v>
      </c>
      <c r="X32" s="256">
        <v>0</v>
      </c>
      <c r="Y32" s="418">
        <v>0</v>
      </c>
      <c r="Z32" s="330">
        <f t="shared" si="17"/>
        <v>0</v>
      </c>
      <c r="AA32" s="256">
        <v>0</v>
      </c>
      <c r="AB32" s="256">
        <v>0</v>
      </c>
      <c r="AC32" s="256">
        <v>0</v>
      </c>
      <c r="AD32" s="418">
        <v>0</v>
      </c>
      <c r="AE32" s="330">
        <f t="shared" si="7"/>
        <v>0</v>
      </c>
      <c r="AF32" s="256">
        <v>0</v>
      </c>
      <c r="AG32" s="256">
        <v>0</v>
      </c>
      <c r="AH32" s="256">
        <v>0</v>
      </c>
      <c r="AI32" s="256">
        <v>0</v>
      </c>
      <c r="AJ32" s="330">
        <f t="shared" si="9"/>
        <v>0</v>
      </c>
    </row>
    <row r="33" spans="1:36" s="29" customFormat="1" ht="16.5" customHeight="1" x14ac:dyDescent="0.35">
      <c r="A33" s="28"/>
      <c r="B33" s="695"/>
      <c r="C33" s="661"/>
      <c r="D33" s="669"/>
      <c r="E33" s="615" t="s">
        <v>205</v>
      </c>
      <c r="F33" s="504">
        <f t="shared" si="6"/>
        <v>0</v>
      </c>
      <c r="G33" s="530">
        <v>0</v>
      </c>
      <c r="H33" s="300">
        <v>0</v>
      </c>
      <c r="I33" s="300">
        <v>0</v>
      </c>
      <c r="J33" s="300">
        <v>0</v>
      </c>
      <c r="K33" s="130">
        <f t="shared" si="18"/>
        <v>0</v>
      </c>
      <c r="L33" s="256">
        <v>0</v>
      </c>
      <c r="M33" s="256">
        <v>0</v>
      </c>
      <c r="N33" s="256">
        <v>0</v>
      </c>
      <c r="O33" s="256">
        <v>0</v>
      </c>
      <c r="P33" s="330">
        <f t="shared" si="15"/>
        <v>0</v>
      </c>
      <c r="Q33" s="256">
        <v>0</v>
      </c>
      <c r="R33" s="256">
        <v>0</v>
      </c>
      <c r="S33" s="256">
        <v>0</v>
      </c>
      <c r="T33" s="418">
        <v>0</v>
      </c>
      <c r="U33" s="330">
        <f t="shared" si="16"/>
        <v>0</v>
      </c>
      <c r="V33" s="256">
        <v>0</v>
      </c>
      <c r="W33" s="256">
        <v>0</v>
      </c>
      <c r="X33" s="256">
        <v>0</v>
      </c>
      <c r="Y33" s="418">
        <v>0</v>
      </c>
      <c r="Z33" s="330">
        <f t="shared" si="17"/>
        <v>0</v>
      </c>
      <c r="AA33" s="257">
        <v>0</v>
      </c>
      <c r="AB33" s="257">
        <v>0</v>
      </c>
      <c r="AC33" s="257">
        <v>0</v>
      </c>
      <c r="AD33" s="573">
        <v>0</v>
      </c>
      <c r="AE33" s="330">
        <f t="shared" si="7"/>
        <v>0</v>
      </c>
      <c r="AF33" s="257">
        <v>0</v>
      </c>
      <c r="AG33" s="257">
        <v>0</v>
      </c>
      <c r="AH33" s="257">
        <v>0</v>
      </c>
      <c r="AI33" s="257">
        <v>0</v>
      </c>
      <c r="AJ33" s="330">
        <f t="shared" si="9"/>
        <v>0</v>
      </c>
    </row>
    <row r="34" spans="1:36" s="29" customFormat="1" ht="16.5" customHeight="1" thickBot="1" x14ac:dyDescent="0.4">
      <c r="A34" s="28"/>
      <c r="B34" s="695"/>
      <c r="C34" s="661"/>
      <c r="D34" s="669"/>
      <c r="E34" s="615" t="s">
        <v>114</v>
      </c>
      <c r="F34" s="504">
        <f t="shared" si="6"/>
        <v>0</v>
      </c>
      <c r="G34" s="531">
        <v>0</v>
      </c>
      <c r="H34" s="301">
        <v>0</v>
      </c>
      <c r="I34" s="301">
        <v>0</v>
      </c>
      <c r="J34" s="301">
        <v>0</v>
      </c>
      <c r="K34" s="130">
        <f t="shared" si="18"/>
        <v>0</v>
      </c>
      <c r="L34" s="258">
        <v>0</v>
      </c>
      <c r="M34" s="258">
        <v>0</v>
      </c>
      <c r="N34" s="258">
        <v>0</v>
      </c>
      <c r="O34" s="258">
        <v>0</v>
      </c>
      <c r="P34" s="330">
        <f t="shared" si="15"/>
        <v>0</v>
      </c>
      <c r="Q34" s="258">
        <v>0</v>
      </c>
      <c r="R34" s="258">
        <v>0</v>
      </c>
      <c r="S34" s="258">
        <v>0</v>
      </c>
      <c r="T34" s="419">
        <v>0</v>
      </c>
      <c r="U34" s="330">
        <f t="shared" si="16"/>
        <v>0</v>
      </c>
      <c r="V34" s="258">
        <v>0</v>
      </c>
      <c r="W34" s="258">
        <v>0</v>
      </c>
      <c r="X34" s="258">
        <v>0</v>
      </c>
      <c r="Y34" s="419">
        <v>0</v>
      </c>
      <c r="Z34" s="330">
        <f t="shared" si="17"/>
        <v>0</v>
      </c>
      <c r="AA34" s="257">
        <v>0</v>
      </c>
      <c r="AB34" s="257">
        <v>0</v>
      </c>
      <c r="AC34" s="257">
        <v>0</v>
      </c>
      <c r="AD34" s="573">
        <v>0</v>
      </c>
      <c r="AE34" s="330">
        <f t="shared" si="7"/>
        <v>0</v>
      </c>
      <c r="AF34" s="257">
        <v>0</v>
      </c>
      <c r="AG34" s="257">
        <v>0</v>
      </c>
      <c r="AH34" s="257">
        <v>0</v>
      </c>
      <c r="AI34" s="257">
        <v>0</v>
      </c>
      <c r="AJ34" s="330">
        <f t="shared" si="9"/>
        <v>0</v>
      </c>
    </row>
    <row r="35" spans="1:36" s="29" customFormat="1" ht="16.5" customHeight="1" thickBot="1" x14ac:dyDescent="0.4">
      <c r="A35" s="28"/>
      <c r="B35" s="520"/>
      <c r="C35" s="661"/>
      <c r="D35" s="671"/>
      <c r="E35" s="620" t="s">
        <v>768</v>
      </c>
      <c r="F35" s="504">
        <f t="shared" si="6"/>
        <v>1</v>
      </c>
      <c r="G35" s="532"/>
      <c r="H35" s="500"/>
      <c r="I35" s="500"/>
      <c r="J35" s="500"/>
      <c r="K35" s="130"/>
      <c r="L35" s="320"/>
      <c r="M35" s="320"/>
      <c r="N35" s="320"/>
      <c r="O35" s="320"/>
      <c r="P35" s="330"/>
      <c r="Q35" s="320"/>
      <c r="R35" s="320"/>
      <c r="S35" s="320"/>
      <c r="T35" s="426"/>
      <c r="U35" s="330"/>
      <c r="V35" s="320"/>
      <c r="W35" s="320"/>
      <c r="X35" s="320"/>
      <c r="Y35" s="426"/>
      <c r="Z35" s="330"/>
      <c r="AA35" s="258">
        <v>0</v>
      </c>
      <c r="AB35" s="258">
        <v>0</v>
      </c>
      <c r="AC35" s="258">
        <v>0</v>
      </c>
      <c r="AD35" s="419">
        <v>0</v>
      </c>
      <c r="AE35" s="330">
        <f t="shared" si="7"/>
        <v>0</v>
      </c>
      <c r="AF35" s="258">
        <v>0</v>
      </c>
      <c r="AG35" s="258">
        <v>0</v>
      </c>
      <c r="AH35" s="258">
        <v>0</v>
      </c>
      <c r="AI35" s="258">
        <v>1</v>
      </c>
      <c r="AJ35" s="330">
        <f t="shared" si="9"/>
        <v>1</v>
      </c>
    </row>
    <row r="36" spans="1:36" s="29" customFormat="1" ht="16.5" customHeight="1" x14ac:dyDescent="0.35">
      <c r="A36" s="28"/>
      <c r="B36" s="695">
        <v>4</v>
      </c>
      <c r="C36" s="661"/>
      <c r="D36" s="676" t="s">
        <v>153</v>
      </c>
      <c r="E36" s="618" t="s">
        <v>118</v>
      </c>
      <c r="F36" s="504">
        <f t="shared" si="6"/>
        <v>563</v>
      </c>
      <c r="G36" s="530">
        <v>95</v>
      </c>
      <c r="H36" s="300">
        <v>0</v>
      </c>
      <c r="I36" s="300">
        <v>0</v>
      </c>
      <c r="J36" s="300">
        <v>0</v>
      </c>
      <c r="K36" s="130">
        <f t="shared" si="18"/>
        <v>95</v>
      </c>
      <c r="L36" s="256">
        <v>112</v>
      </c>
      <c r="M36" s="256">
        <v>0</v>
      </c>
      <c r="N36" s="256">
        <v>0</v>
      </c>
      <c r="O36" s="256">
        <v>0</v>
      </c>
      <c r="P36" s="330">
        <f t="shared" si="15"/>
        <v>112</v>
      </c>
      <c r="Q36" s="256">
        <v>118</v>
      </c>
      <c r="R36" s="279">
        <v>0</v>
      </c>
      <c r="S36" s="279">
        <v>0</v>
      </c>
      <c r="T36" s="421">
        <v>0</v>
      </c>
      <c r="U36" s="330">
        <f t="shared" si="16"/>
        <v>118</v>
      </c>
      <c r="V36" s="256">
        <v>0</v>
      </c>
      <c r="W36" s="256">
        <v>0</v>
      </c>
      <c r="X36" s="256">
        <v>0</v>
      </c>
      <c r="Y36" s="418">
        <v>93</v>
      </c>
      <c r="Z36" s="330">
        <f t="shared" si="17"/>
        <v>93</v>
      </c>
      <c r="AA36" s="256">
        <v>0</v>
      </c>
      <c r="AB36" s="256">
        <v>0</v>
      </c>
      <c r="AC36" s="256">
        <v>0</v>
      </c>
      <c r="AD36" s="418">
        <v>57</v>
      </c>
      <c r="AE36" s="330">
        <f t="shared" si="7"/>
        <v>57</v>
      </c>
      <c r="AF36" s="256">
        <v>0</v>
      </c>
      <c r="AG36" s="256">
        <v>0</v>
      </c>
      <c r="AH36" s="256">
        <v>0</v>
      </c>
      <c r="AI36" s="256">
        <v>88</v>
      </c>
      <c r="AJ36" s="330">
        <f t="shared" si="9"/>
        <v>88</v>
      </c>
    </row>
    <row r="37" spans="1:36" s="29" customFormat="1" ht="16.5" customHeight="1" x14ac:dyDescent="0.35">
      <c r="A37" s="28"/>
      <c r="B37" s="695"/>
      <c r="C37" s="661"/>
      <c r="D37" s="669"/>
      <c r="E37" s="615" t="s">
        <v>205</v>
      </c>
      <c r="F37" s="504">
        <f t="shared" si="6"/>
        <v>0</v>
      </c>
      <c r="G37" s="530">
        <v>0</v>
      </c>
      <c r="H37" s="300">
        <v>0</v>
      </c>
      <c r="I37" s="300">
        <v>0</v>
      </c>
      <c r="J37" s="300">
        <v>0</v>
      </c>
      <c r="K37" s="130">
        <f t="shared" si="18"/>
        <v>0</v>
      </c>
      <c r="L37" s="256">
        <v>0</v>
      </c>
      <c r="M37" s="256">
        <v>0</v>
      </c>
      <c r="N37" s="256">
        <v>0</v>
      </c>
      <c r="O37" s="256">
        <v>0</v>
      </c>
      <c r="P37" s="330">
        <f t="shared" si="15"/>
        <v>0</v>
      </c>
      <c r="Q37" s="256">
        <v>0</v>
      </c>
      <c r="R37" s="256">
        <v>0</v>
      </c>
      <c r="S37" s="256">
        <v>0</v>
      </c>
      <c r="T37" s="418">
        <v>0</v>
      </c>
      <c r="U37" s="330">
        <f t="shared" si="16"/>
        <v>0</v>
      </c>
      <c r="V37" s="256">
        <v>0</v>
      </c>
      <c r="W37" s="256">
        <v>0</v>
      </c>
      <c r="X37" s="256">
        <v>0</v>
      </c>
      <c r="Y37" s="418">
        <v>0</v>
      </c>
      <c r="Z37" s="330">
        <f t="shared" si="17"/>
        <v>0</v>
      </c>
      <c r="AA37" s="257">
        <v>0</v>
      </c>
      <c r="AB37" s="257">
        <v>0</v>
      </c>
      <c r="AC37" s="257">
        <v>0</v>
      </c>
      <c r="AD37" s="573">
        <v>0</v>
      </c>
      <c r="AE37" s="330">
        <f t="shared" si="7"/>
        <v>0</v>
      </c>
      <c r="AF37" s="257">
        <v>0</v>
      </c>
      <c r="AG37" s="257">
        <v>0</v>
      </c>
      <c r="AH37" s="257">
        <v>0</v>
      </c>
      <c r="AI37" s="257">
        <v>0</v>
      </c>
      <c r="AJ37" s="330">
        <f t="shared" si="9"/>
        <v>0</v>
      </c>
    </row>
    <row r="38" spans="1:36" s="29" customFormat="1" ht="16.5" customHeight="1" thickBot="1" x14ac:dyDescent="0.4">
      <c r="A38" s="28"/>
      <c r="B38" s="695"/>
      <c r="C38" s="661"/>
      <c r="D38" s="669"/>
      <c r="E38" s="615" t="s">
        <v>114</v>
      </c>
      <c r="F38" s="504">
        <f t="shared" si="6"/>
        <v>540</v>
      </c>
      <c r="G38" s="531">
        <v>60</v>
      </c>
      <c r="H38" s="301">
        <v>0</v>
      </c>
      <c r="I38" s="301">
        <v>0</v>
      </c>
      <c r="J38" s="301">
        <v>0</v>
      </c>
      <c r="K38" s="130">
        <f t="shared" si="18"/>
        <v>60</v>
      </c>
      <c r="L38" s="258">
        <v>121</v>
      </c>
      <c r="M38" s="258">
        <v>0</v>
      </c>
      <c r="N38" s="258">
        <v>0</v>
      </c>
      <c r="O38" s="258">
        <v>0</v>
      </c>
      <c r="P38" s="330">
        <f t="shared" si="15"/>
        <v>121</v>
      </c>
      <c r="Q38" s="258">
        <v>116</v>
      </c>
      <c r="R38" s="258">
        <v>0</v>
      </c>
      <c r="S38" s="258">
        <v>0</v>
      </c>
      <c r="T38" s="419">
        <v>0</v>
      </c>
      <c r="U38" s="330">
        <f t="shared" si="16"/>
        <v>116</v>
      </c>
      <c r="V38" s="258">
        <v>0</v>
      </c>
      <c r="W38" s="258">
        <v>0</v>
      </c>
      <c r="X38" s="258">
        <v>0</v>
      </c>
      <c r="Y38" s="419">
        <v>109</v>
      </c>
      <c r="Z38" s="330">
        <f t="shared" si="17"/>
        <v>109</v>
      </c>
      <c r="AA38" s="257">
        <v>0</v>
      </c>
      <c r="AB38" s="257">
        <v>0</v>
      </c>
      <c r="AC38" s="257">
        <v>0</v>
      </c>
      <c r="AD38" s="573">
        <v>56</v>
      </c>
      <c r="AE38" s="330">
        <f t="shared" si="7"/>
        <v>56</v>
      </c>
      <c r="AF38" s="257">
        <v>0</v>
      </c>
      <c r="AG38" s="257">
        <v>0</v>
      </c>
      <c r="AH38" s="257">
        <v>0</v>
      </c>
      <c r="AI38" s="257">
        <v>78</v>
      </c>
      <c r="AJ38" s="330">
        <f t="shared" si="9"/>
        <v>78</v>
      </c>
    </row>
    <row r="39" spans="1:36" s="29" customFormat="1" ht="16.5" customHeight="1" thickBot="1" x14ac:dyDescent="0.4">
      <c r="A39" s="28"/>
      <c r="B39" s="520"/>
      <c r="C39" s="661"/>
      <c r="D39" s="671"/>
      <c r="E39" s="620" t="s">
        <v>768</v>
      </c>
      <c r="F39" s="504">
        <f t="shared" si="6"/>
        <v>3</v>
      </c>
      <c r="G39" s="532"/>
      <c r="H39" s="500"/>
      <c r="I39" s="500"/>
      <c r="J39" s="500"/>
      <c r="K39" s="130"/>
      <c r="L39" s="320"/>
      <c r="M39" s="320"/>
      <c r="N39" s="320"/>
      <c r="O39" s="320"/>
      <c r="P39" s="330"/>
      <c r="Q39" s="320"/>
      <c r="R39" s="320"/>
      <c r="S39" s="320"/>
      <c r="T39" s="426"/>
      <c r="U39" s="330"/>
      <c r="V39" s="320"/>
      <c r="W39" s="320"/>
      <c r="X39" s="320"/>
      <c r="Y39" s="426"/>
      <c r="Z39" s="330"/>
      <c r="AA39" s="258">
        <v>0</v>
      </c>
      <c r="AB39" s="258">
        <v>0</v>
      </c>
      <c r="AC39" s="258">
        <v>0</v>
      </c>
      <c r="AD39" s="419">
        <v>1</v>
      </c>
      <c r="AE39" s="330">
        <f t="shared" si="7"/>
        <v>1</v>
      </c>
      <c r="AF39" s="258">
        <v>0</v>
      </c>
      <c r="AG39" s="258">
        <v>0</v>
      </c>
      <c r="AH39" s="258">
        <v>0</v>
      </c>
      <c r="AI39" s="258">
        <v>2</v>
      </c>
      <c r="AJ39" s="330">
        <f t="shared" si="9"/>
        <v>2</v>
      </c>
    </row>
    <row r="40" spans="1:36" s="29" customFormat="1" ht="16.5" customHeight="1" x14ac:dyDescent="0.35">
      <c r="A40" s="28"/>
      <c r="B40" s="695">
        <v>5</v>
      </c>
      <c r="C40" s="661"/>
      <c r="D40" s="677" t="s">
        <v>585</v>
      </c>
      <c r="E40" s="618" t="s">
        <v>118</v>
      </c>
      <c r="F40" s="504">
        <f t="shared" si="6"/>
        <v>258</v>
      </c>
      <c r="G40" s="530">
        <v>14</v>
      </c>
      <c r="H40" s="300">
        <v>0</v>
      </c>
      <c r="I40" s="300">
        <v>0</v>
      </c>
      <c r="J40" s="300">
        <v>0</v>
      </c>
      <c r="K40" s="130">
        <f t="shared" si="18"/>
        <v>14</v>
      </c>
      <c r="L40" s="256">
        <v>38</v>
      </c>
      <c r="M40" s="256">
        <v>0</v>
      </c>
      <c r="N40" s="256">
        <v>0</v>
      </c>
      <c r="O40" s="256">
        <v>0</v>
      </c>
      <c r="P40" s="330">
        <f t="shared" si="15"/>
        <v>38</v>
      </c>
      <c r="Q40" s="256">
        <v>48</v>
      </c>
      <c r="R40" s="279">
        <v>0</v>
      </c>
      <c r="S40" s="279">
        <v>0</v>
      </c>
      <c r="T40" s="421">
        <v>0</v>
      </c>
      <c r="U40" s="330">
        <f t="shared" si="16"/>
        <v>48</v>
      </c>
      <c r="V40" s="256">
        <v>0</v>
      </c>
      <c r="W40" s="256">
        <v>0</v>
      </c>
      <c r="X40" s="256">
        <v>0</v>
      </c>
      <c r="Y40" s="418">
        <v>45</v>
      </c>
      <c r="Z40" s="330">
        <f t="shared" si="17"/>
        <v>45</v>
      </c>
      <c r="AA40" s="256">
        <v>0</v>
      </c>
      <c r="AB40" s="256">
        <v>0</v>
      </c>
      <c r="AC40" s="256">
        <v>0</v>
      </c>
      <c r="AD40" s="418">
        <v>65</v>
      </c>
      <c r="AE40" s="330">
        <f t="shared" si="7"/>
        <v>65</v>
      </c>
      <c r="AF40" s="256">
        <v>0</v>
      </c>
      <c r="AG40" s="256">
        <v>0</v>
      </c>
      <c r="AH40" s="256">
        <v>0</v>
      </c>
      <c r="AI40" s="256">
        <v>48</v>
      </c>
      <c r="AJ40" s="330">
        <f t="shared" si="9"/>
        <v>48</v>
      </c>
    </row>
    <row r="41" spans="1:36" s="29" customFormat="1" ht="16.5" customHeight="1" x14ac:dyDescent="0.35">
      <c r="A41" s="28"/>
      <c r="B41" s="695"/>
      <c r="C41" s="661"/>
      <c r="D41" s="677"/>
      <c r="E41" s="615" t="s">
        <v>205</v>
      </c>
      <c r="F41" s="504">
        <f t="shared" si="6"/>
        <v>0</v>
      </c>
      <c r="G41" s="530">
        <v>0</v>
      </c>
      <c r="H41" s="300">
        <v>0</v>
      </c>
      <c r="I41" s="300">
        <v>0</v>
      </c>
      <c r="J41" s="300">
        <v>0</v>
      </c>
      <c r="K41" s="130">
        <f t="shared" si="18"/>
        <v>0</v>
      </c>
      <c r="L41" s="256">
        <v>0</v>
      </c>
      <c r="M41" s="256">
        <v>0</v>
      </c>
      <c r="N41" s="256">
        <v>0</v>
      </c>
      <c r="O41" s="256">
        <v>0</v>
      </c>
      <c r="P41" s="330">
        <f t="shared" si="15"/>
        <v>0</v>
      </c>
      <c r="Q41" s="256">
        <v>0</v>
      </c>
      <c r="R41" s="256">
        <v>0</v>
      </c>
      <c r="S41" s="256">
        <v>0</v>
      </c>
      <c r="T41" s="418">
        <v>0</v>
      </c>
      <c r="U41" s="330">
        <f t="shared" si="16"/>
        <v>0</v>
      </c>
      <c r="V41" s="256">
        <v>0</v>
      </c>
      <c r="W41" s="256">
        <v>0</v>
      </c>
      <c r="X41" s="256">
        <v>0</v>
      </c>
      <c r="Y41" s="418">
        <v>0</v>
      </c>
      <c r="Z41" s="330">
        <f t="shared" si="17"/>
        <v>0</v>
      </c>
      <c r="AA41" s="257">
        <v>0</v>
      </c>
      <c r="AB41" s="257">
        <v>0</v>
      </c>
      <c r="AC41" s="257">
        <v>0</v>
      </c>
      <c r="AD41" s="573">
        <v>0</v>
      </c>
      <c r="AE41" s="330">
        <f t="shared" si="7"/>
        <v>0</v>
      </c>
      <c r="AF41" s="257">
        <v>0</v>
      </c>
      <c r="AG41" s="257">
        <v>0</v>
      </c>
      <c r="AH41" s="257">
        <v>0</v>
      </c>
      <c r="AI41" s="257">
        <v>0</v>
      </c>
      <c r="AJ41" s="330">
        <f t="shared" si="9"/>
        <v>0</v>
      </c>
    </row>
    <row r="42" spans="1:36" s="29" customFormat="1" ht="16.5" customHeight="1" thickBot="1" x14ac:dyDescent="0.4">
      <c r="A42" s="28"/>
      <c r="B42" s="695"/>
      <c r="C42" s="661"/>
      <c r="D42" s="677"/>
      <c r="E42" s="622" t="s">
        <v>114</v>
      </c>
      <c r="F42" s="504">
        <f t="shared" si="6"/>
        <v>21</v>
      </c>
      <c r="G42" s="535"/>
      <c r="H42" s="277"/>
      <c r="I42" s="277"/>
      <c r="J42" s="277"/>
      <c r="K42" s="130">
        <f t="shared" si="18"/>
        <v>0</v>
      </c>
      <c r="L42" s="277"/>
      <c r="M42" s="277"/>
      <c r="N42" s="277"/>
      <c r="O42" s="277"/>
      <c r="P42" s="330">
        <f t="shared" si="15"/>
        <v>0</v>
      </c>
      <c r="Q42" s="413">
        <v>3</v>
      </c>
      <c r="R42" s="277"/>
      <c r="S42" s="277"/>
      <c r="T42" s="422"/>
      <c r="U42" s="330">
        <f t="shared" si="16"/>
        <v>3</v>
      </c>
      <c r="V42" s="452">
        <v>0</v>
      </c>
      <c r="W42" s="452">
        <v>0</v>
      </c>
      <c r="X42" s="452">
        <v>0</v>
      </c>
      <c r="Y42" s="453">
        <v>3</v>
      </c>
      <c r="Z42" s="330">
        <f t="shared" si="17"/>
        <v>3</v>
      </c>
      <c r="AA42" s="561">
        <v>0</v>
      </c>
      <c r="AB42" s="561">
        <v>0</v>
      </c>
      <c r="AC42" s="561">
        <v>0</v>
      </c>
      <c r="AD42" s="576">
        <v>8</v>
      </c>
      <c r="AE42" s="330">
        <f t="shared" si="7"/>
        <v>8</v>
      </c>
      <c r="AF42" s="561">
        <v>0</v>
      </c>
      <c r="AG42" s="561">
        <v>0</v>
      </c>
      <c r="AH42" s="561">
        <v>0</v>
      </c>
      <c r="AI42" s="561">
        <v>7</v>
      </c>
      <c r="AJ42" s="330">
        <f t="shared" si="9"/>
        <v>7</v>
      </c>
    </row>
    <row r="43" spans="1:36" s="29" customFormat="1" ht="16.5" customHeight="1" x14ac:dyDescent="0.35">
      <c r="A43" s="28"/>
      <c r="B43" s="695">
        <v>6</v>
      </c>
      <c r="C43" s="661"/>
      <c r="D43" s="688" t="s">
        <v>58</v>
      </c>
      <c r="E43" s="617" t="s">
        <v>118</v>
      </c>
      <c r="F43" s="504">
        <f t="shared" si="6"/>
        <v>647</v>
      </c>
      <c r="G43" s="530">
        <v>42</v>
      </c>
      <c r="H43" s="300">
        <v>0</v>
      </c>
      <c r="I43" s="300">
        <v>5</v>
      </c>
      <c r="J43" s="300">
        <v>2</v>
      </c>
      <c r="K43" s="130">
        <f t="shared" si="18"/>
        <v>49</v>
      </c>
      <c r="L43" s="256">
        <v>59</v>
      </c>
      <c r="M43" s="256">
        <v>0</v>
      </c>
      <c r="N43" s="256">
        <v>4</v>
      </c>
      <c r="O43" s="256">
        <v>1</v>
      </c>
      <c r="P43" s="330">
        <f t="shared" si="15"/>
        <v>64</v>
      </c>
      <c r="Q43" s="256">
        <v>110</v>
      </c>
      <c r="R43" s="256">
        <v>0</v>
      </c>
      <c r="S43" s="256">
        <v>11</v>
      </c>
      <c r="T43" s="418">
        <v>5</v>
      </c>
      <c r="U43" s="330">
        <f t="shared" si="16"/>
        <v>126</v>
      </c>
      <c r="V43" s="256">
        <v>1</v>
      </c>
      <c r="W43" s="256">
        <v>7</v>
      </c>
      <c r="X43" s="256">
        <v>2</v>
      </c>
      <c r="Y43" s="418">
        <v>85</v>
      </c>
      <c r="Z43" s="330">
        <f t="shared" si="17"/>
        <v>95</v>
      </c>
      <c r="AA43" s="256">
        <v>2</v>
      </c>
      <c r="AB43" s="256">
        <v>3</v>
      </c>
      <c r="AC43" s="256">
        <v>0</v>
      </c>
      <c r="AD43" s="418">
        <v>163</v>
      </c>
      <c r="AE43" s="330">
        <f t="shared" si="7"/>
        <v>168</v>
      </c>
      <c r="AF43" s="256">
        <v>0</v>
      </c>
      <c r="AG43" s="256">
        <v>2</v>
      </c>
      <c r="AH43" s="256">
        <v>1</v>
      </c>
      <c r="AI43" s="256">
        <v>142</v>
      </c>
      <c r="AJ43" s="330">
        <f t="shared" si="9"/>
        <v>145</v>
      </c>
    </row>
    <row r="44" spans="1:36" s="29" customFormat="1" ht="16.5" customHeight="1" x14ac:dyDescent="0.35">
      <c r="A44" s="28"/>
      <c r="B44" s="695"/>
      <c r="C44" s="661"/>
      <c r="D44" s="688"/>
      <c r="E44" s="615" t="s">
        <v>205</v>
      </c>
      <c r="F44" s="504">
        <f t="shared" si="6"/>
        <v>0</v>
      </c>
      <c r="G44" s="530">
        <v>0</v>
      </c>
      <c r="H44" s="300">
        <v>0</v>
      </c>
      <c r="I44" s="300">
        <v>0</v>
      </c>
      <c r="J44" s="300">
        <v>0</v>
      </c>
      <c r="K44" s="130">
        <f t="shared" si="18"/>
        <v>0</v>
      </c>
      <c r="L44" s="256">
        <v>0</v>
      </c>
      <c r="M44" s="256">
        <v>0</v>
      </c>
      <c r="N44" s="256">
        <v>0</v>
      </c>
      <c r="O44" s="256">
        <v>0</v>
      </c>
      <c r="P44" s="330">
        <f t="shared" si="15"/>
        <v>0</v>
      </c>
      <c r="Q44" s="256">
        <v>0</v>
      </c>
      <c r="R44" s="256">
        <v>0</v>
      </c>
      <c r="S44" s="256">
        <v>0</v>
      </c>
      <c r="T44" s="418">
        <v>0</v>
      </c>
      <c r="U44" s="330">
        <f t="shared" si="16"/>
        <v>0</v>
      </c>
      <c r="V44" s="256">
        <v>0</v>
      </c>
      <c r="W44" s="256">
        <v>0</v>
      </c>
      <c r="X44" s="256">
        <v>0</v>
      </c>
      <c r="Y44" s="418">
        <v>0</v>
      </c>
      <c r="Z44" s="330">
        <f t="shared" si="17"/>
        <v>0</v>
      </c>
      <c r="AA44" s="257">
        <v>0</v>
      </c>
      <c r="AB44" s="257">
        <v>0</v>
      </c>
      <c r="AC44" s="257">
        <v>0</v>
      </c>
      <c r="AD44" s="573">
        <v>0</v>
      </c>
      <c r="AE44" s="330">
        <f t="shared" si="7"/>
        <v>0</v>
      </c>
      <c r="AF44" s="257">
        <v>0</v>
      </c>
      <c r="AG44" s="257">
        <v>0</v>
      </c>
      <c r="AH44" s="257">
        <v>0</v>
      </c>
      <c r="AI44" s="257">
        <v>0</v>
      </c>
      <c r="AJ44" s="330">
        <f t="shared" si="9"/>
        <v>0</v>
      </c>
    </row>
    <row r="45" spans="1:36" s="29" customFormat="1" ht="16.5" customHeight="1" thickBot="1" x14ac:dyDescent="0.4">
      <c r="A45" s="28"/>
      <c r="B45" s="695"/>
      <c r="C45" s="661"/>
      <c r="D45" s="688"/>
      <c r="E45" s="615" t="s">
        <v>114</v>
      </c>
      <c r="F45" s="504">
        <f t="shared" si="6"/>
        <v>469</v>
      </c>
      <c r="G45" s="531">
        <v>17</v>
      </c>
      <c r="H45" s="301">
        <v>0</v>
      </c>
      <c r="I45" s="301">
        <v>4</v>
      </c>
      <c r="J45" s="301">
        <v>1</v>
      </c>
      <c r="K45" s="130">
        <f t="shared" si="18"/>
        <v>22</v>
      </c>
      <c r="L45" s="258">
        <v>42</v>
      </c>
      <c r="M45" s="258">
        <v>0</v>
      </c>
      <c r="N45" s="258">
        <v>6</v>
      </c>
      <c r="O45" s="258">
        <v>1</v>
      </c>
      <c r="P45" s="330">
        <f t="shared" si="15"/>
        <v>49</v>
      </c>
      <c r="Q45" s="258">
        <v>43</v>
      </c>
      <c r="R45" s="258">
        <v>0</v>
      </c>
      <c r="S45" s="258">
        <v>5</v>
      </c>
      <c r="T45" s="419">
        <v>2</v>
      </c>
      <c r="U45" s="330">
        <f t="shared" si="16"/>
        <v>50</v>
      </c>
      <c r="V45" s="258">
        <v>0</v>
      </c>
      <c r="W45" s="258">
        <v>17</v>
      </c>
      <c r="X45" s="258">
        <v>1</v>
      </c>
      <c r="Y45" s="419">
        <v>69</v>
      </c>
      <c r="Z45" s="330">
        <f t="shared" si="17"/>
        <v>87</v>
      </c>
      <c r="AA45" s="257">
        <v>0</v>
      </c>
      <c r="AB45" s="257">
        <v>5</v>
      </c>
      <c r="AC45" s="257">
        <v>0</v>
      </c>
      <c r="AD45" s="573">
        <v>98</v>
      </c>
      <c r="AE45" s="330">
        <f t="shared" si="7"/>
        <v>103</v>
      </c>
      <c r="AF45" s="257">
        <v>3</v>
      </c>
      <c r="AG45" s="257">
        <v>9</v>
      </c>
      <c r="AH45" s="257">
        <v>0</v>
      </c>
      <c r="AI45" s="257">
        <v>146</v>
      </c>
      <c r="AJ45" s="330">
        <f t="shared" si="9"/>
        <v>158</v>
      </c>
    </row>
    <row r="46" spans="1:36" s="29" customFormat="1" ht="16.5" customHeight="1" thickBot="1" x14ac:dyDescent="0.4">
      <c r="A46" s="28"/>
      <c r="B46" s="520"/>
      <c r="C46" s="661"/>
      <c r="D46" s="671"/>
      <c r="E46" s="620" t="s">
        <v>768</v>
      </c>
      <c r="F46" s="504">
        <f t="shared" si="6"/>
        <v>0</v>
      </c>
      <c r="G46" s="532"/>
      <c r="H46" s="500"/>
      <c r="I46" s="500"/>
      <c r="J46" s="500"/>
      <c r="K46" s="130"/>
      <c r="L46" s="320"/>
      <c r="M46" s="320"/>
      <c r="N46" s="320"/>
      <c r="O46" s="320"/>
      <c r="P46" s="330"/>
      <c r="Q46" s="320"/>
      <c r="R46" s="320"/>
      <c r="S46" s="320"/>
      <c r="T46" s="426"/>
      <c r="U46" s="330"/>
      <c r="V46" s="320"/>
      <c r="W46" s="320"/>
      <c r="X46" s="320"/>
      <c r="Y46" s="426"/>
      <c r="Z46" s="330"/>
      <c r="AA46" s="258">
        <v>0</v>
      </c>
      <c r="AB46" s="258">
        <v>0</v>
      </c>
      <c r="AC46" s="258">
        <v>0</v>
      </c>
      <c r="AD46" s="419">
        <v>0</v>
      </c>
      <c r="AE46" s="330">
        <f t="shared" si="7"/>
        <v>0</v>
      </c>
      <c r="AF46" s="258">
        <v>0</v>
      </c>
      <c r="AG46" s="258">
        <v>0</v>
      </c>
      <c r="AH46" s="258">
        <v>0</v>
      </c>
      <c r="AI46" s="258">
        <v>0</v>
      </c>
      <c r="AJ46" s="330">
        <f t="shared" si="9"/>
        <v>0</v>
      </c>
    </row>
    <row r="47" spans="1:36" s="29" customFormat="1" ht="16.5" customHeight="1" x14ac:dyDescent="0.35">
      <c r="A47" s="28"/>
      <c r="B47" s="695">
        <v>7</v>
      </c>
      <c r="C47" s="661"/>
      <c r="D47" s="734" t="s">
        <v>279</v>
      </c>
      <c r="E47" s="618" t="s">
        <v>118</v>
      </c>
      <c r="F47" s="504">
        <f t="shared" si="6"/>
        <v>25</v>
      </c>
      <c r="G47" s="530">
        <v>7</v>
      </c>
      <c r="H47" s="300">
        <v>0</v>
      </c>
      <c r="I47" s="300">
        <v>0</v>
      </c>
      <c r="J47" s="300">
        <v>0</v>
      </c>
      <c r="K47" s="130">
        <f t="shared" si="18"/>
        <v>7</v>
      </c>
      <c r="L47" s="256">
        <v>1</v>
      </c>
      <c r="M47" s="256">
        <v>0</v>
      </c>
      <c r="N47" s="256">
        <v>0</v>
      </c>
      <c r="O47" s="256">
        <v>0</v>
      </c>
      <c r="P47" s="330">
        <f t="shared" si="15"/>
        <v>1</v>
      </c>
      <c r="Q47" s="256">
        <v>3</v>
      </c>
      <c r="R47" s="256">
        <v>0</v>
      </c>
      <c r="S47" s="256">
        <v>0</v>
      </c>
      <c r="T47" s="418">
        <v>0</v>
      </c>
      <c r="U47" s="330">
        <f t="shared" si="16"/>
        <v>3</v>
      </c>
      <c r="V47" s="256">
        <v>0</v>
      </c>
      <c r="W47" s="256">
        <v>0</v>
      </c>
      <c r="X47" s="256">
        <v>0</v>
      </c>
      <c r="Y47" s="418">
        <v>7</v>
      </c>
      <c r="Z47" s="330">
        <f t="shared" si="17"/>
        <v>7</v>
      </c>
      <c r="AA47" s="256">
        <v>0</v>
      </c>
      <c r="AB47" s="256">
        <v>0</v>
      </c>
      <c r="AC47" s="256">
        <v>0</v>
      </c>
      <c r="AD47" s="418">
        <v>0</v>
      </c>
      <c r="AE47" s="330">
        <f t="shared" si="7"/>
        <v>0</v>
      </c>
      <c r="AF47" s="256">
        <v>0</v>
      </c>
      <c r="AG47" s="256">
        <v>0</v>
      </c>
      <c r="AH47" s="256">
        <v>0</v>
      </c>
      <c r="AI47" s="256">
        <v>7</v>
      </c>
      <c r="AJ47" s="330">
        <f t="shared" si="9"/>
        <v>7</v>
      </c>
    </row>
    <row r="48" spans="1:36" s="29" customFormat="1" ht="16.5" customHeight="1" x14ac:dyDescent="0.35">
      <c r="A48" s="28"/>
      <c r="B48" s="695"/>
      <c r="C48" s="661"/>
      <c r="D48" s="670"/>
      <c r="E48" s="615" t="s">
        <v>205</v>
      </c>
      <c r="F48" s="504">
        <f t="shared" si="6"/>
        <v>0</v>
      </c>
      <c r="G48" s="530">
        <v>0</v>
      </c>
      <c r="H48" s="300">
        <v>0</v>
      </c>
      <c r="I48" s="300">
        <v>0</v>
      </c>
      <c r="J48" s="300">
        <v>0</v>
      </c>
      <c r="K48" s="130">
        <f t="shared" si="18"/>
        <v>0</v>
      </c>
      <c r="L48" s="256">
        <v>0</v>
      </c>
      <c r="M48" s="256">
        <v>0</v>
      </c>
      <c r="N48" s="256">
        <v>0</v>
      </c>
      <c r="O48" s="256">
        <v>0</v>
      </c>
      <c r="P48" s="330">
        <f t="shared" si="15"/>
        <v>0</v>
      </c>
      <c r="Q48" s="256">
        <v>0</v>
      </c>
      <c r="R48" s="256">
        <v>0</v>
      </c>
      <c r="S48" s="256">
        <v>0</v>
      </c>
      <c r="T48" s="418">
        <v>0</v>
      </c>
      <c r="U48" s="330">
        <f t="shared" si="16"/>
        <v>0</v>
      </c>
      <c r="V48" s="256">
        <v>0</v>
      </c>
      <c r="W48" s="256">
        <v>0</v>
      </c>
      <c r="X48" s="256">
        <v>0</v>
      </c>
      <c r="Y48" s="418">
        <v>0</v>
      </c>
      <c r="Z48" s="330">
        <f t="shared" si="17"/>
        <v>0</v>
      </c>
      <c r="AA48" s="257">
        <v>0</v>
      </c>
      <c r="AB48" s="257">
        <v>0</v>
      </c>
      <c r="AC48" s="257">
        <v>0</v>
      </c>
      <c r="AD48" s="573">
        <v>0</v>
      </c>
      <c r="AE48" s="330">
        <f t="shared" si="7"/>
        <v>0</v>
      </c>
      <c r="AF48" s="257">
        <v>0</v>
      </c>
      <c r="AG48" s="257">
        <v>0</v>
      </c>
      <c r="AH48" s="257">
        <v>0</v>
      </c>
      <c r="AI48" s="257">
        <v>0</v>
      </c>
      <c r="AJ48" s="330">
        <f t="shared" si="9"/>
        <v>0</v>
      </c>
    </row>
    <row r="49" spans="1:36" s="29" customFormat="1" ht="22.15" customHeight="1" thickBot="1" x14ac:dyDescent="0.4">
      <c r="A49" s="28"/>
      <c r="B49" s="695"/>
      <c r="C49" s="661"/>
      <c r="D49" s="670"/>
      <c r="E49" s="615" t="s">
        <v>114</v>
      </c>
      <c r="F49" s="504">
        <f t="shared" si="6"/>
        <v>20</v>
      </c>
      <c r="G49" s="531">
        <v>6</v>
      </c>
      <c r="H49" s="301">
        <v>0</v>
      </c>
      <c r="I49" s="301">
        <v>0</v>
      </c>
      <c r="J49" s="301">
        <v>0</v>
      </c>
      <c r="K49" s="130">
        <f t="shared" si="18"/>
        <v>6</v>
      </c>
      <c r="L49" s="258">
        <v>3</v>
      </c>
      <c r="M49" s="258">
        <v>0</v>
      </c>
      <c r="N49" s="258">
        <v>0</v>
      </c>
      <c r="O49" s="258">
        <v>0</v>
      </c>
      <c r="P49" s="330">
        <f t="shared" si="15"/>
        <v>3</v>
      </c>
      <c r="Q49" s="258">
        <v>4</v>
      </c>
      <c r="R49" s="258">
        <v>0</v>
      </c>
      <c r="S49" s="258">
        <v>0</v>
      </c>
      <c r="T49" s="419">
        <v>0</v>
      </c>
      <c r="U49" s="330">
        <f t="shared" si="16"/>
        <v>4</v>
      </c>
      <c r="V49" s="258">
        <v>0</v>
      </c>
      <c r="W49" s="258">
        <v>0</v>
      </c>
      <c r="X49" s="258">
        <v>0</v>
      </c>
      <c r="Y49" s="419">
        <v>3</v>
      </c>
      <c r="Z49" s="330">
        <f t="shared" si="17"/>
        <v>3</v>
      </c>
      <c r="AA49" s="257">
        <v>0</v>
      </c>
      <c r="AB49" s="257">
        <v>0</v>
      </c>
      <c r="AC49" s="257">
        <v>0</v>
      </c>
      <c r="AD49" s="573">
        <v>4</v>
      </c>
      <c r="AE49" s="330">
        <f t="shared" si="7"/>
        <v>4</v>
      </c>
      <c r="AF49" s="257">
        <v>0</v>
      </c>
      <c r="AG49" s="257">
        <v>0</v>
      </c>
      <c r="AH49" s="257">
        <v>0</v>
      </c>
      <c r="AI49" s="257">
        <v>0</v>
      </c>
      <c r="AJ49" s="330">
        <f t="shared" si="9"/>
        <v>0</v>
      </c>
    </row>
    <row r="50" spans="1:36" s="29" customFormat="1" ht="22.15" customHeight="1" thickBot="1" x14ac:dyDescent="0.4">
      <c r="A50" s="28"/>
      <c r="B50" s="520"/>
      <c r="C50" s="661"/>
      <c r="D50" s="671"/>
      <c r="E50" s="620" t="s">
        <v>768</v>
      </c>
      <c r="F50" s="504">
        <f t="shared" si="6"/>
        <v>10</v>
      </c>
      <c r="G50" s="532"/>
      <c r="H50" s="500"/>
      <c r="I50" s="500"/>
      <c r="J50" s="500"/>
      <c r="K50" s="130"/>
      <c r="L50" s="320"/>
      <c r="M50" s="320"/>
      <c r="N50" s="320"/>
      <c r="O50" s="320"/>
      <c r="P50" s="330"/>
      <c r="Q50" s="320"/>
      <c r="R50" s="320"/>
      <c r="S50" s="320"/>
      <c r="T50" s="426"/>
      <c r="U50" s="330"/>
      <c r="V50" s="320"/>
      <c r="W50" s="320"/>
      <c r="X50" s="320"/>
      <c r="Y50" s="426"/>
      <c r="Z50" s="330"/>
      <c r="AA50" s="258">
        <v>0</v>
      </c>
      <c r="AB50" s="258">
        <v>1</v>
      </c>
      <c r="AC50" s="258">
        <v>0</v>
      </c>
      <c r="AD50" s="419">
        <v>5</v>
      </c>
      <c r="AE50" s="330">
        <f t="shared" si="7"/>
        <v>6</v>
      </c>
      <c r="AF50" s="258">
        <v>0</v>
      </c>
      <c r="AG50" s="258">
        <v>0</v>
      </c>
      <c r="AH50" s="258">
        <v>0</v>
      </c>
      <c r="AI50" s="258">
        <v>4</v>
      </c>
      <c r="AJ50" s="330">
        <f t="shared" si="9"/>
        <v>4</v>
      </c>
    </row>
    <row r="51" spans="1:36" s="29" customFormat="1" ht="16.5" customHeight="1" x14ac:dyDescent="0.35">
      <c r="A51" s="28"/>
      <c r="B51" s="695">
        <v>8</v>
      </c>
      <c r="C51" s="661"/>
      <c r="D51" s="734" t="s">
        <v>280</v>
      </c>
      <c r="E51" s="618" t="s">
        <v>118</v>
      </c>
      <c r="F51" s="504">
        <f t="shared" si="6"/>
        <v>553</v>
      </c>
      <c r="G51" s="530">
        <v>33</v>
      </c>
      <c r="H51" s="300">
        <v>0</v>
      </c>
      <c r="I51" s="300">
        <v>4</v>
      </c>
      <c r="J51" s="300">
        <v>1</v>
      </c>
      <c r="K51" s="130">
        <f t="shared" si="18"/>
        <v>38</v>
      </c>
      <c r="L51" s="256">
        <v>58</v>
      </c>
      <c r="M51" s="256">
        <v>0</v>
      </c>
      <c r="N51" s="256">
        <v>4</v>
      </c>
      <c r="O51" s="256">
        <v>0</v>
      </c>
      <c r="P51" s="330">
        <f t="shared" si="15"/>
        <v>62</v>
      </c>
      <c r="Q51" s="256">
        <v>84</v>
      </c>
      <c r="R51" s="256">
        <v>0</v>
      </c>
      <c r="S51" s="256">
        <v>11</v>
      </c>
      <c r="T51" s="418">
        <v>0</v>
      </c>
      <c r="U51" s="330">
        <f t="shared" si="16"/>
        <v>95</v>
      </c>
      <c r="V51" s="256">
        <v>1</v>
      </c>
      <c r="W51" s="256">
        <v>7</v>
      </c>
      <c r="X51" s="256">
        <v>2</v>
      </c>
      <c r="Y51" s="418">
        <v>68</v>
      </c>
      <c r="Z51" s="330">
        <f t="shared" si="17"/>
        <v>78</v>
      </c>
      <c r="AA51" s="256">
        <v>1</v>
      </c>
      <c r="AB51" s="256">
        <v>3</v>
      </c>
      <c r="AC51" s="256">
        <v>0</v>
      </c>
      <c r="AD51" s="418">
        <v>152</v>
      </c>
      <c r="AE51" s="330">
        <f t="shared" si="7"/>
        <v>156</v>
      </c>
      <c r="AF51" s="256">
        <v>0</v>
      </c>
      <c r="AG51" s="256">
        <v>3</v>
      </c>
      <c r="AH51" s="256">
        <v>1</v>
      </c>
      <c r="AI51" s="256">
        <v>120</v>
      </c>
      <c r="AJ51" s="330">
        <f t="shared" si="9"/>
        <v>124</v>
      </c>
    </row>
    <row r="52" spans="1:36" s="29" customFormat="1" ht="16.5" customHeight="1" x14ac:dyDescent="0.35">
      <c r="A52" s="28"/>
      <c r="B52" s="695"/>
      <c r="C52" s="661"/>
      <c r="D52" s="670"/>
      <c r="E52" s="615" t="s">
        <v>205</v>
      </c>
      <c r="F52" s="504">
        <f t="shared" si="6"/>
        <v>0</v>
      </c>
      <c r="G52" s="530">
        <v>0</v>
      </c>
      <c r="H52" s="300">
        <v>0</v>
      </c>
      <c r="I52" s="300">
        <v>0</v>
      </c>
      <c r="J52" s="300">
        <v>0</v>
      </c>
      <c r="K52" s="130">
        <f t="shared" si="18"/>
        <v>0</v>
      </c>
      <c r="L52" s="256">
        <v>0</v>
      </c>
      <c r="M52" s="256">
        <v>0</v>
      </c>
      <c r="N52" s="256">
        <v>0</v>
      </c>
      <c r="O52" s="256">
        <v>0</v>
      </c>
      <c r="P52" s="330">
        <f t="shared" si="15"/>
        <v>0</v>
      </c>
      <c r="Q52" s="256">
        <v>0</v>
      </c>
      <c r="R52" s="256">
        <v>0</v>
      </c>
      <c r="S52" s="256">
        <v>0</v>
      </c>
      <c r="T52" s="418">
        <v>0</v>
      </c>
      <c r="U52" s="330">
        <f t="shared" si="16"/>
        <v>0</v>
      </c>
      <c r="V52" s="256">
        <v>0</v>
      </c>
      <c r="W52" s="256">
        <v>0</v>
      </c>
      <c r="X52" s="256">
        <v>0</v>
      </c>
      <c r="Y52" s="418">
        <v>0</v>
      </c>
      <c r="Z52" s="330">
        <f t="shared" si="17"/>
        <v>0</v>
      </c>
      <c r="AA52" s="257">
        <v>0</v>
      </c>
      <c r="AB52" s="257">
        <v>0</v>
      </c>
      <c r="AC52" s="257">
        <v>0</v>
      </c>
      <c r="AD52" s="573">
        <v>0</v>
      </c>
      <c r="AE52" s="330">
        <f t="shared" si="7"/>
        <v>0</v>
      </c>
      <c r="AF52" s="257">
        <v>0</v>
      </c>
      <c r="AG52" s="257">
        <v>0</v>
      </c>
      <c r="AH52" s="257">
        <v>0</v>
      </c>
      <c r="AI52" s="257">
        <v>0</v>
      </c>
      <c r="AJ52" s="330">
        <f t="shared" si="9"/>
        <v>0</v>
      </c>
    </row>
    <row r="53" spans="1:36" s="29" customFormat="1" ht="25.15" customHeight="1" thickBot="1" x14ac:dyDescent="0.4">
      <c r="A53" s="28"/>
      <c r="B53" s="695"/>
      <c r="C53" s="661"/>
      <c r="D53" s="670"/>
      <c r="E53" s="615" t="s">
        <v>114</v>
      </c>
      <c r="F53" s="504">
        <f t="shared" si="6"/>
        <v>424</v>
      </c>
      <c r="G53" s="531">
        <v>13</v>
      </c>
      <c r="H53" s="301">
        <v>0</v>
      </c>
      <c r="I53" s="301">
        <v>2</v>
      </c>
      <c r="J53" s="301">
        <v>1</v>
      </c>
      <c r="K53" s="130">
        <f t="shared" si="18"/>
        <v>16</v>
      </c>
      <c r="L53" s="258">
        <v>29</v>
      </c>
      <c r="M53" s="258">
        <v>0</v>
      </c>
      <c r="N53" s="258">
        <v>7</v>
      </c>
      <c r="O53" s="258">
        <v>0</v>
      </c>
      <c r="P53" s="330">
        <f t="shared" si="15"/>
        <v>36</v>
      </c>
      <c r="Q53" s="258">
        <v>38</v>
      </c>
      <c r="R53" s="258">
        <v>0</v>
      </c>
      <c r="S53" s="258">
        <v>4</v>
      </c>
      <c r="T53" s="419">
        <v>0</v>
      </c>
      <c r="U53" s="330">
        <f t="shared" si="16"/>
        <v>42</v>
      </c>
      <c r="V53" s="258">
        <v>0</v>
      </c>
      <c r="W53" s="258">
        <v>14</v>
      </c>
      <c r="X53" s="258">
        <v>2</v>
      </c>
      <c r="Y53" s="419">
        <v>84</v>
      </c>
      <c r="Z53" s="330">
        <f t="shared" si="17"/>
        <v>100</v>
      </c>
      <c r="AA53" s="257">
        <v>1</v>
      </c>
      <c r="AB53" s="257">
        <v>5</v>
      </c>
      <c r="AC53" s="257">
        <v>0</v>
      </c>
      <c r="AD53" s="573">
        <v>84</v>
      </c>
      <c r="AE53" s="330">
        <f t="shared" si="7"/>
        <v>90</v>
      </c>
      <c r="AF53" s="257">
        <v>1</v>
      </c>
      <c r="AG53" s="257">
        <v>9</v>
      </c>
      <c r="AH53" s="257">
        <v>0</v>
      </c>
      <c r="AI53" s="257">
        <v>130</v>
      </c>
      <c r="AJ53" s="330">
        <f t="shared" si="9"/>
        <v>140</v>
      </c>
    </row>
    <row r="54" spans="1:36" s="29" customFormat="1" ht="25.15" customHeight="1" thickBot="1" x14ac:dyDescent="0.4">
      <c r="A54" s="28"/>
      <c r="B54" s="520"/>
      <c r="C54" s="661"/>
      <c r="D54" s="670"/>
      <c r="E54" s="618" t="s">
        <v>768</v>
      </c>
      <c r="F54" s="504">
        <f t="shared" si="6"/>
        <v>0</v>
      </c>
      <c r="G54" s="532"/>
      <c r="H54" s="500"/>
      <c r="I54" s="500"/>
      <c r="J54" s="500"/>
      <c r="K54" s="130"/>
      <c r="L54" s="320"/>
      <c r="M54" s="320"/>
      <c r="N54" s="320"/>
      <c r="O54" s="320"/>
      <c r="P54" s="330"/>
      <c r="Q54" s="320"/>
      <c r="R54" s="320"/>
      <c r="S54" s="320"/>
      <c r="T54" s="426"/>
      <c r="U54" s="330"/>
      <c r="V54" s="320"/>
      <c r="W54" s="320"/>
      <c r="X54" s="320"/>
      <c r="Y54" s="426"/>
      <c r="Z54" s="330"/>
      <c r="AA54" s="258">
        <v>0</v>
      </c>
      <c r="AB54" s="258">
        <v>0</v>
      </c>
      <c r="AC54" s="258">
        <v>0</v>
      </c>
      <c r="AD54" s="419">
        <v>0</v>
      </c>
      <c r="AE54" s="330">
        <f t="shared" si="7"/>
        <v>0</v>
      </c>
      <c r="AF54" s="258">
        <v>0</v>
      </c>
      <c r="AG54" s="258">
        <v>0</v>
      </c>
      <c r="AH54" s="258">
        <v>0</v>
      </c>
      <c r="AI54" s="258">
        <v>0</v>
      </c>
      <c r="AJ54" s="330">
        <f t="shared" si="9"/>
        <v>0</v>
      </c>
    </row>
    <row r="55" spans="1:36" s="29" customFormat="1" ht="16.5" customHeight="1" x14ac:dyDescent="0.35">
      <c r="A55" s="28"/>
      <c r="B55" s="521"/>
      <c r="C55" s="661"/>
      <c r="D55" s="717" t="s">
        <v>168</v>
      </c>
      <c r="E55" s="718"/>
      <c r="F55" s="504">
        <f t="shared" si="6"/>
        <v>2452</v>
      </c>
      <c r="G55" s="533">
        <f t="shared" ref="G55:J57" si="29">G24+G28+G32+G36+G40+G43+G47+G51</f>
        <v>248</v>
      </c>
      <c r="H55" s="130">
        <f t="shared" si="29"/>
        <v>0</v>
      </c>
      <c r="I55" s="130">
        <f t="shared" si="29"/>
        <v>9</v>
      </c>
      <c r="J55" s="130">
        <f t="shared" si="29"/>
        <v>3</v>
      </c>
      <c r="K55" s="130">
        <f t="shared" si="18"/>
        <v>260</v>
      </c>
      <c r="L55" s="130">
        <f t="shared" ref="L55:O57" si="30">L24+L28+L32+L36+L40+L43+L47+L51</f>
        <v>350</v>
      </c>
      <c r="M55" s="130">
        <f t="shared" si="30"/>
        <v>0</v>
      </c>
      <c r="N55" s="130">
        <f t="shared" si="30"/>
        <v>8</v>
      </c>
      <c r="O55" s="130">
        <f t="shared" si="30"/>
        <v>1</v>
      </c>
      <c r="P55" s="330">
        <f t="shared" si="15"/>
        <v>359</v>
      </c>
      <c r="Q55" s="130">
        <f t="shared" ref="Q55:T57" si="31">Q24+Q28+Q32+Q36+Q40+Q43+Q47+Q51</f>
        <v>433</v>
      </c>
      <c r="R55" s="130">
        <f t="shared" si="31"/>
        <v>0</v>
      </c>
      <c r="S55" s="130">
        <f t="shared" si="31"/>
        <v>22</v>
      </c>
      <c r="T55" s="420">
        <f t="shared" si="31"/>
        <v>5</v>
      </c>
      <c r="U55" s="330">
        <f t="shared" si="16"/>
        <v>460</v>
      </c>
      <c r="V55" s="130">
        <f t="shared" ref="V55:Y57" si="32">V24+V28+V32+V36+V40+V43+V47+V51</f>
        <v>2</v>
      </c>
      <c r="W55" s="130">
        <f t="shared" si="32"/>
        <v>14</v>
      </c>
      <c r="X55" s="130">
        <f t="shared" si="32"/>
        <v>4</v>
      </c>
      <c r="Y55" s="420">
        <f t="shared" si="32"/>
        <v>347</v>
      </c>
      <c r="Z55" s="330">
        <f t="shared" si="17"/>
        <v>367</v>
      </c>
      <c r="AA55" s="130">
        <f t="shared" ref="AA55:AD57" si="33">AA51+AA47+AA43+AA40+AA36+AA32+AA28+AA24</f>
        <v>3</v>
      </c>
      <c r="AB55" s="130">
        <f t="shared" si="33"/>
        <v>7</v>
      </c>
      <c r="AC55" s="130">
        <f t="shared" si="33"/>
        <v>0</v>
      </c>
      <c r="AD55" s="420">
        <f t="shared" si="33"/>
        <v>501</v>
      </c>
      <c r="AE55" s="330">
        <f t="shared" si="7"/>
        <v>511</v>
      </c>
      <c r="AF55" s="130">
        <f t="shared" ref="AF55:AI57" si="34">AF51+AF47+AF43+AF40+AF36+AF32+AF28+AF24</f>
        <v>0</v>
      </c>
      <c r="AG55" s="130">
        <f t="shared" si="34"/>
        <v>5</v>
      </c>
      <c r="AH55" s="130">
        <f t="shared" si="34"/>
        <v>2</v>
      </c>
      <c r="AI55" s="130">
        <f t="shared" si="34"/>
        <v>488</v>
      </c>
      <c r="AJ55" s="330">
        <f t="shared" si="9"/>
        <v>495</v>
      </c>
    </row>
    <row r="56" spans="1:36" s="29" customFormat="1" ht="16.5" customHeight="1" x14ac:dyDescent="0.35">
      <c r="A56" s="28"/>
      <c r="B56" s="521"/>
      <c r="C56" s="661"/>
      <c r="D56" s="715" t="s">
        <v>169</v>
      </c>
      <c r="E56" s="716"/>
      <c r="F56" s="504">
        <f t="shared" si="6"/>
        <v>0</v>
      </c>
      <c r="G56" s="533">
        <f t="shared" si="29"/>
        <v>0</v>
      </c>
      <c r="H56" s="130">
        <f t="shared" si="29"/>
        <v>0</v>
      </c>
      <c r="I56" s="130">
        <f t="shared" si="29"/>
        <v>0</v>
      </c>
      <c r="J56" s="130">
        <f t="shared" si="29"/>
        <v>0</v>
      </c>
      <c r="K56" s="130">
        <f t="shared" si="18"/>
        <v>0</v>
      </c>
      <c r="L56" s="130">
        <f t="shared" si="30"/>
        <v>0</v>
      </c>
      <c r="M56" s="130">
        <f t="shared" si="30"/>
        <v>0</v>
      </c>
      <c r="N56" s="130">
        <f t="shared" si="30"/>
        <v>0</v>
      </c>
      <c r="O56" s="130">
        <f t="shared" si="30"/>
        <v>0</v>
      </c>
      <c r="P56" s="330">
        <f t="shared" si="15"/>
        <v>0</v>
      </c>
      <c r="Q56" s="130">
        <f t="shared" si="31"/>
        <v>0</v>
      </c>
      <c r="R56" s="130">
        <f t="shared" si="31"/>
        <v>0</v>
      </c>
      <c r="S56" s="130">
        <f t="shared" si="31"/>
        <v>0</v>
      </c>
      <c r="T56" s="420">
        <f t="shared" si="31"/>
        <v>0</v>
      </c>
      <c r="U56" s="330">
        <f t="shared" si="16"/>
        <v>0</v>
      </c>
      <c r="V56" s="130">
        <f t="shared" si="32"/>
        <v>0</v>
      </c>
      <c r="W56" s="130">
        <f t="shared" si="32"/>
        <v>0</v>
      </c>
      <c r="X56" s="130">
        <f t="shared" si="32"/>
        <v>0</v>
      </c>
      <c r="Y56" s="420">
        <f t="shared" si="32"/>
        <v>0</v>
      </c>
      <c r="Z56" s="330">
        <f t="shared" si="17"/>
        <v>0</v>
      </c>
      <c r="AA56" s="559">
        <f t="shared" si="33"/>
        <v>0</v>
      </c>
      <c r="AB56" s="559">
        <f t="shared" si="33"/>
        <v>0</v>
      </c>
      <c r="AC56" s="559">
        <f t="shared" si="33"/>
        <v>0</v>
      </c>
      <c r="AD56" s="574">
        <f t="shared" si="33"/>
        <v>0</v>
      </c>
      <c r="AE56" s="330">
        <f t="shared" si="7"/>
        <v>0</v>
      </c>
      <c r="AF56" s="559">
        <f t="shared" si="34"/>
        <v>0</v>
      </c>
      <c r="AG56" s="559">
        <f t="shared" si="34"/>
        <v>0</v>
      </c>
      <c r="AH56" s="559">
        <f t="shared" si="34"/>
        <v>0</v>
      </c>
      <c r="AI56" s="559">
        <f t="shared" si="34"/>
        <v>0</v>
      </c>
      <c r="AJ56" s="330">
        <f t="shared" si="9"/>
        <v>0</v>
      </c>
    </row>
    <row r="57" spans="1:36" s="29" customFormat="1" ht="16.5" customHeight="1" thickBot="1" x14ac:dyDescent="0.4">
      <c r="A57" s="28"/>
      <c r="B57" s="522"/>
      <c r="C57" s="661"/>
      <c r="D57" s="715" t="s">
        <v>170</v>
      </c>
      <c r="E57" s="716"/>
      <c r="F57" s="504">
        <f t="shared" si="6"/>
        <v>1850</v>
      </c>
      <c r="G57" s="533">
        <f t="shared" si="29"/>
        <v>145</v>
      </c>
      <c r="H57" s="130">
        <f t="shared" si="29"/>
        <v>0</v>
      </c>
      <c r="I57" s="130">
        <f t="shared" si="29"/>
        <v>6</v>
      </c>
      <c r="J57" s="130">
        <f t="shared" si="29"/>
        <v>2</v>
      </c>
      <c r="K57" s="130">
        <f t="shared" si="18"/>
        <v>153</v>
      </c>
      <c r="L57" s="130">
        <f t="shared" si="30"/>
        <v>266</v>
      </c>
      <c r="M57" s="130">
        <f t="shared" si="30"/>
        <v>0</v>
      </c>
      <c r="N57" s="130">
        <f t="shared" si="30"/>
        <v>13</v>
      </c>
      <c r="O57" s="130">
        <f t="shared" si="30"/>
        <v>1</v>
      </c>
      <c r="P57" s="330">
        <f t="shared" si="15"/>
        <v>280</v>
      </c>
      <c r="Q57" s="130">
        <f t="shared" si="31"/>
        <v>287</v>
      </c>
      <c r="R57" s="130">
        <f t="shared" si="31"/>
        <v>0</v>
      </c>
      <c r="S57" s="130">
        <f t="shared" si="31"/>
        <v>9</v>
      </c>
      <c r="T57" s="420">
        <f t="shared" si="31"/>
        <v>2</v>
      </c>
      <c r="U57" s="330">
        <f t="shared" si="16"/>
        <v>298</v>
      </c>
      <c r="V57" s="130">
        <f t="shared" si="32"/>
        <v>0</v>
      </c>
      <c r="W57" s="130">
        <f t="shared" si="32"/>
        <v>31</v>
      </c>
      <c r="X57" s="130">
        <f t="shared" si="32"/>
        <v>3</v>
      </c>
      <c r="Y57" s="420">
        <f t="shared" si="32"/>
        <v>321</v>
      </c>
      <c r="Z57" s="330">
        <f t="shared" si="17"/>
        <v>355</v>
      </c>
      <c r="AA57" s="559">
        <f t="shared" si="33"/>
        <v>1</v>
      </c>
      <c r="AB57" s="559">
        <f t="shared" si="33"/>
        <v>10</v>
      </c>
      <c r="AC57" s="559">
        <f t="shared" si="33"/>
        <v>0</v>
      </c>
      <c r="AD57" s="574">
        <f t="shared" si="33"/>
        <v>301</v>
      </c>
      <c r="AE57" s="330">
        <f t="shared" si="7"/>
        <v>312</v>
      </c>
      <c r="AF57" s="559">
        <f t="shared" si="34"/>
        <v>4</v>
      </c>
      <c r="AG57" s="559">
        <f t="shared" si="34"/>
        <v>18</v>
      </c>
      <c r="AH57" s="559">
        <f t="shared" si="34"/>
        <v>0</v>
      </c>
      <c r="AI57" s="559">
        <f t="shared" si="34"/>
        <v>430</v>
      </c>
      <c r="AJ57" s="330">
        <f t="shared" si="9"/>
        <v>452</v>
      </c>
    </row>
    <row r="58" spans="1:36" s="29" customFormat="1" ht="16.5" customHeight="1" thickBot="1" x14ac:dyDescent="0.4">
      <c r="A58" s="28"/>
      <c r="B58" s="523"/>
      <c r="C58" s="663"/>
      <c r="D58" s="666" t="s">
        <v>772</v>
      </c>
      <c r="E58" s="667"/>
      <c r="F58" s="504">
        <f t="shared" si="6"/>
        <v>23</v>
      </c>
      <c r="G58" s="533"/>
      <c r="H58" s="130"/>
      <c r="I58" s="130"/>
      <c r="J58" s="130"/>
      <c r="K58" s="130"/>
      <c r="L58" s="130"/>
      <c r="M58" s="130"/>
      <c r="N58" s="130"/>
      <c r="O58" s="130"/>
      <c r="P58" s="330"/>
      <c r="Q58" s="130"/>
      <c r="R58" s="130"/>
      <c r="S58" s="130"/>
      <c r="T58" s="420"/>
      <c r="U58" s="330"/>
      <c r="V58" s="130"/>
      <c r="W58" s="130"/>
      <c r="X58" s="130"/>
      <c r="Y58" s="420"/>
      <c r="Z58" s="330"/>
      <c r="AA58" s="560">
        <f t="shared" ref="AA58:AD58" si="35">AA54+AA50+AA46+AA39+AA35+AA31+AA27</f>
        <v>0</v>
      </c>
      <c r="AB58" s="560">
        <f t="shared" si="35"/>
        <v>1</v>
      </c>
      <c r="AC58" s="560">
        <f t="shared" si="35"/>
        <v>0</v>
      </c>
      <c r="AD58" s="575">
        <f t="shared" si="35"/>
        <v>11</v>
      </c>
      <c r="AE58" s="330">
        <f t="shared" si="7"/>
        <v>12</v>
      </c>
      <c r="AF58" s="560">
        <f t="shared" ref="AF58:AI58" si="36">AF54+AF50+AF46+AF39+AF35+AF31+AF27</f>
        <v>0</v>
      </c>
      <c r="AG58" s="560">
        <f t="shared" si="36"/>
        <v>0</v>
      </c>
      <c r="AH58" s="560">
        <f t="shared" si="36"/>
        <v>0</v>
      </c>
      <c r="AI58" s="560">
        <f t="shared" si="36"/>
        <v>11</v>
      </c>
      <c r="AJ58" s="330">
        <f t="shared" si="9"/>
        <v>11</v>
      </c>
    </row>
    <row r="59" spans="1:36" s="29" customFormat="1" ht="16.5" customHeight="1" x14ac:dyDescent="0.35">
      <c r="A59" s="28"/>
      <c r="B59" s="720">
        <v>1</v>
      </c>
      <c r="C59" s="660" t="s">
        <v>3</v>
      </c>
      <c r="D59" s="747" t="s">
        <v>4</v>
      </c>
      <c r="E59" s="617" t="s">
        <v>118</v>
      </c>
      <c r="F59" s="504">
        <f t="shared" si="6"/>
        <v>56</v>
      </c>
      <c r="G59" s="530">
        <v>9</v>
      </c>
      <c r="H59" s="300">
        <v>0</v>
      </c>
      <c r="I59" s="300">
        <v>0</v>
      </c>
      <c r="J59" s="300">
        <v>0</v>
      </c>
      <c r="K59" s="130">
        <f t="shared" si="18"/>
        <v>9</v>
      </c>
      <c r="L59" s="256">
        <v>8</v>
      </c>
      <c r="M59" s="256">
        <v>0</v>
      </c>
      <c r="N59" s="256">
        <v>0</v>
      </c>
      <c r="O59" s="256">
        <v>0</v>
      </c>
      <c r="P59" s="330">
        <f t="shared" si="15"/>
        <v>8</v>
      </c>
      <c r="Q59" s="256">
        <v>11</v>
      </c>
      <c r="R59" s="256">
        <v>0</v>
      </c>
      <c r="S59" s="256">
        <v>0</v>
      </c>
      <c r="T59" s="418">
        <v>0</v>
      </c>
      <c r="U59" s="330">
        <f t="shared" si="16"/>
        <v>11</v>
      </c>
      <c r="V59" s="256">
        <v>0</v>
      </c>
      <c r="W59" s="256">
        <v>0</v>
      </c>
      <c r="X59" s="256">
        <v>0</v>
      </c>
      <c r="Y59" s="418">
        <v>9</v>
      </c>
      <c r="Z59" s="330">
        <f t="shared" si="17"/>
        <v>9</v>
      </c>
      <c r="AA59" s="279">
        <v>0</v>
      </c>
      <c r="AB59" s="279">
        <v>2</v>
      </c>
      <c r="AC59" s="279">
        <v>0</v>
      </c>
      <c r="AD59" s="421">
        <v>10</v>
      </c>
      <c r="AE59" s="330">
        <f t="shared" si="7"/>
        <v>12</v>
      </c>
      <c r="AF59" s="279">
        <v>0</v>
      </c>
      <c r="AG59" s="279">
        <v>0</v>
      </c>
      <c r="AH59" s="279">
        <v>0</v>
      </c>
      <c r="AI59" s="279">
        <v>7</v>
      </c>
      <c r="AJ59" s="330">
        <f t="shared" si="9"/>
        <v>7</v>
      </c>
    </row>
    <row r="60" spans="1:36" s="29" customFormat="1" ht="16.5" customHeight="1" x14ac:dyDescent="0.35">
      <c r="A60" s="28"/>
      <c r="B60" s="695"/>
      <c r="C60" s="661"/>
      <c r="D60" s="680"/>
      <c r="E60" s="615" t="s">
        <v>205</v>
      </c>
      <c r="F60" s="504">
        <f t="shared" si="6"/>
        <v>0</v>
      </c>
      <c r="G60" s="530">
        <v>0</v>
      </c>
      <c r="H60" s="300">
        <v>0</v>
      </c>
      <c r="I60" s="300">
        <v>0</v>
      </c>
      <c r="J60" s="300">
        <v>0</v>
      </c>
      <c r="K60" s="130">
        <f t="shared" si="18"/>
        <v>0</v>
      </c>
      <c r="L60" s="256">
        <v>0</v>
      </c>
      <c r="M60" s="256">
        <v>0</v>
      </c>
      <c r="N60" s="256">
        <v>0</v>
      </c>
      <c r="O60" s="256">
        <v>0</v>
      </c>
      <c r="P60" s="330">
        <f t="shared" si="15"/>
        <v>0</v>
      </c>
      <c r="Q60" s="256">
        <v>0</v>
      </c>
      <c r="R60" s="256">
        <v>0</v>
      </c>
      <c r="S60" s="256">
        <v>0</v>
      </c>
      <c r="T60" s="418">
        <v>0</v>
      </c>
      <c r="U60" s="330">
        <f t="shared" si="16"/>
        <v>0</v>
      </c>
      <c r="V60" s="256">
        <v>0</v>
      </c>
      <c r="W60" s="256">
        <v>0</v>
      </c>
      <c r="X60" s="256">
        <v>0</v>
      </c>
      <c r="Y60" s="418">
        <v>0</v>
      </c>
      <c r="Z60" s="330">
        <f t="shared" si="17"/>
        <v>0</v>
      </c>
      <c r="AA60" s="257">
        <v>0</v>
      </c>
      <c r="AB60" s="257">
        <v>0</v>
      </c>
      <c r="AC60" s="257">
        <v>0</v>
      </c>
      <c r="AD60" s="573">
        <v>0</v>
      </c>
      <c r="AE60" s="330">
        <f t="shared" si="7"/>
        <v>0</v>
      </c>
      <c r="AF60" s="257">
        <v>0</v>
      </c>
      <c r="AG60" s="257">
        <v>0</v>
      </c>
      <c r="AH60" s="257">
        <v>0</v>
      </c>
      <c r="AI60" s="257">
        <v>0</v>
      </c>
      <c r="AJ60" s="330">
        <f t="shared" si="9"/>
        <v>0</v>
      </c>
    </row>
    <row r="61" spans="1:36" s="29" customFormat="1" ht="16.5" customHeight="1" thickBot="1" x14ac:dyDescent="0.4">
      <c r="A61" s="28"/>
      <c r="B61" s="695"/>
      <c r="C61" s="661"/>
      <c r="D61" s="680"/>
      <c r="E61" s="615" t="s">
        <v>114</v>
      </c>
      <c r="F61" s="504">
        <f t="shared" si="6"/>
        <v>49</v>
      </c>
      <c r="G61" s="531">
        <v>9</v>
      </c>
      <c r="H61" s="301">
        <v>0</v>
      </c>
      <c r="I61" s="301">
        <v>0</v>
      </c>
      <c r="J61" s="301">
        <v>0</v>
      </c>
      <c r="K61" s="130">
        <f t="shared" si="18"/>
        <v>9</v>
      </c>
      <c r="L61" s="258">
        <v>7</v>
      </c>
      <c r="M61" s="258">
        <v>0</v>
      </c>
      <c r="N61" s="258">
        <v>0</v>
      </c>
      <c r="O61" s="258">
        <v>0</v>
      </c>
      <c r="P61" s="330">
        <f t="shared" si="15"/>
        <v>7</v>
      </c>
      <c r="Q61" s="258">
        <v>12</v>
      </c>
      <c r="R61" s="258">
        <v>0</v>
      </c>
      <c r="S61" s="258">
        <v>0</v>
      </c>
      <c r="T61" s="419">
        <v>0</v>
      </c>
      <c r="U61" s="330">
        <f t="shared" si="16"/>
        <v>12</v>
      </c>
      <c r="V61" s="258">
        <v>0</v>
      </c>
      <c r="W61" s="258">
        <v>0</v>
      </c>
      <c r="X61" s="258">
        <v>0</v>
      </c>
      <c r="Y61" s="419">
        <v>4</v>
      </c>
      <c r="Z61" s="330">
        <f t="shared" si="17"/>
        <v>4</v>
      </c>
      <c r="AA61" s="257">
        <v>0</v>
      </c>
      <c r="AB61" s="257">
        <v>0</v>
      </c>
      <c r="AC61" s="257">
        <v>0</v>
      </c>
      <c r="AD61" s="573">
        <v>7</v>
      </c>
      <c r="AE61" s="330">
        <f t="shared" si="7"/>
        <v>7</v>
      </c>
      <c r="AF61" s="257">
        <v>0</v>
      </c>
      <c r="AG61" s="257">
        <v>0</v>
      </c>
      <c r="AH61" s="257">
        <v>0</v>
      </c>
      <c r="AI61" s="257">
        <v>10</v>
      </c>
      <c r="AJ61" s="330">
        <f t="shared" si="9"/>
        <v>10</v>
      </c>
    </row>
    <row r="62" spans="1:36" s="29" customFormat="1" ht="16.5" customHeight="1" x14ac:dyDescent="0.35">
      <c r="A62" s="28"/>
      <c r="B62" s="520"/>
      <c r="C62" s="661"/>
      <c r="D62" s="678"/>
      <c r="E62" s="615" t="s">
        <v>768</v>
      </c>
      <c r="F62" s="504">
        <f t="shared" si="6"/>
        <v>0</v>
      </c>
      <c r="G62" s="532"/>
      <c r="H62" s="500"/>
      <c r="I62" s="500"/>
      <c r="J62" s="500"/>
      <c r="K62" s="130"/>
      <c r="L62" s="320"/>
      <c r="M62" s="320"/>
      <c r="N62" s="320"/>
      <c r="O62" s="320"/>
      <c r="P62" s="330"/>
      <c r="Q62" s="320"/>
      <c r="R62" s="320"/>
      <c r="S62" s="320"/>
      <c r="T62" s="426"/>
      <c r="U62" s="330"/>
      <c r="V62" s="320"/>
      <c r="W62" s="320"/>
      <c r="X62" s="320"/>
      <c r="Y62" s="426"/>
      <c r="Z62" s="330"/>
      <c r="AA62" s="257">
        <v>0</v>
      </c>
      <c r="AB62" s="257">
        <v>0</v>
      </c>
      <c r="AC62" s="257">
        <v>0</v>
      </c>
      <c r="AD62" s="573">
        <v>0</v>
      </c>
      <c r="AE62" s="330">
        <f t="shared" si="7"/>
        <v>0</v>
      </c>
      <c r="AF62" s="257">
        <v>0</v>
      </c>
      <c r="AG62" s="257">
        <v>0</v>
      </c>
      <c r="AH62" s="257">
        <v>0</v>
      </c>
      <c r="AI62" s="257">
        <v>0</v>
      </c>
      <c r="AJ62" s="330">
        <f t="shared" si="9"/>
        <v>0</v>
      </c>
    </row>
    <row r="63" spans="1:36" s="29" customFormat="1" ht="24" customHeight="1" thickBot="1" x14ac:dyDescent="0.4">
      <c r="A63" s="28"/>
      <c r="B63" s="520"/>
      <c r="C63" s="661"/>
      <c r="D63" s="678"/>
      <c r="E63" s="619" t="s">
        <v>769</v>
      </c>
      <c r="F63" s="504">
        <f t="shared" si="6"/>
        <v>0</v>
      </c>
      <c r="G63" s="532"/>
      <c r="H63" s="500"/>
      <c r="I63" s="500"/>
      <c r="J63" s="500"/>
      <c r="K63" s="130"/>
      <c r="L63" s="320"/>
      <c r="M63" s="320"/>
      <c r="N63" s="320"/>
      <c r="O63" s="320"/>
      <c r="P63" s="330"/>
      <c r="Q63" s="320"/>
      <c r="R63" s="320"/>
      <c r="S63" s="320"/>
      <c r="T63" s="426"/>
      <c r="U63" s="330"/>
      <c r="V63" s="320"/>
      <c r="W63" s="320"/>
      <c r="X63" s="320"/>
      <c r="Y63" s="426"/>
      <c r="Z63" s="330"/>
      <c r="AA63" s="258">
        <v>0</v>
      </c>
      <c r="AB63" s="258">
        <v>0</v>
      </c>
      <c r="AC63" s="258">
        <v>0</v>
      </c>
      <c r="AD63" s="419">
        <v>0</v>
      </c>
      <c r="AE63" s="330">
        <f t="shared" si="7"/>
        <v>0</v>
      </c>
      <c r="AF63" s="258">
        <v>0</v>
      </c>
      <c r="AG63" s="258">
        <v>0</v>
      </c>
      <c r="AH63" s="258">
        <v>0</v>
      </c>
      <c r="AI63" s="258">
        <v>0</v>
      </c>
      <c r="AJ63" s="330">
        <f t="shared" si="9"/>
        <v>0</v>
      </c>
    </row>
    <row r="64" spans="1:36" s="29" customFormat="1" ht="27.75" customHeight="1" x14ac:dyDescent="0.35">
      <c r="A64" s="28"/>
      <c r="B64" s="695">
        <v>2</v>
      </c>
      <c r="C64" s="661"/>
      <c r="D64" s="745" t="s">
        <v>620</v>
      </c>
      <c r="E64" s="618" t="s">
        <v>118</v>
      </c>
      <c r="F64" s="504">
        <f t="shared" si="6"/>
        <v>0</v>
      </c>
      <c r="G64" s="530">
        <v>0</v>
      </c>
      <c r="H64" s="300">
        <v>0</v>
      </c>
      <c r="I64" s="300">
        <v>0</v>
      </c>
      <c r="J64" s="300">
        <v>0</v>
      </c>
      <c r="K64" s="130">
        <f t="shared" si="18"/>
        <v>0</v>
      </c>
      <c r="L64" s="256">
        <v>0</v>
      </c>
      <c r="M64" s="256">
        <v>0</v>
      </c>
      <c r="N64" s="256">
        <v>0</v>
      </c>
      <c r="O64" s="256">
        <v>0</v>
      </c>
      <c r="P64" s="330">
        <f t="shared" si="15"/>
        <v>0</v>
      </c>
      <c r="Q64" s="256">
        <v>0</v>
      </c>
      <c r="R64" s="256">
        <v>0</v>
      </c>
      <c r="S64" s="256">
        <v>0</v>
      </c>
      <c r="T64" s="418">
        <v>0</v>
      </c>
      <c r="U64" s="330">
        <f t="shared" si="16"/>
        <v>0</v>
      </c>
      <c r="V64" s="256">
        <v>0</v>
      </c>
      <c r="W64" s="256">
        <v>0</v>
      </c>
      <c r="X64" s="256">
        <v>0</v>
      </c>
      <c r="Y64" s="418">
        <v>0</v>
      </c>
      <c r="Z64" s="330">
        <f t="shared" si="17"/>
        <v>0</v>
      </c>
      <c r="AA64" s="256">
        <v>0</v>
      </c>
      <c r="AB64" s="256">
        <v>0</v>
      </c>
      <c r="AC64" s="256">
        <v>0</v>
      </c>
      <c r="AD64" s="418">
        <v>0</v>
      </c>
      <c r="AE64" s="330">
        <f t="shared" si="7"/>
        <v>0</v>
      </c>
      <c r="AF64" s="256">
        <v>0</v>
      </c>
      <c r="AG64" s="256">
        <v>0</v>
      </c>
      <c r="AH64" s="256">
        <v>0</v>
      </c>
      <c r="AI64" s="256">
        <v>0</v>
      </c>
      <c r="AJ64" s="330">
        <f t="shared" si="9"/>
        <v>0</v>
      </c>
    </row>
    <row r="65" spans="1:36" s="29" customFormat="1" ht="27" customHeight="1" x14ac:dyDescent="0.35">
      <c r="A65" s="28"/>
      <c r="B65" s="695"/>
      <c r="C65" s="661"/>
      <c r="D65" s="745"/>
      <c r="E65" s="615" t="s">
        <v>205</v>
      </c>
      <c r="F65" s="504">
        <f t="shared" si="6"/>
        <v>0</v>
      </c>
      <c r="G65" s="530">
        <v>0</v>
      </c>
      <c r="H65" s="300">
        <v>0</v>
      </c>
      <c r="I65" s="300">
        <v>0</v>
      </c>
      <c r="J65" s="300">
        <v>0</v>
      </c>
      <c r="K65" s="130">
        <f t="shared" si="18"/>
        <v>0</v>
      </c>
      <c r="L65" s="256">
        <v>0</v>
      </c>
      <c r="M65" s="256">
        <v>0</v>
      </c>
      <c r="N65" s="256">
        <v>0</v>
      </c>
      <c r="O65" s="256">
        <v>0</v>
      </c>
      <c r="P65" s="330">
        <f t="shared" si="15"/>
        <v>0</v>
      </c>
      <c r="Q65" s="256">
        <v>0</v>
      </c>
      <c r="R65" s="256">
        <v>0</v>
      </c>
      <c r="S65" s="256">
        <v>0</v>
      </c>
      <c r="T65" s="418">
        <v>0</v>
      </c>
      <c r="U65" s="330">
        <f t="shared" si="16"/>
        <v>0</v>
      </c>
      <c r="V65" s="256">
        <v>0</v>
      </c>
      <c r="W65" s="256">
        <v>0</v>
      </c>
      <c r="X65" s="256">
        <v>0</v>
      </c>
      <c r="Y65" s="418">
        <v>0</v>
      </c>
      <c r="Z65" s="330">
        <f t="shared" si="17"/>
        <v>0</v>
      </c>
      <c r="AA65" s="257">
        <v>0</v>
      </c>
      <c r="AB65" s="257">
        <v>0</v>
      </c>
      <c r="AC65" s="257">
        <v>0</v>
      </c>
      <c r="AD65" s="573">
        <v>0</v>
      </c>
      <c r="AE65" s="330">
        <f t="shared" si="7"/>
        <v>0</v>
      </c>
      <c r="AF65" s="257">
        <v>0</v>
      </c>
      <c r="AG65" s="257">
        <v>0</v>
      </c>
      <c r="AH65" s="257">
        <v>0</v>
      </c>
      <c r="AI65" s="257">
        <v>0</v>
      </c>
      <c r="AJ65" s="330">
        <f t="shared" si="9"/>
        <v>0</v>
      </c>
    </row>
    <row r="66" spans="1:36" s="29" customFormat="1" ht="27.75" customHeight="1" thickBot="1" x14ac:dyDescent="0.4">
      <c r="A66" s="28"/>
      <c r="B66" s="695"/>
      <c r="C66" s="661"/>
      <c r="D66" s="745"/>
      <c r="E66" s="615" t="s">
        <v>114</v>
      </c>
      <c r="F66" s="504">
        <f t="shared" si="6"/>
        <v>0</v>
      </c>
      <c r="G66" s="531">
        <v>0</v>
      </c>
      <c r="H66" s="301">
        <v>0</v>
      </c>
      <c r="I66" s="301">
        <v>0</v>
      </c>
      <c r="J66" s="301">
        <v>0</v>
      </c>
      <c r="K66" s="130">
        <f t="shared" si="18"/>
        <v>0</v>
      </c>
      <c r="L66" s="258">
        <v>0</v>
      </c>
      <c r="M66" s="258">
        <v>0</v>
      </c>
      <c r="N66" s="258">
        <v>0</v>
      </c>
      <c r="O66" s="258">
        <v>0</v>
      </c>
      <c r="P66" s="330">
        <f t="shared" si="15"/>
        <v>0</v>
      </c>
      <c r="Q66" s="258">
        <v>0</v>
      </c>
      <c r="R66" s="258">
        <v>0</v>
      </c>
      <c r="S66" s="258">
        <v>0</v>
      </c>
      <c r="T66" s="419">
        <v>0</v>
      </c>
      <c r="U66" s="330">
        <f t="shared" si="16"/>
        <v>0</v>
      </c>
      <c r="V66" s="258">
        <v>0</v>
      </c>
      <c r="W66" s="258">
        <v>0</v>
      </c>
      <c r="X66" s="258">
        <v>0</v>
      </c>
      <c r="Y66" s="419">
        <v>0</v>
      </c>
      <c r="Z66" s="330">
        <f t="shared" si="17"/>
        <v>0</v>
      </c>
      <c r="AA66" s="257">
        <v>0</v>
      </c>
      <c r="AB66" s="257">
        <v>0</v>
      </c>
      <c r="AC66" s="257">
        <v>0</v>
      </c>
      <c r="AD66" s="573">
        <v>0</v>
      </c>
      <c r="AE66" s="330">
        <f t="shared" si="7"/>
        <v>0</v>
      </c>
      <c r="AF66" s="257">
        <v>0</v>
      </c>
      <c r="AG66" s="257">
        <v>0</v>
      </c>
      <c r="AH66" s="257">
        <v>0</v>
      </c>
      <c r="AI66" s="257">
        <v>0</v>
      </c>
      <c r="AJ66" s="330">
        <f t="shared" si="9"/>
        <v>0</v>
      </c>
    </row>
    <row r="67" spans="1:36" s="29" customFormat="1" ht="24.75" customHeight="1" thickBot="1" x14ac:dyDescent="0.4">
      <c r="A67" s="28"/>
      <c r="B67" s="520"/>
      <c r="C67" s="661"/>
      <c r="D67" s="746"/>
      <c r="E67" s="619" t="s">
        <v>769</v>
      </c>
      <c r="F67" s="504">
        <f t="shared" si="6"/>
        <v>0</v>
      </c>
      <c r="G67" s="532"/>
      <c r="H67" s="500"/>
      <c r="I67" s="500"/>
      <c r="J67" s="500"/>
      <c r="K67" s="130"/>
      <c r="L67" s="320"/>
      <c r="M67" s="320"/>
      <c r="N67" s="320"/>
      <c r="O67" s="320"/>
      <c r="P67" s="330"/>
      <c r="Q67" s="320"/>
      <c r="R67" s="320"/>
      <c r="S67" s="320"/>
      <c r="T67" s="426"/>
      <c r="U67" s="330"/>
      <c r="V67" s="320"/>
      <c r="W67" s="320"/>
      <c r="X67" s="320"/>
      <c r="Y67" s="426"/>
      <c r="Z67" s="330"/>
      <c r="AA67" s="258">
        <v>0</v>
      </c>
      <c r="AB67" s="258">
        <v>0</v>
      </c>
      <c r="AC67" s="258">
        <v>0</v>
      </c>
      <c r="AD67" s="419">
        <v>0</v>
      </c>
      <c r="AE67" s="330">
        <f t="shared" si="7"/>
        <v>0</v>
      </c>
      <c r="AF67" s="258">
        <v>0</v>
      </c>
      <c r="AG67" s="258">
        <v>0</v>
      </c>
      <c r="AH67" s="258">
        <v>0</v>
      </c>
      <c r="AI67" s="258">
        <v>0</v>
      </c>
      <c r="AJ67" s="330">
        <f t="shared" si="9"/>
        <v>0</v>
      </c>
    </row>
    <row r="68" spans="1:36" s="29" customFormat="1" ht="16.5" customHeight="1" x14ac:dyDescent="0.35">
      <c r="A68" s="28"/>
      <c r="B68" s="695">
        <v>3</v>
      </c>
      <c r="C68" s="661"/>
      <c r="D68" s="736" t="s">
        <v>47</v>
      </c>
      <c r="E68" s="618" t="s">
        <v>118</v>
      </c>
      <c r="F68" s="504">
        <f t="shared" si="6"/>
        <v>0</v>
      </c>
      <c r="G68" s="530">
        <v>0</v>
      </c>
      <c r="H68" s="300">
        <v>0</v>
      </c>
      <c r="I68" s="300">
        <v>0</v>
      </c>
      <c r="J68" s="300">
        <v>0</v>
      </c>
      <c r="K68" s="130">
        <f t="shared" si="18"/>
        <v>0</v>
      </c>
      <c r="L68" s="256">
        <v>0</v>
      </c>
      <c r="M68" s="256">
        <v>0</v>
      </c>
      <c r="N68" s="256">
        <v>0</v>
      </c>
      <c r="O68" s="256">
        <v>0</v>
      </c>
      <c r="P68" s="330">
        <f t="shared" si="15"/>
        <v>0</v>
      </c>
      <c r="Q68" s="256">
        <v>0</v>
      </c>
      <c r="R68" s="256">
        <v>0</v>
      </c>
      <c r="S68" s="256">
        <v>0</v>
      </c>
      <c r="T68" s="418">
        <v>0</v>
      </c>
      <c r="U68" s="330">
        <f t="shared" si="16"/>
        <v>0</v>
      </c>
      <c r="V68" s="256">
        <v>0</v>
      </c>
      <c r="W68" s="256">
        <v>0</v>
      </c>
      <c r="X68" s="256">
        <v>0</v>
      </c>
      <c r="Y68" s="418">
        <v>0</v>
      </c>
      <c r="Z68" s="330">
        <f t="shared" si="17"/>
        <v>0</v>
      </c>
      <c r="AA68" s="256">
        <v>0</v>
      </c>
      <c r="AB68" s="256">
        <v>0</v>
      </c>
      <c r="AC68" s="256">
        <v>0</v>
      </c>
      <c r="AD68" s="418">
        <v>0</v>
      </c>
      <c r="AE68" s="330">
        <f t="shared" si="7"/>
        <v>0</v>
      </c>
      <c r="AF68" s="256">
        <v>0</v>
      </c>
      <c r="AG68" s="256">
        <v>0</v>
      </c>
      <c r="AH68" s="256">
        <v>0</v>
      </c>
      <c r="AI68" s="256">
        <v>0</v>
      </c>
      <c r="AJ68" s="330">
        <f t="shared" si="9"/>
        <v>0</v>
      </c>
    </row>
    <row r="69" spans="1:36" s="29" customFormat="1" ht="16.5" customHeight="1" x14ac:dyDescent="0.35">
      <c r="A69" s="28"/>
      <c r="B69" s="695"/>
      <c r="C69" s="661"/>
      <c r="D69" s="736"/>
      <c r="E69" s="615" t="s">
        <v>205</v>
      </c>
      <c r="F69" s="504">
        <f t="shared" si="6"/>
        <v>0</v>
      </c>
      <c r="G69" s="530">
        <v>0</v>
      </c>
      <c r="H69" s="300">
        <v>0</v>
      </c>
      <c r="I69" s="300">
        <v>0</v>
      </c>
      <c r="J69" s="300">
        <v>0</v>
      </c>
      <c r="K69" s="130">
        <f t="shared" si="18"/>
        <v>0</v>
      </c>
      <c r="L69" s="256">
        <v>0</v>
      </c>
      <c r="M69" s="256">
        <v>0</v>
      </c>
      <c r="N69" s="256">
        <v>0</v>
      </c>
      <c r="O69" s="256">
        <v>0</v>
      </c>
      <c r="P69" s="330">
        <f t="shared" si="15"/>
        <v>0</v>
      </c>
      <c r="Q69" s="256">
        <v>0</v>
      </c>
      <c r="R69" s="256">
        <v>0</v>
      </c>
      <c r="S69" s="256">
        <v>0</v>
      </c>
      <c r="T69" s="418">
        <v>0</v>
      </c>
      <c r="U69" s="330">
        <f t="shared" si="16"/>
        <v>0</v>
      </c>
      <c r="V69" s="256">
        <v>0</v>
      </c>
      <c r="W69" s="256">
        <v>0</v>
      </c>
      <c r="X69" s="256">
        <v>0</v>
      </c>
      <c r="Y69" s="418">
        <v>0</v>
      </c>
      <c r="Z69" s="330">
        <f t="shared" si="17"/>
        <v>0</v>
      </c>
      <c r="AA69" s="257">
        <v>0</v>
      </c>
      <c r="AB69" s="257">
        <v>0</v>
      </c>
      <c r="AC69" s="257">
        <v>0</v>
      </c>
      <c r="AD69" s="573">
        <v>0</v>
      </c>
      <c r="AE69" s="330">
        <f t="shared" si="7"/>
        <v>0</v>
      </c>
      <c r="AF69" s="257">
        <v>0</v>
      </c>
      <c r="AG69" s="257">
        <v>0</v>
      </c>
      <c r="AH69" s="257">
        <v>0</v>
      </c>
      <c r="AI69" s="257">
        <v>0</v>
      </c>
      <c r="AJ69" s="330">
        <f t="shared" si="9"/>
        <v>0</v>
      </c>
    </row>
    <row r="70" spans="1:36" s="29" customFormat="1" ht="16.5" customHeight="1" thickBot="1" x14ac:dyDescent="0.4">
      <c r="A70" s="28"/>
      <c r="B70" s="695"/>
      <c r="C70" s="661"/>
      <c r="D70" s="736"/>
      <c r="E70" s="615" t="s">
        <v>114</v>
      </c>
      <c r="F70" s="504">
        <f t="shared" ref="F70:F133" si="37">K70+P70+U70+Z70+AE70+AJ70</f>
        <v>0</v>
      </c>
      <c r="G70" s="531">
        <v>0</v>
      </c>
      <c r="H70" s="301">
        <v>0</v>
      </c>
      <c r="I70" s="301">
        <v>0</v>
      </c>
      <c r="J70" s="301">
        <v>0</v>
      </c>
      <c r="K70" s="130">
        <f t="shared" si="18"/>
        <v>0</v>
      </c>
      <c r="L70" s="258">
        <v>0</v>
      </c>
      <c r="M70" s="258">
        <v>0</v>
      </c>
      <c r="N70" s="258">
        <v>0</v>
      </c>
      <c r="O70" s="258">
        <v>0</v>
      </c>
      <c r="P70" s="330">
        <f t="shared" si="15"/>
        <v>0</v>
      </c>
      <c r="Q70" s="258">
        <v>0</v>
      </c>
      <c r="R70" s="258">
        <v>0</v>
      </c>
      <c r="S70" s="258">
        <v>0</v>
      </c>
      <c r="T70" s="419">
        <v>0</v>
      </c>
      <c r="U70" s="330">
        <f t="shared" si="16"/>
        <v>0</v>
      </c>
      <c r="V70" s="258">
        <v>0</v>
      </c>
      <c r="W70" s="258">
        <v>0</v>
      </c>
      <c r="X70" s="258">
        <v>0</v>
      </c>
      <c r="Y70" s="419">
        <v>0</v>
      </c>
      <c r="Z70" s="330">
        <f t="shared" si="17"/>
        <v>0</v>
      </c>
      <c r="AA70" s="258">
        <v>0</v>
      </c>
      <c r="AB70" s="258">
        <v>0</v>
      </c>
      <c r="AC70" s="258">
        <v>0</v>
      </c>
      <c r="AD70" s="419">
        <v>0</v>
      </c>
      <c r="AE70" s="330">
        <f t="shared" ref="AE70:AE133" si="38">AA70+AB70+AC70+AD70</f>
        <v>0</v>
      </c>
      <c r="AF70" s="258">
        <v>0</v>
      </c>
      <c r="AG70" s="258">
        <v>0</v>
      </c>
      <c r="AH70" s="258">
        <v>0</v>
      </c>
      <c r="AI70" s="258">
        <v>0</v>
      </c>
      <c r="AJ70" s="330">
        <f t="shared" ref="AJ70:AJ133" si="39">AF70+AG70+AH70+AI70</f>
        <v>0</v>
      </c>
    </row>
    <row r="71" spans="1:36" s="29" customFormat="1" ht="23.45" customHeight="1" x14ac:dyDescent="0.35">
      <c r="A71" s="28"/>
      <c r="B71" s="695">
        <v>4</v>
      </c>
      <c r="C71" s="661"/>
      <c r="D71" s="736" t="s">
        <v>48</v>
      </c>
      <c r="E71" s="615" t="s">
        <v>118</v>
      </c>
      <c r="F71" s="504">
        <f t="shared" si="37"/>
        <v>45</v>
      </c>
      <c r="G71" s="530">
        <v>7</v>
      </c>
      <c r="H71" s="300">
        <v>0</v>
      </c>
      <c r="I71" s="300">
        <v>0</v>
      </c>
      <c r="J71" s="300">
        <v>0</v>
      </c>
      <c r="K71" s="130">
        <f t="shared" si="18"/>
        <v>7</v>
      </c>
      <c r="L71" s="256">
        <v>3</v>
      </c>
      <c r="M71" s="256">
        <v>0</v>
      </c>
      <c r="N71" s="256">
        <v>0</v>
      </c>
      <c r="O71" s="256">
        <v>0</v>
      </c>
      <c r="P71" s="330">
        <f t="shared" si="15"/>
        <v>3</v>
      </c>
      <c r="Q71" s="256">
        <v>8</v>
      </c>
      <c r="R71" s="256">
        <v>0</v>
      </c>
      <c r="S71" s="256">
        <v>0</v>
      </c>
      <c r="T71" s="418">
        <v>0</v>
      </c>
      <c r="U71" s="330">
        <f t="shared" si="16"/>
        <v>8</v>
      </c>
      <c r="V71" s="256">
        <v>0</v>
      </c>
      <c r="W71" s="256">
        <v>0</v>
      </c>
      <c r="X71" s="256">
        <v>0</v>
      </c>
      <c r="Y71" s="418">
        <v>2</v>
      </c>
      <c r="Z71" s="330">
        <f t="shared" si="17"/>
        <v>2</v>
      </c>
      <c r="AA71" s="256">
        <v>0</v>
      </c>
      <c r="AB71" s="256">
        <v>0</v>
      </c>
      <c r="AC71" s="256">
        <v>0</v>
      </c>
      <c r="AD71" s="418">
        <v>9</v>
      </c>
      <c r="AE71" s="330">
        <f t="shared" si="38"/>
        <v>9</v>
      </c>
      <c r="AF71" s="256">
        <v>0</v>
      </c>
      <c r="AG71" s="256">
        <v>1</v>
      </c>
      <c r="AH71" s="256">
        <v>0</v>
      </c>
      <c r="AI71" s="256">
        <v>15</v>
      </c>
      <c r="AJ71" s="330">
        <f t="shared" si="39"/>
        <v>16</v>
      </c>
    </row>
    <row r="72" spans="1:36" s="29" customFormat="1" ht="22.15" customHeight="1" x14ac:dyDescent="0.35">
      <c r="A72" s="28"/>
      <c r="B72" s="695"/>
      <c r="C72" s="661"/>
      <c r="D72" s="736"/>
      <c r="E72" s="615" t="s">
        <v>205</v>
      </c>
      <c r="F72" s="504">
        <f t="shared" si="37"/>
        <v>0</v>
      </c>
      <c r="G72" s="530">
        <v>0</v>
      </c>
      <c r="H72" s="300">
        <v>0</v>
      </c>
      <c r="I72" s="300">
        <v>0</v>
      </c>
      <c r="J72" s="300">
        <v>0</v>
      </c>
      <c r="K72" s="130">
        <f t="shared" si="18"/>
        <v>0</v>
      </c>
      <c r="L72" s="256">
        <v>0</v>
      </c>
      <c r="M72" s="256">
        <v>0</v>
      </c>
      <c r="N72" s="256">
        <v>0</v>
      </c>
      <c r="O72" s="256">
        <v>0</v>
      </c>
      <c r="P72" s="330">
        <f t="shared" si="15"/>
        <v>0</v>
      </c>
      <c r="Q72" s="256">
        <v>0</v>
      </c>
      <c r="R72" s="256">
        <v>0</v>
      </c>
      <c r="S72" s="256">
        <v>0</v>
      </c>
      <c r="T72" s="418">
        <v>0</v>
      </c>
      <c r="U72" s="330">
        <f t="shared" si="16"/>
        <v>0</v>
      </c>
      <c r="V72" s="256">
        <v>0</v>
      </c>
      <c r="W72" s="256">
        <v>0</v>
      </c>
      <c r="X72" s="256">
        <v>0</v>
      </c>
      <c r="Y72" s="418">
        <v>0</v>
      </c>
      <c r="Z72" s="330">
        <f t="shared" si="17"/>
        <v>0</v>
      </c>
      <c r="AA72" s="257">
        <v>0</v>
      </c>
      <c r="AB72" s="257">
        <v>0</v>
      </c>
      <c r="AC72" s="257">
        <v>0</v>
      </c>
      <c r="AD72" s="573">
        <v>0</v>
      </c>
      <c r="AE72" s="330">
        <f t="shared" si="38"/>
        <v>0</v>
      </c>
      <c r="AF72" s="257">
        <v>0</v>
      </c>
      <c r="AG72" s="257">
        <v>0</v>
      </c>
      <c r="AH72" s="257">
        <v>0</v>
      </c>
      <c r="AI72" s="257">
        <v>0</v>
      </c>
      <c r="AJ72" s="330">
        <f t="shared" si="39"/>
        <v>0</v>
      </c>
    </row>
    <row r="73" spans="1:36" s="29" customFormat="1" ht="21.75" customHeight="1" thickBot="1" x14ac:dyDescent="0.4">
      <c r="A73" s="28"/>
      <c r="B73" s="695"/>
      <c r="C73" s="661"/>
      <c r="D73" s="736"/>
      <c r="E73" s="615" t="s">
        <v>114</v>
      </c>
      <c r="F73" s="504">
        <f t="shared" si="37"/>
        <v>40</v>
      </c>
      <c r="G73" s="531">
        <v>5</v>
      </c>
      <c r="H73" s="301">
        <v>0</v>
      </c>
      <c r="I73" s="301">
        <v>1</v>
      </c>
      <c r="J73" s="301">
        <v>0</v>
      </c>
      <c r="K73" s="130">
        <f t="shared" si="18"/>
        <v>6</v>
      </c>
      <c r="L73" s="258">
        <v>4</v>
      </c>
      <c r="M73" s="258">
        <v>0</v>
      </c>
      <c r="N73" s="258">
        <v>0</v>
      </c>
      <c r="O73" s="258">
        <v>0</v>
      </c>
      <c r="P73" s="330">
        <f t="shared" si="15"/>
        <v>4</v>
      </c>
      <c r="Q73" s="258">
        <v>4</v>
      </c>
      <c r="R73" s="258">
        <v>0</v>
      </c>
      <c r="S73" s="258">
        <v>0</v>
      </c>
      <c r="T73" s="419">
        <v>0</v>
      </c>
      <c r="U73" s="330">
        <f t="shared" si="16"/>
        <v>4</v>
      </c>
      <c r="V73" s="258">
        <v>0</v>
      </c>
      <c r="W73" s="258">
        <v>0</v>
      </c>
      <c r="X73" s="258">
        <v>0</v>
      </c>
      <c r="Y73" s="419">
        <v>3</v>
      </c>
      <c r="Z73" s="330">
        <f t="shared" si="17"/>
        <v>3</v>
      </c>
      <c r="AA73" s="257">
        <v>0</v>
      </c>
      <c r="AB73" s="257">
        <v>0</v>
      </c>
      <c r="AC73" s="257">
        <v>0</v>
      </c>
      <c r="AD73" s="573">
        <v>6</v>
      </c>
      <c r="AE73" s="330">
        <f t="shared" si="38"/>
        <v>6</v>
      </c>
      <c r="AF73" s="257">
        <v>0</v>
      </c>
      <c r="AG73" s="257">
        <v>1</v>
      </c>
      <c r="AH73" s="257">
        <v>0</v>
      </c>
      <c r="AI73" s="257">
        <v>16</v>
      </c>
      <c r="AJ73" s="330">
        <f t="shared" si="39"/>
        <v>17</v>
      </c>
    </row>
    <row r="74" spans="1:36" s="29" customFormat="1" ht="18" customHeight="1" x14ac:dyDescent="0.35">
      <c r="A74" s="28"/>
      <c r="B74" s="520"/>
      <c r="C74" s="661"/>
      <c r="D74" s="678"/>
      <c r="E74" s="615" t="s">
        <v>768</v>
      </c>
      <c r="F74" s="504">
        <f t="shared" si="37"/>
        <v>0</v>
      </c>
      <c r="G74" s="532"/>
      <c r="H74" s="500"/>
      <c r="I74" s="500"/>
      <c r="J74" s="500"/>
      <c r="K74" s="130"/>
      <c r="L74" s="320"/>
      <c r="M74" s="320"/>
      <c r="N74" s="320"/>
      <c r="O74" s="320"/>
      <c r="P74" s="330"/>
      <c r="Q74" s="320"/>
      <c r="R74" s="320"/>
      <c r="S74" s="320"/>
      <c r="T74" s="426"/>
      <c r="U74" s="330"/>
      <c r="V74" s="320"/>
      <c r="W74" s="320"/>
      <c r="X74" s="320"/>
      <c r="Y74" s="426"/>
      <c r="Z74" s="330"/>
      <c r="AA74" s="257">
        <v>0</v>
      </c>
      <c r="AB74" s="257">
        <v>0</v>
      </c>
      <c r="AC74" s="257">
        <v>0</v>
      </c>
      <c r="AD74" s="573">
        <v>0</v>
      </c>
      <c r="AE74" s="330">
        <f t="shared" si="38"/>
        <v>0</v>
      </c>
      <c r="AF74" s="257">
        <v>0</v>
      </c>
      <c r="AG74" s="257">
        <v>0</v>
      </c>
      <c r="AH74" s="257">
        <v>0</v>
      </c>
      <c r="AI74" s="257">
        <v>0</v>
      </c>
      <c r="AJ74" s="330">
        <f t="shared" si="39"/>
        <v>0</v>
      </c>
    </row>
    <row r="75" spans="1:36" s="29" customFormat="1" ht="25.5" customHeight="1" thickBot="1" x14ac:dyDescent="0.4">
      <c r="A75" s="28"/>
      <c r="B75" s="520"/>
      <c r="C75" s="661"/>
      <c r="D75" s="678"/>
      <c r="E75" s="619" t="s">
        <v>769</v>
      </c>
      <c r="F75" s="504">
        <f t="shared" si="37"/>
        <v>0</v>
      </c>
      <c r="G75" s="532"/>
      <c r="H75" s="500"/>
      <c r="I75" s="500"/>
      <c r="J75" s="500"/>
      <c r="K75" s="130"/>
      <c r="L75" s="320"/>
      <c r="M75" s="320"/>
      <c r="N75" s="320"/>
      <c r="O75" s="320"/>
      <c r="P75" s="330"/>
      <c r="Q75" s="320"/>
      <c r="R75" s="320"/>
      <c r="S75" s="320"/>
      <c r="T75" s="426"/>
      <c r="U75" s="330"/>
      <c r="V75" s="320"/>
      <c r="W75" s="320"/>
      <c r="X75" s="320"/>
      <c r="Y75" s="426"/>
      <c r="Z75" s="330"/>
      <c r="AA75" s="258">
        <v>0</v>
      </c>
      <c r="AB75" s="258">
        <v>0</v>
      </c>
      <c r="AC75" s="258">
        <v>0</v>
      </c>
      <c r="AD75" s="419">
        <v>0</v>
      </c>
      <c r="AE75" s="330">
        <f t="shared" si="38"/>
        <v>0</v>
      </c>
      <c r="AF75" s="258">
        <v>0</v>
      </c>
      <c r="AG75" s="258">
        <v>0</v>
      </c>
      <c r="AH75" s="258">
        <v>0</v>
      </c>
      <c r="AI75" s="258">
        <v>0</v>
      </c>
      <c r="AJ75" s="330">
        <f t="shared" si="39"/>
        <v>0</v>
      </c>
    </row>
    <row r="76" spans="1:36" s="29" customFormat="1" ht="16.5" customHeight="1" x14ac:dyDescent="0.35">
      <c r="A76" s="28"/>
      <c r="B76" s="695">
        <v>5</v>
      </c>
      <c r="C76" s="661"/>
      <c r="D76" s="736" t="s">
        <v>103</v>
      </c>
      <c r="E76" s="618" t="s">
        <v>118</v>
      </c>
      <c r="F76" s="504">
        <f t="shared" si="37"/>
        <v>1</v>
      </c>
      <c r="G76" s="530">
        <v>0</v>
      </c>
      <c r="H76" s="300">
        <v>0</v>
      </c>
      <c r="I76" s="300">
        <v>0</v>
      </c>
      <c r="J76" s="300">
        <v>0</v>
      </c>
      <c r="K76" s="130">
        <f t="shared" si="18"/>
        <v>0</v>
      </c>
      <c r="L76" s="256">
        <v>0</v>
      </c>
      <c r="M76" s="256">
        <v>0</v>
      </c>
      <c r="N76" s="256">
        <v>0</v>
      </c>
      <c r="O76" s="256">
        <v>0</v>
      </c>
      <c r="P76" s="330">
        <f t="shared" si="15"/>
        <v>0</v>
      </c>
      <c r="Q76" s="256">
        <v>0</v>
      </c>
      <c r="R76" s="256">
        <v>0</v>
      </c>
      <c r="S76" s="256">
        <v>0</v>
      </c>
      <c r="T76" s="418">
        <v>0</v>
      </c>
      <c r="U76" s="330">
        <f t="shared" si="16"/>
        <v>0</v>
      </c>
      <c r="V76" s="256">
        <v>0</v>
      </c>
      <c r="W76" s="256">
        <v>0</v>
      </c>
      <c r="X76" s="256">
        <v>0</v>
      </c>
      <c r="Y76" s="418">
        <v>0</v>
      </c>
      <c r="Z76" s="330">
        <f t="shared" si="17"/>
        <v>0</v>
      </c>
      <c r="AA76" s="256">
        <v>0</v>
      </c>
      <c r="AB76" s="256">
        <v>0</v>
      </c>
      <c r="AC76" s="256">
        <v>0</v>
      </c>
      <c r="AD76" s="418">
        <v>0</v>
      </c>
      <c r="AE76" s="330">
        <f t="shared" si="38"/>
        <v>0</v>
      </c>
      <c r="AF76" s="256">
        <v>0</v>
      </c>
      <c r="AG76" s="256">
        <v>0</v>
      </c>
      <c r="AH76" s="256">
        <v>0</v>
      </c>
      <c r="AI76" s="256">
        <v>1</v>
      </c>
      <c r="AJ76" s="330">
        <f t="shared" si="39"/>
        <v>1</v>
      </c>
    </row>
    <row r="77" spans="1:36" s="29" customFormat="1" ht="16.5" customHeight="1" x14ac:dyDescent="0.35">
      <c r="A77" s="28"/>
      <c r="B77" s="695"/>
      <c r="C77" s="661"/>
      <c r="D77" s="736"/>
      <c r="E77" s="615" t="s">
        <v>205</v>
      </c>
      <c r="F77" s="504">
        <f t="shared" si="37"/>
        <v>0</v>
      </c>
      <c r="G77" s="530">
        <v>0</v>
      </c>
      <c r="H77" s="300">
        <v>0</v>
      </c>
      <c r="I77" s="300">
        <v>0</v>
      </c>
      <c r="J77" s="300">
        <v>0</v>
      </c>
      <c r="K77" s="130">
        <f t="shared" si="18"/>
        <v>0</v>
      </c>
      <c r="L77" s="256">
        <v>0</v>
      </c>
      <c r="M77" s="256">
        <v>0</v>
      </c>
      <c r="N77" s="256">
        <v>0</v>
      </c>
      <c r="O77" s="256">
        <v>0</v>
      </c>
      <c r="P77" s="330">
        <f t="shared" si="15"/>
        <v>0</v>
      </c>
      <c r="Q77" s="256">
        <v>0</v>
      </c>
      <c r="R77" s="256">
        <v>0</v>
      </c>
      <c r="S77" s="256">
        <v>0</v>
      </c>
      <c r="T77" s="418">
        <v>0</v>
      </c>
      <c r="U77" s="330">
        <f t="shared" si="16"/>
        <v>0</v>
      </c>
      <c r="V77" s="256">
        <v>0</v>
      </c>
      <c r="W77" s="256">
        <v>0</v>
      </c>
      <c r="X77" s="256">
        <v>0</v>
      </c>
      <c r="Y77" s="418">
        <v>0</v>
      </c>
      <c r="Z77" s="330">
        <f t="shared" si="17"/>
        <v>0</v>
      </c>
      <c r="AA77" s="257">
        <v>0</v>
      </c>
      <c r="AB77" s="257">
        <v>0</v>
      </c>
      <c r="AC77" s="257">
        <v>0</v>
      </c>
      <c r="AD77" s="573">
        <v>0</v>
      </c>
      <c r="AE77" s="330">
        <f t="shared" si="38"/>
        <v>0</v>
      </c>
      <c r="AF77" s="257">
        <v>0</v>
      </c>
      <c r="AG77" s="257">
        <v>0</v>
      </c>
      <c r="AH77" s="257">
        <v>0</v>
      </c>
      <c r="AI77" s="257">
        <v>0</v>
      </c>
      <c r="AJ77" s="330">
        <f t="shared" si="39"/>
        <v>0</v>
      </c>
    </row>
    <row r="78" spans="1:36" s="29" customFormat="1" ht="16.5" customHeight="1" thickBot="1" x14ac:dyDescent="0.4">
      <c r="A78" s="28"/>
      <c r="B78" s="695"/>
      <c r="C78" s="661"/>
      <c r="D78" s="736"/>
      <c r="E78" s="615" t="s">
        <v>114</v>
      </c>
      <c r="F78" s="504">
        <f t="shared" si="37"/>
        <v>1</v>
      </c>
      <c r="G78" s="531">
        <v>0</v>
      </c>
      <c r="H78" s="301">
        <v>0</v>
      </c>
      <c r="I78" s="301">
        <v>0</v>
      </c>
      <c r="J78" s="301">
        <v>0</v>
      </c>
      <c r="K78" s="130">
        <f t="shared" si="18"/>
        <v>0</v>
      </c>
      <c r="L78" s="258">
        <v>0</v>
      </c>
      <c r="M78" s="258">
        <v>0</v>
      </c>
      <c r="N78" s="258">
        <v>0</v>
      </c>
      <c r="O78" s="258">
        <v>0</v>
      </c>
      <c r="P78" s="330">
        <f t="shared" si="15"/>
        <v>0</v>
      </c>
      <c r="Q78" s="258">
        <v>0</v>
      </c>
      <c r="R78" s="258">
        <v>0</v>
      </c>
      <c r="S78" s="258">
        <v>0</v>
      </c>
      <c r="T78" s="419">
        <v>0</v>
      </c>
      <c r="U78" s="330">
        <f t="shared" si="16"/>
        <v>0</v>
      </c>
      <c r="V78" s="258">
        <v>0</v>
      </c>
      <c r="W78" s="258">
        <v>0</v>
      </c>
      <c r="X78" s="258">
        <v>0</v>
      </c>
      <c r="Y78" s="419">
        <v>0</v>
      </c>
      <c r="Z78" s="330">
        <f t="shared" si="17"/>
        <v>0</v>
      </c>
      <c r="AA78" s="257">
        <v>0</v>
      </c>
      <c r="AB78" s="257">
        <v>0</v>
      </c>
      <c r="AC78" s="257">
        <v>0</v>
      </c>
      <c r="AD78" s="573">
        <v>0</v>
      </c>
      <c r="AE78" s="330">
        <f t="shared" si="38"/>
        <v>0</v>
      </c>
      <c r="AF78" s="257">
        <v>0</v>
      </c>
      <c r="AG78" s="257">
        <v>0</v>
      </c>
      <c r="AH78" s="257">
        <v>0</v>
      </c>
      <c r="AI78" s="257">
        <v>1</v>
      </c>
      <c r="AJ78" s="330">
        <f t="shared" si="39"/>
        <v>1</v>
      </c>
    </row>
    <row r="79" spans="1:36" s="29" customFormat="1" ht="16.5" customHeight="1" thickBot="1" x14ac:dyDescent="0.4">
      <c r="A79" s="28"/>
      <c r="B79" s="520"/>
      <c r="C79" s="661"/>
      <c r="D79" s="678"/>
      <c r="E79" s="619" t="s">
        <v>769</v>
      </c>
      <c r="F79" s="504">
        <f t="shared" si="37"/>
        <v>0</v>
      </c>
      <c r="G79" s="532"/>
      <c r="H79" s="500"/>
      <c r="I79" s="500"/>
      <c r="J79" s="500"/>
      <c r="K79" s="130"/>
      <c r="L79" s="320"/>
      <c r="M79" s="320"/>
      <c r="N79" s="320"/>
      <c r="O79" s="320"/>
      <c r="P79" s="330"/>
      <c r="Q79" s="320"/>
      <c r="R79" s="320"/>
      <c r="S79" s="320"/>
      <c r="T79" s="426"/>
      <c r="U79" s="330"/>
      <c r="V79" s="320"/>
      <c r="W79" s="320"/>
      <c r="X79" s="320"/>
      <c r="Y79" s="426"/>
      <c r="Z79" s="330"/>
      <c r="AA79" s="258">
        <v>0</v>
      </c>
      <c r="AB79" s="258">
        <v>0</v>
      </c>
      <c r="AC79" s="258">
        <v>0</v>
      </c>
      <c r="AD79" s="419">
        <v>0</v>
      </c>
      <c r="AE79" s="330">
        <f t="shared" si="38"/>
        <v>0</v>
      </c>
      <c r="AF79" s="258">
        <v>0</v>
      </c>
      <c r="AG79" s="258">
        <v>0</v>
      </c>
      <c r="AH79" s="258">
        <v>0</v>
      </c>
      <c r="AI79" s="258">
        <v>0</v>
      </c>
      <c r="AJ79" s="330">
        <f t="shared" si="39"/>
        <v>0</v>
      </c>
    </row>
    <row r="80" spans="1:36" s="29" customFormat="1" ht="21" customHeight="1" x14ac:dyDescent="0.35">
      <c r="A80" s="28"/>
      <c r="B80" s="695">
        <v>6</v>
      </c>
      <c r="C80" s="661"/>
      <c r="D80" s="736" t="s">
        <v>49</v>
      </c>
      <c r="E80" s="618" t="s">
        <v>118</v>
      </c>
      <c r="F80" s="504">
        <f t="shared" si="37"/>
        <v>0</v>
      </c>
      <c r="G80" s="530">
        <v>0</v>
      </c>
      <c r="H80" s="300">
        <v>0</v>
      </c>
      <c r="I80" s="300">
        <v>0</v>
      </c>
      <c r="J80" s="300">
        <v>0</v>
      </c>
      <c r="K80" s="130">
        <f t="shared" si="18"/>
        <v>0</v>
      </c>
      <c r="L80" s="256">
        <v>0</v>
      </c>
      <c r="M80" s="256">
        <v>0</v>
      </c>
      <c r="N80" s="256">
        <v>0</v>
      </c>
      <c r="O80" s="256">
        <v>0</v>
      </c>
      <c r="P80" s="330">
        <f t="shared" si="15"/>
        <v>0</v>
      </c>
      <c r="Q80" s="256">
        <v>0</v>
      </c>
      <c r="R80" s="256">
        <v>0</v>
      </c>
      <c r="S80" s="256">
        <v>0</v>
      </c>
      <c r="T80" s="418">
        <v>0</v>
      </c>
      <c r="U80" s="330">
        <f t="shared" si="16"/>
        <v>0</v>
      </c>
      <c r="V80" s="256">
        <v>0</v>
      </c>
      <c r="W80" s="256">
        <v>0</v>
      </c>
      <c r="X80" s="256">
        <v>0</v>
      </c>
      <c r="Y80" s="418">
        <v>0</v>
      </c>
      <c r="Z80" s="330">
        <f t="shared" si="17"/>
        <v>0</v>
      </c>
      <c r="AA80" s="256">
        <v>0</v>
      </c>
      <c r="AB80" s="256">
        <v>0</v>
      </c>
      <c r="AC80" s="256">
        <v>0</v>
      </c>
      <c r="AD80" s="418">
        <v>0</v>
      </c>
      <c r="AE80" s="330">
        <f t="shared" si="38"/>
        <v>0</v>
      </c>
      <c r="AF80" s="256">
        <v>0</v>
      </c>
      <c r="AG80" s="256">
        <v>0</v>
      </c>
      <c r="AH80" s="256">
        <v>0</v>
      </c>
      <c r="AI80" s="256">
        <v>0</v>
      </c>
      <c r="AJ80" s="330">
        <f t="shared" si="39"/>
        <v>0</v>
      </c>
    </row>
    <row r="81" spans="1:36" s="29" customFormat="1" ht="16.5" customHeight="1" x14ac:dyDescent="0.35">
      <c r="A81" s="28"/>
      <c r="B81" s="695"/>
      <c r="C81" s="661"/>
      <c r="D81" s="736"/>
      <c r="E81" s="615" t="s">
        <v>205</v>
      </c>
      <c r="F81" s="504">
        <f t="shared" si="37"/>
        <v>0</v>
      </c>
      <c r="G81" s="530">
        <v>0</v>
      </c>
      <c r="H81" s="300">
        <v>0</v>
      </c>
      <c r="I81" s="300">
        <v>0</v>
      </c>
      <c r="J81" s="300">
        <v>0</v>
      </c>
      <c r="K81" s="130">
        <f t="shared" si="18"/>
        <v>0</v>
      </c>
      <c r="L81" s="256">
        <v>0</v>
      </c>
      <c r="M81" s="256">
        <v>0</v>
      </c>
      <c r="N81" s="256">
        <v>0</v>
      </c>
      <c r="O81" s="256">
        <v>0</v>
      </c>
      <c r="P81" s="330">
        <f t="shared" si="15"/>
        <v>0</v>
      </c>
      <c r="Q81" s="256">
        <v>0</v>
      </c>
      <c r="R81" s="256">
        <v>0</v>
      </c>
      <c r="S81" s="256">
        <v>0</v>
      </c>
      <c r="T81" s="418">
        <v>0</v>
      </c>
      <c r="U81" s="330">
        <f t="shared" si="16"/>
        <v>0</v>
      </c>
      <c r="V81" s="256">
        <v>0</v>
      </c>
      <c r="W81" s="256">
        <v>0</v>
      </c>
      <c r="X81" s="256">
        <v>0</v>
      </c>
      <c r="Y81" s="418">
        <v>0</v>
      </c>
      <c r="Z81" s="330">
        <f t="shared" si="17"/>
        <v>0</v>
      </c>
      <c r="AA81" s="257">
        <v>0</v>
      </c>
      <c r="AB81" s="257">
        <v>0</v>
      </c>
      <c r="AC81" s="257">
        <v>0</v>
      </c>
      <c r="AD81" s="573">
        <v>0</v>
      </c>
      <c r="AE81" s="330">
        <f t="shared" si="38"/>
        <v>0</v>
      </c>
      <c r="AF81" s="257">
        <v>0</v>
      </c>
      <c r="AG81" s="257">
        <v>0</v>
      </c>
      <c r="AH81" s="257">
        <v>0</v>
      </c>
      <c r="AI81" s="257">
        <v>0</v>
      </c>
      <c r="AJ81" s="330">
        <f t="shared" si="39"/>
        <v>0</v>
      </c>
    </row>
    <row r="82" spans="1:36" s="29" customFormat="1" ht="16.5" customHeight="1" thickBot="1" x14ac:dyDescent="0.4">
      <c r="A82" s="28"/>
      <c r="B82" s="695"/>
      <c r="C82" s="661"/>
      <c r="D82" s="736"/>
      <c r="E82" s="615" t="s">
        <v>114</v>
      </c>
      <c r="F82" s="504">
        <f t="shared" si="37"/>
        <v>0</v>
      </c>
      <c r="G82" s="531">
        <v>0</v>
      </c>
      <c r="H82" s="301">
        <v>0</v>
      </c>
      <c r="I82" s="301">
        <v>0</v>
      </c>
      <c r="J82" s="301">
        <v>0</v>
      </c>
      <c r="K82" s="130">
        <f t="shared" si="18"/>
        <v>0</v>
      </c>
      <c r="L82" s="258">
        <v>0</v>
      </c>
      <c r="M82" s="258">
        <v>0</v>
      </c>
      <c r="N82" s="258">
        <v>0</v>
      </c>
      <c r="O82" s="258">
        <v>0</v>
      </c>
      <c r="P82" s="330">
        <f t="shared" si="15"/>
        <v>0</v>
      </c>
      <c r="Q82" s="258">
        <v>0</v>
      </c>
      <c r="R82" s="258">
        <v>0</v>
      </c>
      <c r="S82" s="258">
        <v>0</v>
      </c>
      <c r="T82" s="419">
        <v>0</v>
      </c>
      <c r="U82" s="330">
        <f t="shared" si="16"/>
        <v>0</v>
      </c>
      <c r="V82" s="258">
        <v>0</v>
      </c>
      <c r="W82" s="258">
        <v>0</v>
      </c>
      <c r="X82" s="258">
        <v>0</v>
      </c>
      <c r="Y82" s="419">
        <v>0</v>
      </c>
      <c r="Z82" s="330">
        <f t="shared" si="17"/>
        <v>0</v>
      </c>
      <c r="AA82" s="257">
        <v>0</v>
      </c>
      <c r="AB82" s="257">
        <v>0</v>
      </c>
      <c r="AC82" s="257">
        <v>0</v>
      </c>
      <c r="AD82" s="573">
        <v>0</v>
      </c>
      <c r="AE82" s="330">
        <f t="shared" si="38"/>
        <v>0</v>
      </c>
      <c r="AF82" s="257">
        <v>0</v>
      </c>
      <c r="AG82" s="257">
        <v>0</v>
      </c>
      <c r="AH82" s="257">
        <v>0</v>
      </c>
      <c r="AI82" s="257">
        <v>0</v>
      </c>
      <c r="AJ82" s="330">
        <f t="shared" si="39"/>
        <v>0</v>
      </c>
    </row>
    <row r="83" spans="1:36" s="29" customFormat="1" ht="16.5" customHeight="1" x14ac:dyDescent="0.35">
      <c r="A83" s="28"/>
      <c r="B83" s="520"/>
      <c r="C83" s="661"/>
      <c r="D83" s="678"/>
      <c r="E83" s="615" t="s">
        <v>768</v>
      </c>
      <c r="F83" s="504">
        <f t="shared" si="37"/>
        <v>0</v>
      </c>
      <c r="G83" s="532"/>
      <c r="H83" s="500"/>
      <c r="I83" s="500"/>
      <c r="J83" s="500"/>
      <c r="K83" s="130"/>
      <c r="L83" s="320"/>
      <c r="M83" s="320"/>
      <c r="N83" s="320"/>
      <c r="O83" s="320"/>
      <c r="P83" s="330"/>
      <c r="Q83" s="320"/>
      <c r="R83" s="320"/>
      <c r="S83" s="320"/>
      <c r="T83" s="426"/>
      <c r="U83" s="330"/>
      <c r="V83" s="320"/>
      <c r="W83" s="320"/>
      <c r="X83" s="320"/>
      <c r="Y83" s="426"/>
      <c r="Z83" s="330"/>
      <c r="AA83" s="257">
        <v>0</v>
      </c>
      <c r="AB83" s="257">
        <v>0</v>
      </c>
      <c r="AC83" s="257">
        <v>0</v>
      </c>
      <c r="AD83" s="573">
        <v>0</v>
      </c>
      <c r="AE83" s="330">
        <f t="shared" si="38"/>
        <v>0</v>
      </c>
      <c r="AF83" s="257">
        <v>0</v>
      </c>
      <c r="AG83" s="257">
        <v>0</v>
      </c>
      <c r="AH83" s="257">
        <v>0</v>
      </c>
      <c r="AI83" s="257">
        <v>0</v>
      </c>
      <c r="AJ83" s="330">
        <f t="shared" si="39"/>
        <v>0</v>
      </c>
    </row>
    <row r="84" spans="1:36" s="29" customFormat="1" ht="23.25" customHeight="1" thickBot="1" x14ac:dyDescent="0.4">
      <c r="A84" s="28"/>
      <c r="B84" s="520"/>
      <c r="C84" s="661"/>
      <c r="D84" s="678"/>
      <c r="E84" s="619" t="s">
        <v>769</v>
      </c>
      <c r="F84" s="504">
        <f t="shared" si="37"/>
        <v>0</v>
      </c>
      <c r="G84" s="532"/>
      <c r="H84" s="500"/>
      <c r="I84" s="500"/>
      <c r="J84" s="500"/>
      <c r="K84" s="130"/>
      <c r="L84" s="320"/>
      <c r="M84" s="320"/>
      <c r="N84" s="320"/>
      <c r="O84" s="320"/>
      <c r="P84" s="330"/>
      <c r="Q84" s="320"/>
      <c r="R84" s="320"/>
      <c r="S84" s="320"/>
      <c r="T84" s="426"/>
      <c r="U84" s="330"/>
      <c r="V84" s="320"/>
      <c r="W84" s="320"/>
      <c r="X84" s="320"/>
      <c r="Y84" s="426"/>
      <c r="Z84" s="330"/>
      <c r="AA84" s="258">
        <v>0</v>
      </c>
      <c r="AB84" s="258">
        <v>0</v>
      </c>
      <c r="AC84" s="258">
        <v>0</v>
      </c>
      <c r="AD84" s="419">
        <v>0</v>
      </c>
      <c r="AE84" s="330">
        <f t="shared" si="38"/>
        <v>0</v>
      </c>
      <c r="AF84" s="258">
        <v>0</v>
      </c>
      <c r="AG84" s="258">
        <v>0</v>
      </c>
      <c r="AH84" s="258">
        <v>0</v>
      </c>
      <c r="AI84" s="258">
        <v>0</v>
      </c>
      <c r="AJ84" s="330">
        <f t="shared" si="39"/>
        <v>0</v>
      </c>
    </row>
    <row r="85" spans="1:36" s="29" customFormat="1" ht="35.25" customHeight="1" x14ac:dyDescent="0.35">
      <c r="A85" s="28"/>
      <c r="B85" s="719">
        <v>7</v>
      </c>
      <c r="C85" s="661"/>
      <c r="D85" s="672" t="s">
        <v>104</v>
      </c>
      <c r="E85" s="623" t="s">
        <v>83</v>
      </c>
      <c r="F85" s="504">
        <f t="shared" si="37"/>
        <v>1</v>
      </c>
      <c r="G85" s="536">
        <v>0</v>
      </c>
      <c r="H85" s="305">
        <v>0</v>
      </c>
      <c r="I85" s="305">
        <v>0</v>
      </c>
      <c r="J85" s="305">
        <v>0</v>
      </c>
      <c r="K85" s="130">
        <f t="shared" si="18"/>
        <v>0</v>
      </c>
      <c r="L85" s="280">
        <v>1</v>
      </c>
      <c r="M85" s="280">
        <v>0</v>
      </c>
      <c r="N85" s="280">
        <v>0</v>
      </c>
      <c r="O85" s="280">
        <v>0</v>
      </c>
      <c r="P85" s="330">
        <f t="shared" si="15"/>
        <v>1</v>
      </c>
      <c r="Q85" s="280"/>
      <c r="R85" s="280"/>
      <c r="S85" s="280"/>
      <c r="T85" s="423"/>
      <c r="U85" s="330">
        <f t="shared" si="16"/>
        <v>0</v>
      </c>
      <c r="V85" s="280">
        <v>0</v>
      </c>
      <c r="W85" s="280">
        <v>0</v>
      </c>
      <c r="X85" s="280">
        <v>0</v>
      </c>
      <c r="Y85" s="423">
        <v>0</v>
      </c>
      <c r="Z85" s="330">
        <f t="shared" si="17"/>
        <v>0</v>
      </c>
      <c r="AA85" s="280">
        <v>0</v>
      </c>
      <c r="AB85" s="280">
        <v>0</v>
      </c>
      <c r="AC85" s="280">
        <v>0</v>
      </c>
      <c r="AD85" s="423">
        <v>0</v>
      </c>
      <c r="AE85" s="330">
        <f t="shared" si="38"/>
        <v>0</v>
      </c>
      <c r="AF85" s="280">
        <v>0</v>
      </c>
      <c r="AG85" s="280">
        <v>0</v>
      </c>
      <c r="AH85" s="280">
        <v>0</v>
      </c>
      <c r="AI85" s="280">
        <v>0</v>
      </c>
      <c r="AJ85" s="330">
        <f t="shared" si="39"/>
        <v>0</v>
      </c>
    </row>
    <row r="86" spans="1:36" s="29" customFormat="1" ht="28.5" customHeight="1" x14ac:dyDescent="0.35">
      <c r="A86" s="28"/>
      <c r="B86" s="719"/>
      <c r="C86" s="661"/>
      <c r="D86" s="672"/>
      <c r="E86" s="624" t="s">
        <v>84</v>
      </c>
      <c r="F86" s="504">
        <f t="shared" si="37"/>
        <v>0</v>
      </c>
      <c r="G86" s="536">
        <v>0</v>
      </c>
      <c r="H86" s="305">
        <v>0</v>
      </c>
      <c r="I86" s="305">
        <v>0</v>
      </c>
      <c r="J86" s="305">
        <v>0</v>
      </c>
      <c r="K86" s="130">
        <f t="shared" si="18"/>
        <v>0</v>
      </c>
      <c r="L86" s="280">
        <v>0</v>
      </c>
      <c r="M86" s="280">
        <v>0</v>
      </c>
      <c r="N86" s="280">
        <v>0</v>
      </c>
      <c r="O86" s="280">
        <v>0</v>
      </c>
      <c r="P86" s="330">
        <f t="shared" si="15"/>
        <v>0</v>
      </c>
      <c r="Q86" s="280"/>
      <c r="R86" s="280"/>
      <c r="S86" s="280"/>
      <c r="T86" s="423"/>
      <c r="U86" s="330">
        <f t="shared" si="16"/>
        <v>0</v>
      </c>
      <c r="V86" s="280">
        <v>0</v>
      </c>
      <c r="W86" s="280">
        <v>0</v>
      </c>
      <c r="X86" s="280">
        <v>0</v>
      </c>
      <c r="Y86" s="423">
        <v>0</v>
      </c>
      <c r="Z86" s="330">
        <f t="shared" si="17"/>
        <v>0</v>
      </c>
      <c r="AA86" s="562">
        <v>0</v>
      </c>
      <c r="AB86" s="562">
        <v>0</v>
      </c>
      <c r="AC86" s="562">
        <v>0</v>
      </c>
      <c r="AD86" s="577">
        <v>0</v>
      </c>
      <c r="AE86" s="330">
        <f t="shared" si="38"/>
        <v>0</v>
      </c>
      <c r="AF86" s="562">
        <v>0</v>
      </c>
      <c r="AG86" s="562">
        <v>0</v>
      </c>
      <c r="AH86" s="562">
        <v>0</v>
      </c>
      <c r="AI86" s="562">
        <v>0</v>
      </c>
      <c r="AJ86" s="330">
        <f t="shared" si="39"/>
        <v>0</v>
      </c>
    </row>
    <row r="87" spans="1:36" s="29" customFormat="1" ht="45.75" customHeight="1" thickBot="1" x14ac:dyDescent="0.4">
      <c r="A87" s="28"/>
      <c r="B87" s="719"/>
      <c r="C87" s="661"/>
      <c r="D87" s="672"/>
      <c r="E87" s="625" t="s">
        <v>85</v>
      </c>
      <c r="F87" s="504">
        <f t="shared" si="37"/>
        <v>0</v>
      </c>
      <c r="G87" s="537">
        <v>0</v>
      </c>
      <c r="H87" s="306">
        <v>0</v>
      </c>
      <c r="I87" s="306">
        <v>0</v>
      </c>
      <c r="J87" s="306">
        <v>0</v>
      </c>
      <c r="K87" s="130">
        <f t="shared" si="18"/>
        <v>0</v>
      </c>
      <c r="L87" s="281">
        <v>0</v>
      </c>
      <c r="M87" s="281">
        <v>0</v>
      </c>
      <c r="N87" s="281">
        <v>0</v>
      </c>
      <c r="O87" s="281">
        <v>0</v>
      </c>
      <c r="P87" s="330">
        <f t="shared" si="15"/>
        <v>0</v>
      </c>
      <c r="Q87" s="281"/>
      <c r="R87" s="281"/>
      <c r="S87" s="281"/>
      <c r="T87" s="424"/>
      <c r="U87" s="330">
        <f t="shared" si="16"/>
        <v>0</v>
      </c>
      <c r="V87" s="281">
        <v>0</v>
      </c>
      <c r="W87" s="281">
        <v>0</v>
      </c>
      <c r="X87" s="281">
        <v>0</v>
      </c>
      <c r="Y87" s="424">
        <v>0</v>
      </c>
      <c r="Z87" s="330">
        <f t="shared" si="17"/>
        <v>0</v>
      </c>
      <c r="AA87" s="281">
        <v>0</v>
      </c>
      <c r="AB87" s="281">
        <v>0</v>
      </c>
      <c r="AC87" s="281">
        <v>0</v>
      </c>
      <c r="AD87" s="424">
        <v>0</v>
      </c>
      <c r="AE87" s="330">
        <f t="shared" si="38"/>
        <v>0</v>
      </c>
      <c r="AF87" s="281">
        <v>0</v>
      </c>
      <c r="AG87" s="281">
        <v>0</v>
      </c>
      <c r="AH87" s="281">
        <v>0</v>
      </c>
      <c r="AI87" s="281">
        <v>0</v>
      </c>
      <c r="AJ87" s="330">
        <f t="shared" si="39"/>
        <v>0</v>
      </c>
    </row>
    <row r="88" spans="1:36" s="29" customFormat="1" ht="16.5" customHeight="1" x14ac:dyDescent="0.35">
      <c r="A88" s="28"/>
      <c r="B88" s="720">
        <v>8</v>
      </c>
      <c r="C88" s="661"/>
      <c r="D88" s="677" t="s">
        <v>88</v>
      </c>
      <c r="E88" s="626" t="s">
        <v>118</v>
      </c>
      <c r="F88" s="504">
        <f t="shared" si="37"/>
        <v>71</v>
      </c>
      <c r="G88" s="530">
        <v>10</v>
      </c>
      <c r="H88" s="300">
        <v>0</v>
      </c>
      <c r="I88" s="300">
        <v>0</v>
      </c>
      <c r="J88" s="300">
        <v>0</v>
      </c>
      <c r="K88" s="130">
        <f t="shared" si="18"/>
        <v>10</v>
      </c>
      <c r="L88" s="256">
        <v>8</v>
      </c>
      <c r="M88" s="256">
        <v>0</v>
      </c>
      <c r="N88" s="256">
        <v>0</v>
      </c>
      <c r="O88" s="256">
        <v>0</v>
      </c>
      <c r="P88" s="330">
        <f t="shared" si="15"/>
        <v>8</v>
      </c>
      <c r="Q88" s="256">
        <v>16</v>
      </c>
      <c r="R88" s="256">
        <v>0</v>
      </c>
      <c r="S88" s="256">
        <v>2</v>
      </c>
      <c r="T88" s="418">
        <v>1</v>
      </c>
      <c r="U88" s="330">
        <f t="shared" si="16"/>
        <v>19</v>
      </c>
      <c r="V88" s="256">
        <v>0</v>
      </c>
      <c r="W88" s="256">
        <v>0</v>
      </c>
      <c r="X88" s="256">
        <v>0</v>
      </c>
      <c r="Y88" s="418">
        <v>17</v>
      </c>
      <c r="Z88" s="330">
        <f t="shared" si="17"/>
        <v>17</v>
      </c>
      <c r="AA88" s="256">
        <v>0</v>
      </c>
      <c r="AB88" s="256">
        <v>1</v>
      </c>
      <c r="AC88" s="256">
        <v>1</v>
      </c>
      <c r="AD88" s="418">
        <v>7</v>
      </c>
      <c r="AE88" s="330">
        <f t="shared" si="38"/>
        <v>9</v>
      </c>
      <c r="AF88" s="256">
        <v>0</v>
      </c>
      <c r="AG88" s="256">
        <v>1</v>
      </c>
      <c r="AH88" s="256">
        <v>0</v>
      </c>
      <c r="AI88" s="256">
        <v>7</v>
      </c>
      <c r="AJ88" s="330">
        <f t="shared" si="39"/>
        <v>8</v>
      </c>
    </row>
    <row r="89" spans="1:36" s="29" customFormat="1" ht="16.5" customHeight="1" x14ac:dyDescent="0.35">
      <c r="A89" s="28"/>
      <c r="B89" s="695"/>
      <c r="C89" s="661"/>
      <c r="D89" s="677"/>
      <c r="E89" s="627" t="s">
        <v>205</v>
      </c>
      <c r="F89" s="504">
        <f t="shared" si="37"/>
        <v>0</v>
      </c>
      <c r="G89" s="530">
        <v>0</v>
      </c>
      <c r="H89" s="300">
        <v>0</v>
      </c>
      <c r="I89" s="300">
        <v>0</v>
      </c>
      <c r="J89" s="300">
        <v>0</v>
      </c>
      <c r="K89" s="130">
        <f t="shared" si="18"/>
        <v>0</v>
      </c>
      <c r="L89" s="256">
        <v>0</v>
      </c>
      <c r="M89" s="256">
        <v>0</v>
      </c>
      <c r="N89" s="256">
        <v>0</v>
      </c>
      <c r="O89" s="256">
        <v>0</v>
      </c>
      <c r="P89" s="330">
        <f t="shared" si="15"/>
        <v>0</v>
      </c>
      <c r="Q89" s="256">
        <v>0</v>
      </c>
      <c r="R89" s="256">
        <v>0</v>
      </c>
      <c r="S89" s="256">
        <v>0</v>
      </c>
      <c r="T89" s="418">
        <v>0</v>
      </c>
      <c r="U89" s="330">
        <f t="shared" si="16"/>
        <v>0</v>
      </c>
      <c r="V89" s="256">
        <v>0</v>
      </c>
      <c r="W89" s="256">
        <v>0</v>
      </c>
      <c r="X89" s="256">
        <v>0</v>
      </c>
      <c r="Y89" s="418">
        <v>0</v>
      </c>
      <c r="Z89" s="330">
        <f t="shared" si="17"/>
        <v>0</v>
      </c>
      <c r="AA89" s="257">
        <v>0</v>
      </c>
      <c r="AB89" s="257">
        <v>0</v>
      </c>
      <c r="AC89" s="257">
        <v>0</v>
      </c>
      <c r="AD89" s="573">
        <v>0</v>
      </c>
      <c r="AE89" s="330">
        <f t="shared" si="38"/>
        <v>0</v>
      </c>
      <c r="AF89" s="257">
        <v>0</v>
      </c>
      <c r="AG89" s="257">
        <v>0</v>
      </c>
      <c r="AH89" s="257">
        <v>0</v>
      </c>
      <c r="AI89" s="257">
        <v>0</v>
      </c>
      <c r="AJ89" s="330">
        <f t="shared" si="39"/>
        <v>0</v>
      </c>
    </row>
    <row r="90" spans="1:36" s="29" customFormat="1" ht="16.5" customHeight="1" thickBot="1" x14ac:dyDescent="0.4">
      <c r="A90" s="28"/>
      <c r="B90" s="695"/>
      <c r="C90" s="661"/>
      <c r="D90" s="677"/>
      <c r="E90" s="628" t="s">
        <v>114</v>
      </c>
      <c r="F90" s="504">
        <f t="shared" si="37"/>
        <v>0</v>
      </c>
      <c r="G90" s="535"/>
      <c r="H90" s="277"/>
      <c r="I90" s="277"/>
      <c r="J90" s="277"/>
      <c r="K90" s="130">
        <f t="shared" si="18"/>
        <v>0</v>
      </c>
      <c r="L90" s="277"/>
      <c r="M90" s="277"/>
      <c r="N90" s="277"/>
      <c r="O90" s="277"/>
      <c r="P90" s="330">
        <f t="shared" si="15"/>
        <v>0</v>
      </c>
      <c r="Q90" s="277"/>
      <c r="R90" s="277"/>
      <c r="S90" s="277"/>
      <c r="T90" s="422"/>
      <c r="U90" s="330">
        <f t="shared" si="16"/>
        <v>0</v>
      </c>
      <c r="V90" s="277"/>
      <c r="W90" s="277"/>
      <c r="X90" s="277"/>
      <c r="Y90" s="422"/>
      <c r="Z90" s="330">
        <f t="shared" si="17"/>
        <v>0</v>
      </c>
      <c r="AA90" s="563"/>
      <c r="AB90" s="563"/>
      <c r="AC90" s="563"/>
      <c r="AD90" s="578"/>
      <c r="AE90" s="330">
        <f t="shared" si="38"/>
        <v>0</v>
      </c>
      <c r="AF90" s="563"/>
      <c r="AG90" s="563"/>
      <c r="AH90" s="563"/>
      <c r="AI90" s="563"/>
      <c r="AJ90" s="330">
        <f t="shared" si="39"/>
        <v>0</v>
      </c>
    </row>
    <row r="91" spans="1:36" s="29" customFormat="1" ht="24" customHeight="1" thickBot="1" x14ac:dyDescent="0.4">
      <c r="A91" s="28"/>
      <c r="B91" s="520"/>
      <c r="C91" s="661"/>
      <c r="D91" s="678"/>
      <c r="E91" s="619" t="s">
        <v>769</v>
      </c>
      <c r="F91" s="504">
        <f t="shared" si="37"/>
        <v>0</v>
      </c>
      <c r="G91" s="538"/>
      <c r="H91" s="505"/>
      <c r="I91" s="505"/>
      <c r="J91" s="505"/>
      <c r="K91" s="130"/>
      <c r="L91" s="505"/>
      <c r="M91" s="505"/>
      <c r="N91" s="505"/>
      <c r="O91" s="505"/>
      <c r="P91" s="330"/>
      <c r="Q91" s="505"/>
      <c r="R91" s="505"/>
      <c r="S91" s="505"/>
      <c r="T91" s="506"/>
      <c r="U91" s="330"/>
      <c r="V91" s="505"/>
      <c r="W91" s="505"/>
      <c r="X91" s="505"/>
      <c r="Y91" s="506"/>
      <c r="Z91" s="330"/>
      <c r="AA91" s="561">
        <v>0</v>
      </c>
      <c r="AB91" s="561">
        <v>0</v>
      </c>
      <c r="AC91" s="561">
        <v>0</v>
      </c>
      <c r="AD91" s="576">
        <v>0</v>
      </c>
      <c r="AE91" s="330">
        <f t="shared" si="38"/>
        <v>0</v>
      </c>
      <c r="AF91" s="561">
        <v>0</v>
      </c>
      <c r="AG91" s="561">
        <v>0</v>
      </c>
      <c r="AH91" s="561">
        <v>0</v>
      </c>
      <c r="AI91" s="561">
        <v>0</v>
      </c>
      <c r="AJ91" s="330">
        <f t="shared" si="39"/>
        <v>0</v>
      </c>
    </row>
    <row r="92" spans="1:36" s="29" customFormat="1" ht="16.5" customHeight="1" x14ac:dyDescent="0.35">
      <c r="A92" s="28"/>
      <c r="B92" s="695">
        <v>9</v>
      </c>
      <c r="C92" s="661"/>
      <c r="D92" s="679" t="s">
        <v>713</v>
      </c>
      <c r="E92" s="629" t="s">
        <v>118</v>
      </c>
      <c r="F92" s="504">
        <f t="shared" si="37"/>
        <v>0</v>
      </c>
      <c r="G92" s="530">
        <v>0</v>
      </c>
      <c r="H92" s="300">
        <v>0</v>
      </c>
      <c r="I92" s="300">
        <v>0</v>
      </c>
      <c r="J92" s="300">
        <v>0</v>
      </c>
      <c r="K92" s="130">
        <f t="shared" si="18"/>
        <v>0</v>
      </c>
      <c r="L92" s="256">
        <v>0</v>
      </c>
      <c r="M92" s="256">
        <v>0</v>
      </c>
      <c r="N92" s="256">
        <v>0</v>
      </c>
      <c r="O92" s="256">
        <v>0</v>
      </c>
      <c r="P92" s="330">
        <f t="shared" si="15"/>
        <v>0</v>
      </c>
      <c r="Q92" s="256">
        <v>0</v>
      </c>
      <c r="R92" s="256">
        <v>0</v>
      </c>
      <c r="S92" s="256">
        <v>0</v>
      </c>
      <c r="T92" s="418">
        <v>0</v>
      </c>
      <c r="U92" s="330">
        <f t="shared" si="16"/>
        <v>0</v>
      </c>
      <c r="V92" s="256">
        <v>0</v>
      </c>
      <c r="W92" s="256">
        <v>0</v>
      </c>
      <c r="X92" s="256">
        <v>0</v>
      </c>
      <c r="Y92" s="418">
        <v>0</v>
      </c>
      <c r="Z92" s="330">
        <f t="shared" si="17"/>
        <v>0</v>
      </c>
      <c r="AA92" s="256">
        <v>0</v>
      </c>
      <c r="AB92" s="256">
        <v>0</v>
      </c>
      <c r="AC92" s="256">
        <v>0</v>
      </c>
      <c r="AD92" s="418">
        <v>0</v>
      </c>
      <c r="AE92" s="330">
        <f t="shared" si="38"/>
        <v>0</v>
      </c>
      <c r="AF92" s="256">
        <v>0</v>
      </c>
      <c r="AG92" s="256">
        <v>0</v>
      </c>
      <c r="AH92" s="256">
        <v>0</v>
      </c>
      <c r="AI92" s="256">
        <v>0</v>
      </c>
      <c r="AJ92" s="330">
        <f t="shared" si="39"/>
        <v>0</v>
      </c>
    </row>
    <row r="93" spans="1:36" s="29" customFormat="1" ht="16.5" customHeight="1" x14ac:dyDescent="0.35">
      <c r="A93" s="28"/>
      <c r="B93" s="695"/>
      <c r="C93" s="661"/>
      <c r="D93" s="679"/>
      <c r="E93" s="630" t="s">
        <v>205</v>
      </c>
      <c r="F93" s="504">
        <f t="shared" si="37"/>
        <v>0</v>
      </c>
      <c r="G93" s="530">
        <v>0</v>
      </c>
      <c r="H93" s="300">
        <v>0</v>
      </c>
      <c r="I93" s="300">
        <v>0</v>
      </c>
      <c r="J93" s="300">
        <v>0</v>
      </c>
      <c r="K93" s="130">
        <f t="shared" si="18"/>
        <v>0</v>
      </c>
      <c r="L93" s="256">
        <v>0</v>
      </c>
      <c r="M93" s="256">
        <v>0</v>
      </c>
      <c r="N93" s="256">
        <v>0</v>
      </c>
      <c r="O93" s="256">
        <v>0</v>
      </c>
      <c r="P93" s="330">
        <f t="shared" si="15"/>
        <v>0</v>
      </c>
      <c r="Q93" s="256">
        <v>0</v>
      </c>
      <c r="R93" s="256">
        <v>0</v>
      </c>
      <c r="S93" s="256">
        <v>0</v>
      </c>
      <c r="T93" s="418">
        <v>0</v>
      </c>
      <c r="U93" s="330">
        <f t="shared" si="16"/>
        <v>0</v>
      </c>
      <c r="V93" s="256">
        <v>0</v>
      </c>
      <c r="W93" s="256">
        <v>0</v>
      </c>
      <c r="X93" s="256">
        <v>0</v>
      </c>
      <c r="Y93" s="418">
        <v>0</v>
      </c>
      <c r="Z93" s="330">
        <f t="shared" si="17"/>
        <v>0</v>
      </c>
      <c r="AA93" s="257">
        <v>0</v>
      </c>
      <c r="AB93" s="257">
        <v>0</v>
      </c>
      <c r="AC93" s="257">
        <v>0</v>
      </c>
      <c r="AD93" s="573">
        <v>0</v>
      </c>
      <c r="AE93" s="330">
        <f t="shared" si="38"/>
        <v>0</v>
      </c>
      <c r="AF93" s="257">
        <v>0</v>
      </c>
      <c r="AG93" s="257">
        <v>0</v>
      </c>
      <c r="AH93" s="257">
        <v>0</v>
      </c>
      <c r="AI93" s="257">
        <v>0</v>
      </c>
      <c r="AJ93" s="330">
        <f t="shared" si="39"/>
        <v>0</v>
      </c>
    </row>
    <row r="94" spans="1:36" s="29" customFormat="1" ht="17.25" customHeight="1" thickBot="1" x14ac:dyDescent="0.4">
      <c r="A94" s="28"/>
      <c r="B94" s="695"/>
      <c r="C94" s="661"/>
      <c r="D94" s="679"/>
      <c r="E94" s="631" t="s">
        <v>114</v>
      </c>
      <c r="F94" s="504">
        <f t="shared" si="37"/>
        <v>0</v>
      </c>
      <c r="G94" s="535"/>
      <c r="H94" s="277"/>
      <c r="I94" s="277"/>
      <c r="J94" s="277"/>
      <c r="K94" s="130">
        <f t="shared" si="18"/>
        <v>0</v>
      </c>
      <c r="L94" s="277"/>
      <c r="M94" s="277"/>
      <c r="N94" s="277"/>
      <c r="O94" s="277"/>
      <c r="P94" s="330">
        <f t="shared" si="15"/>
        <v>0</v>
      </c>
      <c r="Q94" s="277"/>
      <c r="R94" s="277"/>
      <c r="S94" s="277"/>
      <c r="T94" s="422"/>
      <c r="U94" s="330">
        <f t="shared" si="16"/>
        <v>0</v>
      </c>
      <c r="V94" s="277"/>
      <c r="W94" s="277"/>
      <c r="X94" s="277"/>
      <c r="Y94" s="422"/>
      <c r="Z94" s="330">
        <f t="shared" si="17"/>
        <v>0</v>
      </c>
      <c r="AA94" s="563"/>
      <c r="AB94" s="563"/>
      <c r="AC94" s="563"/>
      <c r="AD94" s="578"/>
      <c r="AE94" s="330">
        <f t="shared" si="38"/>
        <v>0</v>
      </c>
      <c r="AF94" s="563"/>
      <c r="AG94" s="563"/>
      <c r="AH94" s="563"/>
      <c r="AI94" s="563"/>
      <c r="AJ94" s="330">
        <f t="shared" si="39"/>
        <v>0</v>
      </c>
    </row>
    <row r="95" spans="1:36" s="29" customFormat="1" ht="23.25" customHeight="1" thickBot="1" x14ac:dyDescent="0.4">
      <c r="A95" s="28"/>
      <c r="B95" s="520"/>
      <c r="C95" s="661"/>
      <c r="D95" s="678"/>
      <c r="E95" s="619" t="s">
        <v>769</v>
      </c>
      <c r="F95" s="504">
        <f t="shared" si="37"/>
        <v>0</v>
      </c>
      <c r="G95" s="538"/>
      <c r="H95" s="505"/>
      <c r="I95" s="505"/>
      <c r="J95" s="505"/>
      <c r="K95" s="130"/>
      <c r="L95" s="505"/>
      <c r="M95" s="505"/>
      <c r="N95" s="505"/>
      <c r="O95" s="505"/>
      <c r="P95" s="330"/>
      <c r="Q95" s="505"/>
      <c r="R95" s="505"/>
      <c r="S95" s="505"/>
      <c r="T95" s="506"/>
      <c r="U95" s="330"/>
      <c r="V95" s="505"/>
      <c r="W95" s="505"/>
      <c r="X95" s="505"/>
      <c r="Y95" s="506"/>
      <c r="Z95" s="330"/>
      <c r="AA95" s="258">
        <v>0</v>
      </c>
      <c r="AB95" s="258">
        <v>0</v>
      </c>
      <c r="AC95" s="258">
        <v>0</v>
      </c>
      <c r="AD95" s="419">
        <v>0</v>
      </c>
      <c r="AE95" s="330">
        <f t="shared" si="38"/>
        <v>0</v>
      </c>
      <c r="AF95" s="258">
        <v>0</v>
      </c>
      <c r="AG95" s="258">
        <v>0</v>
      </c>
      <c r="AH95" s="258">
        <v>0</v>
      </c>
      <c r="AI95" s="258">
        <v>0</v>
      </c>
      <c r="AJ95" s="330">
        <f t="shared" si="39"/>
        <v>0</v>
      </c>
    </row>
    <row r="96" spans="1:36" s="29" customFormat="1" ht="16.5" customHeight="1" x14ac:dyDescent="0.35">
      <c r="A96" s="28"/>
      <c r="B96" s="695">
        <v>10</v>
      </c>
      <c r="C96" s="661"/>
      <c r="D96" s="679" t="s">
        <v>89</v>
      </c>
      <c r="E96" s="629" t="s">
        <v>118</v>
      </c>
      <c r="F96" s="504">
        <f t="shared" si="37"/>
        <v>0</v>
      </c>
      <c r="G96" s="530">
        <v>0</v>
      </c>
      <c r="H96" s="300">
        <v>0</v>
      </c>
      <c r="I96" s="300">
        <v>0</v>
      </c>
      <c r="J96" s="300">
        <v>0</v>
      </c>
      <c r="K96" s="130">
        <f t="shared" si="18"/>
        <v>0</v>
      </c>
      <c r="L96" s="256">
        <v>0</v>
      </c>
      <c r="M96" s="256">
        <v>0</v>
      </c>
      <c r="N96" s="256">
        <v>0</v>
      </c>
      <c r="O96" s="256">
        <v>0</v>
      </c>
      <c r="P96" s="330">
        <f t="shared" si="15"/>
        <v>0</v>
      </c>
      <c r="Q96" s="256">
        <v>0</v>
      </c>
      <c r="R96" s="256">
        <v>0</v>
      </c>
      <c r="S96" s="256">
        <v>0</v>
      </c>
      <c r="T96" s="418">
        <v>0</v>
      </c>
      <c r="U96" s="330">
        <f t="shared" si="16"/>
        <v>0</v>
      </c>
      <c r="V96" s="256">
        <v>0</v>
      </c>
      <c r="W96" s="256">
        <v>0</v>
      </c>
      <c r="X96" s="256">
        <v>0</v>
      </c>
      <c r="Y96" s="418">
        <v>0</v>
      </c>
      <c r="Z96" s="330">
        <f t="shared" si="17"/>
        <v>0</v>
      </c>
      <c r="AA96" s="256">
        <v>0</v>
      </c>
      <c r="AB96" s="256">
        <v>0</v>
      </c>
      <c r="AC96" s="256">
        <v>0</v>
      </c>
      <c r="AD96" s="418">
        <v>0</v>
      </c>
      <c r="AE96" s="330">
        <f t="shared" si="38"/>
        <v>0</v>
      </c>
      <c r="AF96" s="256">
        <v>0</v>
      </c>
      <c r="AG96" s="256">
        <v>0</v>
      </c>
      <c r="AH96" s="256">
        <v>0</v>
      </c>
      <c r="AI96" s="256">
        <v>0</v>
      </c>
      <c r="AJ96" s="330">
        <f t="shared" si="39"/>
        <v>0</v>
      </c>
    </row>
    <row r="97" spans="1:36" s="29" customFormat="1" ht="16.5" customHeight="1" x14ac:dyDescent="0.35">
      <c r="A97" s="28"/>
      <c r="B97" s="695"/>
      <c r="C97" s="661"/>
      <c r="D97" s="679"/>
      <c r="E97" s="630" t="s">
        <v>205</v>
      </c>
      <c r="F97" s="504">
        <f t="shared" si="37"/>
        <v>0</v>
      </c>
      <c r="G97" s="530">
        <v>0</v>
      </c>
      <c r="H97" s="300">
        <v>0</v>
      </c>
      <c r="I97" s="300">
        <v>0</v>
      </c>
      <c r="J97" s="300">
        <v>0</v>
      </c>
      <c r="K97" s="130">
        <f t="shared" si="18"/>
        <v>0</v>
      </c>
      <c r="L97" s="256">
        <v>0</v>
      </c>
      <c r="M97" s="256">
        <v>0</v>
      </c>
      <c r="N97" s="256">
        <v>0</v>
      </c>
      <c r="O97" s="256">
        <v>0</v>
      </c>
      <c r="P97" s="330">
        <f t="shared" ref="P97:P187" si="40">L97+M97+N97+O97</f>
        <v>0</v>
      </c>
      <c r="Q97" s="256">
        <v>0</v>
      </c>
      <c r="R97" s="256">
        <v>0</v>
      </c>
      <c r="S97" s="256">
        <v>0</v>
      </c>
      <c r="T97" s="418">
        <v>0</v>
      </c>
      <c r="U97" s="330">
        <f t="shared" ref="U97:U187" si="41">Q97+R97+S97+T97</f>
        <v>0</v>
      </c>
      <c r="V97" s="256">
        <v>0</v>
      </c>
      <c r="W97" s="256">
        <v>0</v>
      </c>
      <c r="X97" s="256">
        <v>0</v>
      </c>
      <c r="Y97" s="418">
        <v>0</v>
      </c>
      <c r="Z97" s="330">
        <f t="shared" ref="Z97:Z187" si="42">V97+W97+X97+Y97</f>
        <v>0</v>
      </c>
      <c r="AA97" s="257">
        <v>0</v>
      </c>
      <c r="AB97" s="257">
        <v>0</v>
      </c>
      <c r="AC97" s="257">
        <v>0</v>
      </c>
      <c r="AD97" s="573">
        <v>0</v>
      </c>
      <c r="AE97" s="330">
        <f t="shared" si="38"/>
        <v>0</v>
      </c>
      <c r="AF97" s="257">
        <v>0</v>
      </c>
      <c r="AG97" s="257">
        <v>0</v>
      </c>
      <c r="AH97" s="257">
        <v>0</v>
      </c>
      <c r="AI97" s="257">
        <v>0</v>
      </c>
      <c r="AJ97" s="330">
        <f t="shared" si="39"/>
        <v>0</v>
      </c>
    </row>
    <row r="98" spans="1:36" s="29" customFormat="1" ht="16.5" customHeight="1" thickBot="1" x14ac:dyDescent="0.4">
      <c r="A98" s="28"/>
      <c r="B98" s="695"/>
      <c r="C98" s="661"/>
      <c r="D98" s="679"/>
      <c r="E98" s="631" t="s">
        <v>114</v>
      </c>
      <c r="F98" s="504">
        <f t="shared" si="37"/>
        <v>0</v>
      </c>
      <c r="G98" s="535"/>
      <c r="H98" s="277"/>
      <c r="I98" s="277"/>
      <c r="J98" s="277"/>
      <c r="K98" s="130">
        <f t="shared" ref="K98:K188" si="43">G98+H98+I98+J98</f>
        <v>0</v>
      </c>
      <c r="L98" s="277"/>
      <c r="M98" s="277"/>
      <c r="N98" s="277"/>
      <c r="O98" s="277"/>
      <c r="P98" s="330">
        <f t="shared" si="40"/>
        <v>0</v>
      </c>
      <c r="Q98" s="277"/>
      <c r="R98" s="277"/>
      <c r="S98" s="277"/>
      <c r="T98" s="422"/>
      <c r="U98" s="330">
        <f t="shared" si="41"/>
        <v>0</v>
      </c>
      <c r="V98" s="277"/>
      <c r="W98" s="277"/>
      <c r="X98" s="277"/>
      <c r="Y98" s="422"/>
      <c r="Z98" s="330">
        <f t="shared" si="42"/>
        <v>0</v>
      </c>
      <c r="AA98" s="563"/>
      <c r="AB98" s="563"/>
      <c r="AC98" s="563"/>
      <c r="AD98" s="578"/>
      <c r="AE98" s="330">
        <f t="shared" si="38"/>
        <v>0</v>
      </c>
      <c r="AF98" s="563"/>
      <c r="AG98" s="563"/>
      <c r="AH98" s="563"/>
      <c r="AI98" s="563"/>
      <c r="AJ98" s="330">
        <f t="shared" si="39"/>
        <v>0</v>
      </c>
    </row>
    <row r="99" spans="1:36" s="29" customFormat="1" ht="16.5" customHeight="1" thickBot="1" x14ac:dyDescent="0.4">
      <c r="A99" s="28"/>
      <c r="B99" s="520"/>
      <c r="C99" s="661"/>
      <c r="D99" s="678"/>
      <c r="E99" s="620" t="s">
        <v>768</v>
      </c>
      <c r="F99" s="504">
        <f t="shared" si="37"/>
        <v>0</v>
      </c>
      <c r="G99" s="538"/>
      <c r="H99" s="505"/>
      <c r="I99" s="505"/>
      <c r="J99" s="505"/>
      <c r="K99" s="130"/>
      <c r="L99" s="505"/>
      <c r="M99" s="505"/>
      <c r="N99" s="505"/>
      <c r="O99" s="505"/>
      <c r="P99" s="330"/>
      <c r="Q99" s="505"/>
      <c r="R99" s="505"/>
      <c r="S99" s="505"/>
      <c r="T99" s="506"/>
      <c r="U99" s="330"/>
      <c r="V99" s="505"/>
      <c r="W99" s="505"/>
      <c r="X99" s="505"/>
      <c r="Y99" s="506"/>
      <c r="Z99" s="330"/>
      <c r="AA99" s="564">
        <v>0</v>
      </c>
      <c r="AB99" s="564">
        <v>0</v>
      </c>
      <c r="AC99" s="564">
        <v>0</v>
      </c>
      <c r="AD99" s="579">
        <v>0</v>
      </c>
      <c r="AE99" s="330">
        <f t="shared" si="38"/>
        <v>0</v>
      </c>
      <c r="AF99" s="564">
        <v>0</v>
      </c>
      <c r="AG99" s="564">
        <v>0</v>
      </c>
      <c r="AH99" s="564">
        <v>0</v>
      </c>
      <c r="AI99" s="564">
        <v>0</v>
      </c>
      <c r="AJ99" s="330">
        <f t="shared" si="39"/>
        <v>0</v>
      </c>
    </row>
    <row r="100" spans="1:36" s="29" customFormat="1" ht="16.5" customHeight="1" x14ac:dyDescent="0.35">
      <c r="A100" s="28"/>
      <c r="B100" s="695">
        <v>11</v>
      </c>
      <c r="C100" s="661"/>
      <c r="D100" s="679" t="s">
        <v>90</v>
      </c>
      <c r="E100" s="629" t="s">
        <v>118</v>
      </c>
      <c r="F100" s="504">
        <f t="shared" si="37"/>
        <v>0</v>
      </c>
      <c r="G100" s="530">
        <v>0</v>
      </c>
      <c r="H100" s="300">
        <v>0</v>
      </c>
      <c r="I100" s="300">
        <v>0</v>
      </c>
      <c r="J100" s="300">
        <v>0</v>
      </c>
      <c r="K100" s="130">
        <f t="shared" si="43"/>
        <v>0</v>
      </c>
      <c r="L100" s="256">
        <v>0</v>
      </c>
      <c r="M100" s="256">
        <v>0</v>
      </c>
      <c r="N100" s="256">
        <v>0</v>
      </c>
      <c r="O100" s="256">
        <v>0</v>
      </c>
      <c r="P100" s="330">
        <f t="shared" si="40"/>
        <v>0</v>
      </c>
      <c r="Q100" s="256">
        <v>0</v>
      </c>
      <c r="R100" s="256">
        <v>0</v>
      </c>
      <c r="S100" s="256">
        <v>0</v>
      </c>
      <c r="T100" s="418">
        <v>0</v>
      </c>
      <c r="U100" s="330">
        <f t="shared" si="41"/>
        <v>0</v>
      </c>
      <c r="V100" s="256">
        <v>0</v>
      </c>
      <c r="W100" s="256">
        <v>0</v>
      </c>
      <c r="X100" s="256">
        <v>0</v>
      </c>
      <c r="Y100" s="418">
        <v>0</v>
      </c>
      <c r="Z100" s="330">
        <f t="shared" si="42"/>
        <v>0</v>
      </c>
      <c r="AA100" s="256">
        <v>0</v>
      </c>
      <c r="AB100" s="256">
        <v>0</v>
      </c>
      <c r="AC100" s="256">
        <v>0</v>
      </c>
      <c r="AD100" s="418">
        <v>0</v>
      </c>
      <c r="AE100" s="330">
        <f t="shared" si="38"/>
        <v>0</v>
      </c>
      <c r="AF100" s="256">
        <v>0</v>
      </c>
      <c r="AG100" s="256">
        <v>0</v>
      </c>
      <c r="AH100" s="256">
        <v>0</v>
      </c>
      <c r="AI100" s="256">
        <v>0</v>
      </c>
      <c r="AJ100" s="330">
        <f t="shared" si="39"/>
        <v>0</v>
      </c>
    </row>
    <row r="101" spans="1:36" s="29" customFormat="1" ht="16.5" customHeight="1" x14ac:dyDescent="0.35">
      <c r="A101" s="28"/>
      <c r="B101" s="695"/>
      <c r="C101" s="661"/>
      <c r="D101" s="679"/>
      <c r="E101" s="630" t="s">
        <v>205</v>
      </c>
      <c r="F101" s="504">
        <f t="shared" si="37"/>
        <v>0</v>
      </c>
      <c r="G101" s="530">
        <v>0</v>
      </c>
      <c r="H101" s="300">
        <v>0</v>
      </c>
      <c r="I101" s="300">
        <v>0</v>
      </c>
      <c r="J101" s="300">
        <v>0</v>
      </c>
      <c r="K101" s="130">
        <f t="shared" si="43"/>
        <v>0</v>
      </c>
      <c r="L101" s="256">
        <v>0</v>
      </c>
      <c r="M101" s="256">
        <v>0</v>
      </c>
      <c r="N101" s="256">
        <v>0</v>
      </c>
      <c r="O101" s="256">
        <v>0</v>
      </c>
      <c r="P101" s="330">
        <f t="shared" si="40"/>
        <v>0</v>
      </c>
      <c r="Q101" s="256">
        <v>0</v>
      </c>
      <c r="R101" s="256">
        <v>0</v>
      </c>
      <c r="S101" s="256">
        <v>0</v>
      </c>
      <c r="T101" s="418">
        <v>0</v>
      </c>
      <c r="U101" s="330">
        <f t="shared" si="41"/>
        <v>0</v>
      </c>
      <c r="V101" s="256">
        <v>0</v>
      </c>
      <c r="W101" s="256">
        <v>0</v>
      </c>
      <c r="X101" s="256">
        <v>0</v>
      </c>
      <c r="Y101" s="418">
        <v>0</v>
      </c>
      <c r="Z101" s="330">
        <f t="shared" si="42"/>
        <v>0</v>
      </c>
      <c r="AA101" s="257">
        <v>0</v>
      </c>
      <c r="AB101" s="257">
        <v>0</v>
      </c>
      <c r="AC101" s="257">
        <v>0</v>
      </c>
      <c r="AD101" s="573">
        <v>0</v>
      </c>
      <c r="AE101" s="330">
        <f t="shared" si="38"/>
        <v>0</v>
      </c>
      <c r="AF101" s="257">
        <v>0</v>
      </c>
      <c r="AG101" s="257">
        <v>0</v>
      </c>
      <c r="AH101" s="257">
        <v>0</v>
      </c>
      <c r="AI101" s="257">
        <v>0</v>
      </c>
      <c r="AJ101" s="330">
        <f t="shared" si="39"/>
        <v>0</v>
      </c>
    </row>
    <row r="102" spans="1:36" s="29" customFormat="1" ht="16.5" customHeight="1" thickBot="1" x14ac:dyDescent="0.4">
      <c r="A102" s="28"/>
      <c r="B102" s="695"/>
      <c r="C102" s="661"/>
      <c r="D102" s="679"/>
      <c r="E102" s="631" t="s">
        <v>114</v>
      </c>
      <c r="F102" s="504">
        <f t="shared" si="37"/>
        <v>0</v>
      </c>
      <c r="G102" s="535"/>
      <c r="H102" s="277"/>
      <c r="I102" s="277"/>
      <c r="J102" s="277"/>
      <c r="K102" s="130">
        <f t="shared" si="43"/>
        <v>0</v>
      </c>
      <c r="L102" s="277"/>
      <c r="M102" s="277"/>
      <c r="N102" s="277"/>
      <c r="O102" s="277"/>
      <c r="P102" s="330">
        <f t="shared" si="40"/>
        <v>0</v>
      </c>
      <c r="Q102" s="277"/>
      <c r="R102" s="277"/>
      <c r="S102" s="277"/>
      <c r="T102" s="422"/>
      <c r="U102" s="330">
        <f t="shared" si="41"/>
        <v>0</v>
      </c>
      <c r="V102" s="277"/>
      <c r="W102" s="277"/>
      <c r="X102" s="277"/>
      <c r="Y102" s="422"/>
      <c r="Z102" s="330">
        <f t="shared" si="42"/>
        <v>0</v>
      </c>
      <c r="AA102" s="563"/>
      <c r="AB102" s="563"/>
      <c r="AC102" s="563"/>
      <c r="AD102" s="578"/>
      <c r="AE102" s="330">
        <f t="shared" si="38"/>
        <v>0</v>
      </c>
      <c r="AF102" s="563"/>
      <c r="AG102" s="563"/>
      <c r="AH102" s="563"/>
      <c r="AI102" s="563"/>
      <c r="AJ102" s="330">
        <f t="shared" si="39"/>
        <v>0</v>
      </c>
    </row>
    <row r="103" spans="1:36" s="29" customFormat="1" ht="22.5" customHeight="1" thickBot="1" x14ac:dyDescent="0.4">
      <c r="A103" s="28"/>
      <c r="B103" s="520"/>
      <c r="C103" s="661"/>
      <c r="D103" s="678"/>
      <c r="E103" s="619" t="s">
        <v>769</v>
      </c>
      <c r="F103" s="504">
        <f t="shared" si="37"/>
        <v>0</v>
      </c>
      <c r="G103" s="538"/>
      <c r="H103" s="505"/>
      <c r="I103" s="505"/>
      <c r="J103" s="505"/>
      <c r="K103" s="130"/>
      <c r="L103" s="505"/>
      <c r="M103" s="505"/>
      <c r="N103" s="505"/>
      <c r="O103" s="505"/>
      <c r="P103" s="330"/>
      <c r="Q103" s="505"/>
      <c r="R103" s="505"/>
      <c r="S103" s="505"/>
      <c r="T103" s="506"/>
      <c r="U103" s="330"/>
      <c r="V103" s="505"/>
      <c r="W103" s="505"/>
      <c r="X103" s="505"/>
      <c r="Y103" s="506"/>
      <c r="Z103" s="330"/>
      <c r="AA103" s="258">
        <v>0</v>
      </c>
      <c r="AB103" s="258">
        <v>0</v>
      </c>
      <c r="AC103" s="258">
        <v>0</v>
      </c>
      <c r="AD103" s="419">
        <v>0</v>
      </c>
      <c r="AE103" s="330">
        <f t="shared" si="38"/>
        <v>0</v>
      </c>
      <c r="AF103" s="258">
        <v>0</v>
      </c>
      <c r="AG103" s="258">
        <v>0</v>
      </c>
      <c r="AH103" s="258">
        <v>0</v>
      </c>
      <c r="AI103" s="258">
        <v>0</v>
      </c>
      <c r="AJ103" s="330">
        <f t="shared" si="39"/>
        <v>0</v>
      </c>
    </row>
    <row r="104" spans="1:36" s="29" customFormat="1" ht="16.5" customHeight="1" x14ac:dyDescent="0.35">
      <c r="A104" s="28"/>
      <c r="B104" s="695">
        <v>12</v>
      </c>
      <c r="C104" s="661"/>
      <c r="D104" s="679" t="s">
        <v>91</v>
      </c>
      <c r="E104" s="629" t="s">
        <v>118</v>
      </c>
      <c r="F104" s="504">
        <f t="shared" si="37"/>
        <v>1</v>
      </c>
      <c r="G104" s="530">
        <v>0</v>
      </c>
      <c r="H104" s="300">
        <v>0</v>
      </c>
      <c r="I104" s="300">
        <v>0</v>
      </c>
      <c r="J104" s="300">
        <v>0</v>
      </c>
      <c r="K104" s="130">
        <f t="shared" si="43"/>
        <v>0</v>
      </c>
      <c r="L104" s="256">
        <v>0</v>
      </c>
      <c r="M104" s="256">
        <v>0</v>
      </c>
      <c r="N104" s="256">
        <v>0</v>
      </c>
      <c r="O104" s="256">
        <v>0</v>
      </c>
      <c r="P104" s="330">
        <f t="shared" si="40"/>
        <v>0</v>
      </c>
      <c r="Q104" s="256">
        <v>0</v>
      </c>
      <c r="R104" s="256">
        <v>0</v>
      </c>
      <c r="S104" s="256">
        <v>0</v>
      </c>
      <c r="T104" s="418">
        <v>0</v>
      </c>
      <c r="U104" s="330">
        <f t="shared" si="41"/>
        <v>0</v>
      </c>
      <c r="V104" s="256">
        <v>0</v>
      </c>
      <c r="W104" s="256">
        <v>0</v>
      </c>
      <c r="X104" s="256">
        <v>0</v>
      </c>
      <c r="Y104" s="418">
        <v>0</v>
      </c>
      <c r="Z104" s="330">
        <f t="shared" si="42"/>
        <v>0</v>
      </c>
      <c r="AA104" s="256">
        <v>0</v>
      </c>
      <c r="AB104" s="256">
        <v>0</v>
      </c>
      <c r="AC104" s="256">
        <v>0</v>
      </c>
      <c r="AD104" s="418">
        <v>0</v>
      </c>
      <c r="AE104" s="330">
        <f t="shared" si="38"/>
        <v>0</v>
      </c>
      <c r="AF104" s="256">
        <v>0</v>
      </c>
      <c r="AG104" s="256">
        <v>0</v>
      </c>
      <c r="AH104" s="256">
        <v>0</v>
      </c>
      <c r="AI104" s="256">
        <v>1</v>
      </c>
      <c r="AJ104" s="330">
        <f t="shared" si="39"/>
        <v>1</v>
      </c>
    </row>
    <row r="105" spans="1:36" s="29" customFormat="1" ht="16.5" customHeight="1" x14ac:dyDescent="0.35">
      <c r="A105" s="28"/>
      <c r="B105" s="695"/>
      <c r="C105" s="661"/>
      <c r="D105" s="679"/>
      <c r="E105" s="630" t="s">
        <v>205</v>
      </c>
      <c r="F105" s="504">
        <f t="shared" si="37"/>
        <v>0</v>
      </c>
      <c r="G105" s="530">
        <v>0</v>
      </c>
      <c r="H105" s="300">
        <v>0</v>
      </c>
      <c r="I105" s="300">
        <v>0</v>
      </c>
      <c r="J105" s="300">
        <v>0</v>
      </c>
      <c r="K105" s="130">
        <f t="shared" si="43"/>
        <v>0</v>
      </c>
      <c r="L105" s="256">
        <v>0</v>
      </c>
      <c r="M105" s="256">
        <v>0</v>
      </c>
      <c r="N105" s="256">
        <v>0</v>
      </c>
      <c r="O105" s="256">
        <v>0</v>
      </c>
      <c r="P105" s="330">
        <f t="shared" si="40"/>
        <v>0</v>
      </c>
      <c r="Q105" s="256">
        <v>0</v>
      </c>
      <c r="R105" s="256">
        <v>0</v>
      </c>
      <c r="S105" s="256">
        <v>0</v>
      </c>
      <c r="T105" s="418">
        <v>0</v>
      </c>
      <c r="U105" s="330">
        <f t="shared" si="41"/>
        <v>0</v>
      </c>
      <c r="V105" s="256">
        <v>0</v>
      </c>
      <c r="W105" s="256">
        <v>0</v>
      </c>
      <c r="X105" s="256">
        <v>0</v>
      </c>
      <c r="Y105" s="418">
        <v>0</v>
      </c>
      <c r="Z105" s="330">
        <f t="shared" si="42"/>
        <v>0</v>
      </c>
      <c r="AA105" s="257">
        <v>0</v>
      </c>
      <c r="AB105" s="257">
        <v>0</v>
      </c>
      <c r="AC105" s="257">
        <v>0</v>
      </c>
      <c r="AD105" s="573">
        <v>0</v>
      </c>
      <c r="AE105" s="330">
        <f t="shared" si="38"/>
        <v>0</v>
      </c>
      <c r="AF105" s="257">
        <v>0</v>
      </c>
      <c r="AG105" s="257">
        <v>0</v>
      </c>
      <c r="AH105" s="257">
        <v>0</v>
      </c>
      <c r="AI105" s="257">
        <v>0</v>
      </c>
      <c r="AJ105" s="330">
        <f t="shared" si="39"/>
        <v>0</v>
      </c>
    </row>
    <row r="106" spans="1:36" s="29" customFormat="1" ht="16.5" customHeight="1" thickBot="1" x14ac:dyDescent="0.4">
      <c r="A106" s="28"/>
      <c r="B106" s="695"/>
      <c r="C106" s="661"/>
      <c r="D106" s="679"/>
      <c r="E106" s="631" t="s">
        <v>114</v>
      </c>
      <c r="F106" s="504">
        <f t="shared" si="37"/>
        <v>0</v>
      </c>
      <c r="G106" s="535"/>
      <c r="H106" s="277"/>
      <c r="I106" s="277"/>
      <c r="J106" s="277"/>
      <c r="K106" s="130">
        <f t="shared" si="43"/>
        <v>0</v>
      </c>
      <c r="L106" s="277"/>
      <c r="M106" s="277"/>
      <c r="N106" s="277"/>
      <c r="O106" s="277"/>
      <c r="P106" s="330">
        <f t="shared" si="40"/>
        <v>0</v>
      </c>
      <c r="Q106" s="277"/>
      <c r="R106" s="277"/>
      <c r="S106" s="277"/>
      <c r="T106" s="422"/>
      <c r="U106" s="330">
        <f t="shared" si="41"/>
        <v>0</v>
      </c>
      <c r="V106" s="277"/>
      <c r="W106" s="277"/>
      <c r="X106" s="277"/>
      <c r="Y106" s="422"/>
      <c r="Z106" s="330">
        <f t="shared" si="42"/>
        <v>0</v>
      </c>
      <c r="AA106" s="563"/>
      <c r="AB106" s="563"/>
      <c r="AC106" s="563"/>
      <c r="AD106" s="578"/>
      <c r="AE106" s="330">
        <f t="shared" si="38"/>
        <v>0</v>
      </c>
      <c r="AF106" s="563"/>
      <c r="AG106" s="563"/>
      <c r="AH106" s="563"/>
      <c r="AI106" s="563"/>
      <c r="AJ106" s="330">
        <f t="shared" si="39"/>
        <v>0</v>
      </c>
    </row>
    <row r="107" spans="1:36" s="29" customFormat="1" ht="24" customHeight="1" thickBot="1" x14ac:dyDescent="0.4">
      <c r="A107" s="28"/>
      <c r="B107" s="520"/>
      <c r="C107" s="661"/>
      <c r="D107" s="678"/>
      <c r="E107" s="619" t="s">
        <v>769</v>
      </c>
      <c r="F107" s="504">
        <f t="shared" si="37"/>
        <v>0</v>
      </c>
      <c r="G107" s="538"/>
      <c r="H107" s="505"/>
      <c r="I107" s="505"/>
      <c r="J107" s="505"/>
      <c r="K107" s="130"/>
      <c r="L107" s="505"/>
      <c r="M107" s="505"/>
      <c r="N107" s="505"/>
      <c r="O107" s="505"/>
      <c r="P107" s="330"/>
      <c r="Q107" s="505"/>
      <c r="R107" s="505"/>
      <c r="S107" s="505"/>
      <c r="T107" s="506"/>
      <c r="U107" s="330"/>
      <c r="V107" s="505"/>
      <c r="W107" s="505"/>
      <c r="X107" s="505"/>
      <c r="Y107" s="506"/>
      <c r="Z107" s="330"/>
      <c r="AA107" s="258">
        <v>0</v>
      </c>
      <c r="AB107" s="258">
        <v>0</v>
      </c>
      <c r="AC107" s="258">
        <v>0</v>
      </c>
      <c r="AD107" s="419">
        <v>0</v>
      </c>
      <c r="AE107" s="330">
        <f t="shared" si="38"/>
        <v>0</v>
      </c>
      <c r="AF107" s="258">
        <v>0</v>
      </c>
      <c r="AG107" s="258">
        <v>0</v>
      </c>
      <c r="AH107" s="258">
        <v>0</v>
      </c>
      <c r="AI107" s="258">
        <v>0</v>
      </c>
      <c r="AJ107" s="330">
        <f t="shared" si="39"/>
        <v>0</v>
      </c>
    </row>
    <row r="108" spans="1:36" s="29" customFormat="1" ht="16.5" customHeight="1" x14ac:dyDescent="0.35">
      <c r="A108" s="28"/>
      <c r="B108" s="695">
        <v>13</v>
      </c>
      <c r="C108" s="661"/>
      <c r="D108" s="679" t="s">
        <v>400</v>
      </c>
      <c r="E108" s="629" t="s">
        <v>118</v>
      </c>
      <c r="F108" s="504">
        <f t="shared" si="37"/>
        <v>0</v>
      </c>
      <c r="G108" s="530">
        <v>0</v>
      </c>
      <c r="H108" s="300">
        <v>0</v>
      </c>
      <c r="I108" s="300">
        <v>0</v>
      </c>
      <c r="J108" s="300">
        <v>0</v>
      </c>
      <c r="K108" s="130">
        <f t="shared" si="43"/>
        <v>0</v>
      </c>
      <c r="L108" s="256">
        <v>0</v>
      </c>
      <c r="M108" s="256">
        <v>0</v>
      </c>
      <c r="N108" s="256">
        <v>0</v>
      </c>
      <c r="O108" s="256">
        <v>0</v>
      </c>
      <c r="P108" s="330">
        <f t="shared" si="40"/>
        <v>0</v>
      </c>
      <c r="Q108" s="256">
        <v>0</v>
      </c>
      <c r="R108" s="256">
        <v>0</v>
      </c>
      <c r="S108" s="256">
        <v>0</v>
      </c>
      <c r="T108" s="418">
        <v>0</v>
      </c>
      <c r="U108" s="330">
        <f t="shared" si="41"/>
        <v>0</v>
      </c>
      <c r="V108" s="256">
        <v>0</v>
      </c>
      <c r="W108" s="256">
        <v>0</v>
      </c>
      <c r="X108" s="256">
        <v>0</v>
      </c>
      <c r="Y108" s="418">
        <v>0</v>
      </c>
      <c r="Z108" s="330">
        <f t="shared" si="42"/>
        <v>0</v>
      </c>
      <c r="AA108" s="256">
        <v>0</v>
      </c>
      <c r="AB108" s="256">
        <v>0</v>
      </c>
      <c r="AC108" s="256">
        <v>0</v>
      </c>
      <c r="AD108" s="418">
        <v>0</v>
      </c>
      <c r="AE108" s="330">
        <f t="shared" si="38"/>
        <v>0</v>
      </c>
      <c r="AF108" s="256">
        <v>0</v>
      </c>
      <c r="AG108" s="256">
        <v>0</v>
      </c>
      <c r="AH108" s="256">
        <v>0</v>
      </c>
      <c r="AI108" s="256">
        <v>0</v>
      </c>
      <c r="AJ108" s="330">
        <f t="shared" si="39"/>
        <v>0</v>
      </c>
    </row>
    <row r="109" spans="1:36" s="29" customFormat="1" ht="16.5" customHeight="1" x14ac:dyDescent="0.35">
      <c r="A109" s="28"/>
      <c r="B109" s="695"/>
      <c r="C109" s="661"/>
      <c r="D109" s="679"/>
      <c r="E109" s="630" t="s">
        <v>205</v>
      </c>
      <c r="F109" s="504">
        <f t="shared" si="37"/>
        <v>0</v>
      </c>
      <c r="G109" s="530">
        <v>0</v>
      </c>
      <c r="H109" s="300">
        <v>0</v>
      </c>
      <c r="I109" s="300">
        <v>0</v>
      </c>
      <c r="J109" s="300">
        <v>0</v>
      </c>
      <c r="K109" s="130">
        <f t="shared" si="43"/>
        <v>0</v>
      </c>
      <c r="L109" s="256">
        <v>0</v>
      </c>
      <c r="M109" s="256">
        <v>0</v>
      </c>
      <c r="N109" s="256">
        <v>0</v>
      </c>
      <c r="O109" s="256">
        <v>0</v>
      </c>
      <c r="P109" s="330">
        <f t="shared" si="40"/>
        <v>0</v>
      </c>
      <c r="Q109" s="256">
        <v>0</v>
      </c>
      <c r="R109" s="256">
        <v>0</v>
      </c>
      <c r="S109" s="256">
        <v>0</v>
      </c>
      <c r="T109" s="418">
        <v>0</v>
      </c>
      <c r="U109" s="330">
        <f t="shared" si="41"/>
        <v>0</v>
      </c>
      <c r="V109" s="256">
        <v>0</v>
      </c>
      <c r="W109" s="256">
        <v>0</v>
      </c>
      <c r="X109" s="256">
        <v>0</v>
      </c>
      <c r="Y109" s="418">
        <v>0</v>
      </c>
      <c r="Z109" s="330">
        <f t="shared" si="42"/>
        <v>0</v>
      </c>
      <c r="AA109" s="257">
        <v>0</v>
      </c>
      <c r="AB109" s="257">
        <v>0</v>
      </c>
      <c r="AC109" s="257">
        <v>0</v>
      </c>
      <c r="AD109" s="573">
        <v>0</v>
      </c>
      <c r="AE109" s="330">
        <f t="shared" si="38"/>
        <v>0</v>
      </c>
      <c r="AF109" s="257">
        <v>0</v>
      </c>
      <c r="AG109" s="257">
        <v>0</v>
      </c>
      <c r="AH109" s="257">
        <v>0</v>
      </c>
      <c r="AI109" s="257">
        <v>0</v>
      </c>
      <c r="AJ109" s="330">
        <f t="shared" si="39"/>
        <v>0</v>
      </c>
    </row>
    <row r="110" spans="1:36" s="29" customFormat="1" ht="16.5" customHeight="1" thickBot="1" x14ac:dyDescent="0.4">
      <c r="A110" s="28"/>
      <c r="B110" s="695"/>
      <c r="C110" s="661"/>
      <c r="D110" s="679"/>
      <c r="E110" s="631" t="s">
        <v>114</v>
      </c>
      <c r="F110" s="504">
        <f t="shared" si="37"/>
        <v>0</v>
      </c>
      <c r="G110" s="535"/>
      <c r="H110" s="277"/>
      <c r="I110" s="277"/>
      <c r="J110" s="277"/>
      <c r="K110" s="130">
        <f t="shared" si="43"/>
        <v>0</v>
      </c>
      <c r="L110" s="277"/>
      <c r="M110" s="277"/>
      <c r="N110" s="277"/>
      <c r="O110" s="277"/>
      <c r="P110" s="330">
        <f t="shared" si="40"/>
        <v>0</v>
      </c>
      <c r="Q110" s="277"/>
      <c r="R110" s="277"/>
      <c r="S110" s="277"/>
      <c r="T110" s="422"/>
      <c r="U110" s="330">
        <f t="shared" si="41"/>
        <v>0</v>
      </c>
      <c r="V110" s="277"/>
      <c r="W110" s="277"/>
      <c r="X110" s="277"/>
      <c r="Y110" s="422"/>
      <c r="Z110" s="330">
        <f t="shared" si="42"/>
        <v>0</v>
      </c>
      <c r="AA110" s="563"/>
      <c r="AB110" s="563"/>
      <c r="AC110" s="563"/>
      <c r="AD110" s="578"/>
      <c r="AE110" s="330">
        <f t="shared" si="38"/>
        <v>0</v>
      </c>
      <c r="AF110" s="563"/>
      <c r="AG110" s="563"/>
      <c r="AH110" s="563"/>
      <c r="AI110" s="563"/>
      <c r="AJ110" s="330">
        <f t="shared" si="39"/>
        <v>0</v>
      </c>
    </row>
    <row r="111" spans="1:36" s="29" customFormat="1" ht="24" customHeight="1" thickBot="1" x14ac:dyDescent="0.4">
      <c r="A111" s="28"/>
      <c r="B111" s="520"/>
      <c r="C111" s="661"/>
      <c r="D111" s="678"/>
      <c r="E111" s="619" t="s">
        <v>769</v>
      </c>
      <c r="F111" s="504">
        <f t="shared" si="37"/>
        <v>0</v>
      </c>
      <c r="G111" s="538"/>
      <c r="H111" s="505"/>
      <c r="I111" s="505"/>
      <c r="J111" s="505"/>
      <c r="K111" s="130"/>
      <c r="L111" s="505"/>
      <c r="M111" s="505"/>
      <c r="N111" s="505"/>
      <c r="O111" s="505"/>
      <c r="P111" s="330"/>
      <c r="Q111" s="505"/>
      <c r="R111" s="505"/>
      <c r="S111" s="505"/>
      <c r="T111" s="506"/>
      <c r="U111" s="330"/>
      <c r="V111" s="505"/>
      <c r="W111" s="505"/>
      <c r="X111" s="505"/>
      <c r="Y111" s="506"/>
      <c r="Z111" s="330"/>
      <c r="AA111" s="258">
        <v>0</v>
      </c>
      <c r="AB111" s="258">
        <v>0</v>
      </c>
      <c r="AC111" s="258">
        <v>0</v>
      </c>
      <c r="AD111" s="419">
        <v>0</v>
      </c>
      <c r="AE111" s="330">
        <f t="shared" si="38"/>
        <v>0</v>
      </c>
      <c r="AF111" s="258">
        <v>0</v>
      </c>
      <c r="AG111" s="258">
        <v>0</v>
      </c>
      <c r="AH111" s="258">
        <v>0</v>
      </c>
      <c r="AI111" s="258">
        <v>0</v>
      </c>
      <c r="AJ111" s="330">
        <f t="shared" si="39"/>
        <v>0</v>
      </c>
    </row>
    <row r="112" spans="1:36" s="29" customFormat="1" ht="16.5" customHeight="1" x14ac:dyDescent="0.35">
      <c r="A112" s="28"/>
      <c r="B112" s="695">
        <v>14</v>
      </c>
      <c r="C112" s="661"/>
      <c r="D112" s="679" t="s">
        <v>698</v>
      </c>
      <c r="E112" s="629" t="s">
        <v>118</v>
      </c>
      <c r="F112" s="504">
        <f t="shared" si="37"/>
        <v>362</v>
      </c>
      <c r="G112" s="530">
        <v>59</v>
      </c>
      <c r="H112" s="300">
        <v>0</v>
      </c>
      <c r="I112" s="300">
        <v>1</v>
      </c>
      <c r="J112" s="300">
        <v>0</v>
      </c>
      <c r="K112" s="130">
        <f t="shared" si="43"/>
        <v>60</v>
      </c>
      <c r="L112" s="256">
        <v>104</v>
      </c>
      <c r="M112" s="256">
        <v>0</v>
      </c>
      <c r="N112" s="256">
        <v>3</v>
      </c>
      <c r="O112" s="256">
        <v>0</v>
      </c>
      <c r="P112" s="330">
        <f t="shared" si="40"/>
        <v>107</v>
      </c>
      <c r="Q112" s="256">
        <v>82</v>
      </c>
      <c r="R112" s="256">
        <v>0</v>
      </c>
      <c r="S112" s="256">
        <v>2</v>
      </c>
      <c r="T112" s="418">
        <v>0</v>
      </c>
      <c r="U112" s="330">
        <f t="shared" si="41"/>
        <v>84</v>
      </c>
      <c r="V112" s="256">
        <v>0</v>
      </c>
      <c r="W112" s="256">
        <v>2</v>
      </c>
      <c r="X112" s="256">
        <v>0</v>
      </c>
      <c r="Y112" s="418">
        <v>75</v>
      </c>
      <c r="Z112" s="330">
        <f t="shared" si="42"/>
        <v>77</v>
      </c>
      <c r="AA112" s="256">
        <v>0</v>
      </c>
      <c r="AB112" s="256">
        <v>0</v>
      </c>
      <c r="AC112" s="256">
        <v>0</v>
      </c>
      <c r="AD112" s="418">
        <v>21</v>
      </c>
      <c r="AE112" s="330">
        <f t="shared" si="38"/>
        <v>21</v>
      </c>
      <c r="AF112" s="256">
        <v>0</v>
      </c>
      <c r="AG112" s="256">
        <v>0</v>
      </c>
      <c r="AH112" s="256">
        <v>0</v>
      </c>
      <c r="AI112" s="256">
        <v>13</v>
      </c>
      <c r="AJ112" s="330">
        <f t="shared" si="39"/>
        <v>13</v>
      </c>
    </row>
    <row r="113" spans="1:36" s="29" customFormat="1" ht="16.5" customHeight="1" x14ac:dyDescent="0.35">
      <c r="A113" s="28"/>
      <c r="B113" s="695"/>
      <c r="C113" s="661"/>
      <c r="D113" s="679"/>
      <c r="E113" s="630" t="s">
        <v>205</v>
      </c>
      <c r="F113" s="504">
        <f t="shared" si="37"/>
        <v>0</v>
      </c>
      <c r="G113" s="530">
        <v>0</v>
      </c>
      <c r="H113" s="300">
        <v>0</v>
      </c>
      <c r="I113" s="300">
        <v>0</v>
      </c>
      <c r="J113" s="300">
        <v>0</v>
      </c>
      <c r="K113" s="130">
        <f t="shared" si="43"/>
        <v>0</v>
      </c>
      <c r="L113" s="256">
        <v>0</v>
      </c>
      <c r="M113" s="256">
        <v>0</v>
      </c>
      <c r="N113" s="256">
        <v>0</v>
      </c>
      <c r="O113" s="256">
        <v>0</v>
      </c>
      <c r="P113" s="330">
        <f t="shared" si="40"/>
        <v>0</v>
      </c>
      <c r="Q113" s="256">
        <v>0</v>
      </c>
      <c r="R113" s="256">
        <v>0</v>
      </c>
      <c r="S113" s="256">
        <v>0</v>
      </c>
      <c r="T113" s="418">
        <v>0</v>
      </c>
      <c r="U113" s="330">
        <f t="shared" si="41"/>
        <v>0</v>
      </c>
      <c r="V113" s="256">
        <v>0</v>
      </c>
      <c r="W113" s="256">
        <v>0</v>
      </c>
      <c r="X113" s="256">
        <v>0</v>
      </c>
      <c r="Y113" s="418">
        <v>0</v>
      </c>
      <c r="Z113" s="330">
        <f t="shared" si="42"/>
        <v>0</v>
      </c>
      <c r="AA113" s="257">
        <v>0</v>
      </c>
      <c r="AB113" s="257">
        <v>0</v>
      </c>
      <c r="AC113" s="257">
        <v>0</v>
      </c>
      <c r="AD113" s="573">
        <v>0</v>
      </c>
      <c r="AE113" s="330">
        <f t="shared" si="38"/>
        <v>0</v>
      </c>
      <c r="AF113" s="257">
        <v>0</v>
      </c>
      <c r="AG113" s="257">
        <v>0</v>
      </c>
      <c r="AH113" s="257">
        <v>0</v>
      </c>
      <c r="AI113" s="257">
        <v>0</v>
      </c>
      <c r="AJ113" s="330">
        <f t="shared" si="39"/>
        <v>0</v>
      </c>
    </row>
    <row r="114" spans="1:36" s="29" customFormat="1" ht="16.5" customHeight="1" thickBot="1" x14ac:dyDescent="0.4">
      <c r="A114" s="28"/>
      <c r="B114" s="695"/>
      <c r="C114" s="661"/>
      <c r="D114" s="679"/>
      <c r="E114" s="631" t="s">
        <v>114</v>
      </c>
      <c r="F114" s="504">
        <f t="shared" si="37"/>
        <v>0</v>
      </c>
      <c r="G114" s="535"/>
      <c r="H114" s="277"/>
      <c r="I114" s="277"/>
      <c r="J114" s="277"/>
      <c r="K114" s="130">
        <f t="shared" si="43"/>
        <v>0</v>
      </c>
      <c r="L114" s="277"/>
      <c r="M114" s="277"/>
      <c r="N114" s="277"/>
      <c r="O114" s="277"/>
      <c r="P114" s="330">
        <f t="shared" si="40"/>
        <v>0</v>
      </c>
      <c r="Q114" s="277"/>
      <c r="R114" s="277"/>
      <c r="S114" s="277"/>
      <c r="T114" s="422"/>
      <c r="U114" s="330">
        <f t="shared" si="41"/>
        <v>0</v>
      </c>
      <c r="V114" s="277"/>
      <c r="W114" s="277"/>
      <c r="X114" s="277"/>
      <c r="Y114" s="422"/>
      <c r="Z114" s="330">
        <f t="shared" si="42"/>
        <v>0</v>
      </c>
      <c r="AA114" s="563"/>
      <c r="AB114" s="563"/>
      <c r="AC114" s="563"/>
      <c r="AD114" s="578"/>
      <c r="AE114" s="330">
        <f t="shared" si="38"/>
        <v>0</v>
      </c>
      <c r="AF114" s="563"/>
      <c r="AG114" s="563"/>
      <c r="AH114" s="563"/>
      <c r="AI114" s="563"/>
      <c r="AJ114" s="330">
        <f t="shared" si="39"/>
        <v>0</v>
      </c>
    </row>
    <row r="115" spans="1:36" s="29" customFormat="1" ht="16.5" customHeight="1" x14ac:dyDescent="0.35">
      <c r="A115" s="28"/>
      <c r="B115" s="520"/>
      <c r="C115" s="661"/>
      <c r="D115" s="678"/>
      <c r="E115" s="615" t="s">
        <v>768</v>
      </c>
      <c r="F115" s="504">
        <f t="shared" si="37"/>
        <v>0</v>
      </c>
      <c r="G115" s="538"/>
      <c r="H115" s="505"/>
      <c r="I115" s="505"/>
      <c r="J115" s="505"/>
      <c r="K115" s="130"/>
      <c r="L115" s="505"/>
      <c r="M115" s="505"/>
      <c r="N115" s="505"/>
      <c r="O115" s="505"/>
      <c r="P115" s="330"/>
      <c r="Q115" s="505"/>
      <c r="R115" s="505"/>
      <c r="S115" s="505"/>
      <c r="T115" s="506"/>
      <c r="U115" s="330"/>
      <c r="V115" s="505"/>
      <c r="W115" s="505"/>
      <c r="X115" s="505"/>
      <c r="Y115" s="506"/>
      <c r="Z115" s="330"/>
      <c r="AA115" s="257">
        <v>0</v>
      </c>
      <c r="AB115" s="257">
        <v>0</v>
      </c>
      <c r="AC115" s="257">
        <v>0</v>
      </c>
      <c r="AD115" s="573">
        <v>0</v>
      </c>
      <c r="AE115" s="330">
        <f t="shared" si="38"/>
        <v>0</v>
      </c>
      <c r="AF115" s="257">
        <v>0</v>
      </c>
      <c r="AG115" s="257">
        <v>0</v>
      </c>
      <c r="AH115" s="257">
        <v>0</v>
      </c>
      <c r="AI115" s="257">
        <v>0</v>
      </c>
      <c r="AJ115" s="330">
        <f t="shared" si="39"/>
        <v>0</v>
      </c>
    </row>
    <row r="116" spans="1:36" s="29" customFormat="1" ht="23.25" customHeight="1" thickBot="1" x14ac:dyDescent="0.4">
      <c r="A116" s="28"/>
      <c r="B116" s="520"/>
      <c r="C116" s="661"/>
      <c r="D116" s="678"/>
      <c r="E116" s="619" t="s">
        <v>769</v>
      </c>
      <c r="F116" s="504">
        <f t="shared" si="37"/>
        <v>0</v>
      </c>
      <c r="G116" s="538"/>
      <c r="H116" s="505"/>
      <c r="I116" s="505"/>
      <c r="J116" s="505"/>
      <c r="K116" s="130"/>
      <c r="L116" s="505"/>
      <c r="M116" s="505"/>
      <c r="N116" s="505"/>
      <c r="O116" s="505"/>
      <c r="P116" s="330"/>
      <c r="Q116" s="505"/>
      <c r="R116" s="505"/>
      <c r="S116" s="505"/>
      <c r="T116" s="506"/>
      <c r="U116" s="330"/>
      <c r="V116" s="505"/>
      <c r="W116" s="505"/>
      <c r="X116" s="505"/>
      <c r="Y116" s="506"/>
      <c r="Z116" s="330"/>
      <c r="AA116" s="258">
        <v>0</v>
      </c>
      <c r="AB116" s="258">
        <v>0</v>
      </c>
      <c r="AC116" s="258">
        <v>0</v>
      </c>
      <c r="AD116" s="419">
        <v>0</v>
      </c>
      <c r="AE116" s="330">
        <f t="shared" si="38"/>
        <v>0</v>
      </c>
      <c r="AF116" s="258">
        <v>0</v>
      </c>
      <c r="AG116" s="258">
        <v>0</v>
      </c>
      <c r="AH116" s="258">
        <v>0</v>
      </c>
      <c r="AI116" s="258">
        <v>0</v>
      </c>
      <c r="AJ116" s="330">
        <f t="shared" si="39"/>
        <v>0</v>
      </c>
    </row>
    <row r="117" spans="1:36" s="29" customFormat="1" ht="16.5" customHeight="1" x14ac:dyDescent="0.35">
      <c r="A117" s="28"/>
      <c r="B117" s="695">
        <v>15</v>
      </c>
      <c r="C117" s="661"/>
      <c r="D117" s="677" t="s">
        <v>401</v>
      </c>
      <c r="E117" s="618" t="s">
        <v>118</v>
      </c>
      <c r="F117" s="504">
        <f t="shared" si="37"/>
        <v>13</v>
      </c>
      <c r="G117" s="530">
        <v>5</v>
      </c>
      <c r="H117" s="300">
        <v>0</v>
      </c>
      <c r="I117" s="300">
        <v>0</v>
      </c>
      <c r="J117" s="300">
        <v>0</v>
      </c>
      <c r="K117" s="130">
        <f t="shared" si="43"/>
        <v>5</v>
      </c>
      <c r="L117" s="256">
        <v>2</v>
      </c>
      <c r="M117" s="256">
        <v>0</v>
      </c>
      <c r="N117" s="256">
        <v>0</v>
      </c>
      <c r="O117" s="256">
        <v>0</v>
      </c>
      <c r="P117" s="330">
        <f t="shared" si="40"/>
        <v>2</v>
      </c>
      <c r="Q117" s="256">
        <v>1</v>
      </c>
      <c r="R117" s="256">
        <v>0</v>
      </c>
      <c r="S117" s="256">
        <v>0</v>
      </c>
      <c r="T117" s="418">
        <v>0</v>
      </c>
      <c r="U117" s="330">
        <f t="shared" si="41"/>
        <v>1</v>
      </c>
      <c r="V117" s="256">
        <v>0</v>
      </c>
      <c r="W117" s="256">
        <v>0</v>
      </c>
      <c r="X117" s="256">
        <v>0</v>
      </c>
      <c r="Y117" s="418">
        <v>2</v>
      </c>
      <c r="Z117" s="330">
        <f t="shared" si="42"/>
        <v>2</v>
      </c>
      <c r="AA117" s="256">
        <v>0</v>
      </c>
      <c r="AB117" s="256">
        <v>0</v>
      </c>
      <c r="AC117" s="256">
        <v>0</v>
      </c>
      <c r="AD117" s="418">
        <v>0</v>
      </c>
      <c r="AE117" s="330">
        <f t="shared" si="38"/>
        <v>0</v>
      </c>
      <c r="AF117" s="256">
        <v>0</v>
      </c>
      <c r="AG117" s="256">
        <v>1</v>
      </c>
      <c r="AH117" s="256">
        <v>0</v>
      </c>
      <c r="AI117" s="256">
        <v>2</v>
      </c>
      <c r="AJ117" s="330">
        <f t="shared" si="39"/>
        <v>3</v>
      </c>
    </row>
    <row r="118" spans="1:36" s="29" customFormat="1" ht="16.5" customHeight="1" x14ac:dyDescent="0.35">
      <c r="A118" s="28"/>
      <c r="B118" s="695"/>
      <c r="C118" s="661"/>
      <c r="D118" s="677"/>
      <c r="E118" s="615" t="s">
        <v>205</v>
      </c>
      <c r="F118" s="504">
        <f t="shared" si="37"/>
        <v>0</v>
      </c>
      <c r="G118" s="530">
        <v>0</v>
      </c>
      <c r="H118" s="300">
        <v>0</v>
      </c>
      <c r="I118" s="300">
        <v>0</v>
      </c>
      <c r="J118" s="300">
        <v>0</v>
      </c>
      <c r="K118" s="130">
        <f t="shared" si="43"/>
        <v>0</v>
      </c>
      <c r="L118" s="256">
        <v>0</v>
      </c>
      <c r="M118" s="256">
        <v>0</v>
      </c>
      <c r="N118" s="256">
        <v>0</v>
      </c>
      <c r="O118" s="256">
        <v>0</v>
      </c>
      <c r="P118" s="330">
        <f t="shared" si="40"/>
        <v>0</v>
      </c>
      <c r="Q118" s="256">
        <v>0</v>
      </c>
      <c r="R118" s="256">
        <v>0</v>
      </c>
      <c r="S118" s="256">
        <v>0</v>
      </c>
      <c r="T118" s="418">
        <v>0</v>
      </c>
      <c r="U118" s="330">
        <f t="shared" si="41"/>
        <v>0</v>
      </c>
      <c r="V118" s="256">
        <v>0</v>
      </c>
      <c r="W118" s="256">
        <v>0</v>
      </c>
      <c r="X118" s="256">
        <v>0</v>
      </c>
      <c r="Y118" s="418">
        <v>0</v>
      </c>
      <c r="Z118" s="330">
        <f t="shared" si="42"/>
        <v>0</v>
      </c>
      <c r="AA118" s="257">
        <v>0</v>
      </c>
      <c r="AB118" s="257">
        <v>0</v>
      </c>
      <c r="AC118" s="257">
        <v>0</v>
      </c>
      <c r="AD118" s="573">
        <v>0</v>
      </c>
      <c r="AE118" s="330">
        <f t="shared" si="38"/>
        <v>0</v>
      </c>
      <c r="AF118" s="257">
        <v>0</v>
      </c>
      <c r="AG118" s="257">
        <v>0</v>
      </c>
      <c r="AH118" s="257">
        <v>0</v>
      </c>
      <c r="AI118" s="257">
        <v>0</v>
      </c>
      <c r="AJ118" s="330">
        <f t="shared" si="39"/>
        <v>0</v>
      </c>
    </row>
    <row r="119" spans="1:36" s="29" customFormat="1" ht="16.5" customHeight="1" thickBot="1" x14ac:dyDescent="0.4">
      <c r="A119" s="28"/>
      <c r="B119" s="695"/>
      <c r="C119" s="661"/>
      <c r="D119" s="677"/>
      <c r="E119" s="632" t="s">
        <v>114</v>
      </c>
      <c r="F119" s="504">
        <f t="shared" si="37"/>
        <v>0</v>
      </c>
      <c r="G119" s="535"/>
      <c r="H119" s="277"/>
      <c r="I119" s="277"/>
      <c r="J119" s="277"/>
      <c r="K119" s="130">
        <f t="shared" si="43"/>
        <v>0</v>
      </c>
      <c r="L119" s="277"/>
      <c r="M119" s="277"/>
      <c r="N119" s="277"/>
      <c r="O119" s="277"/>
      <c r="P119" s="330">
        <f t="shared" si="40"/>
        <v>0</v>
      </c>
      <c r="Q119" s="277"/>
      <c r="R119" s="277"/>
      <c r="S119" s="277"/>
      <c r="T119" s="422"/>
      <c r="U119" s="330">
        <f t="shared" si="41"/>
        <v>0</v>
      </c>
      <c r="V119" s="277"/>
      <c r="W119" s="277"/>
      <c r="X119" s="277"/>
      <c r="Y119" s="422"/>
      <c r="Z119" s="330">
        <f t="shared" si="42"/>
        <v>0</v>
      </c>
      <c r="AA119" s="563"/>
      <c r="AB119" s="563"/>
      <c r="AC119" s="563"/>
      <c r="AD119" s="578"/>
      <c r="AE119" s="330">
        <f t="shared" si="38"/>
        <v>0</v>
      </c>
      <c r="AF119" s="563"/>
      <c r="AG119" s="563"/>
      <c r="AH119" s="563"/>
      <c r="AI119" s="563"/>
      <c r="AJ119" s="330">
        <f t="shared" si="39"/>
        <v>0</v>
      </c>
    </row>
    <row r="120" spans="1:36" s="29" customFormat="1" ht="16.5" customHeight="1" thickBot="1" x14ac:dyDescent="0.4">
      <c r="A120" s="28"/>
      <c r="B120" s="520"/>
      <c r="C120" s="661"/>
      <c r="D120" s="678"/>
      <c r="E120" s="620" t="s">
        <v>768</v>
      </c>
      <c r="F120" s="504">
        <f t="shared" si="37"/>
        <v>0</v>
      </c>
      <c r="G120" s="538"/>
      <c r="H120" s="505"/>
      <c r="I120" s="505"/>
      <c r="J120" s="505"/>
      <c r="K120" s="130"/>
      <c r="L120" s="505"/>
      <c r="M120" s="505"/>
      <c r="N120" s="505"/>
      <c r="O120" s="505"/>
      <c r="P120" s="330"/>
      <c r="Q120" s="505"/>
      <c r="R120" s="505"/>
      <c r="S120" s="505"/>
      <c r="T120" s="506"/>
      <c r="U120" s="330"/>
      <c r="V120" s="505"/>
      <c r="W120" s="505"/>
      <c r="X120" s="505"/>
      <c r="Y120" s="506"/>
      <c r="Z120" s="330"/>
      <c r="AA120" s="258">
        <v>0</v>
      </c>
      <c r="AB120" s="258">
        <v>0</v>
      </c>
      <c r="AC120" s="258">
        <v>0</v>
      </c>
      <c r="AD120" s="419">
        <v>0</v>
      </c>
      <c r="AE120" s="330">
        <f t="shared" si="38"/>
        <v>0</v>
      </c>
      <c r="AF120" s="258">
        <v>0</v>
      </c>
      <c r="AG120" s="258">
        <v>0</v>
      </c>
      <c r="AH120" s="258">
        <v>0</v>
      </c>
      <c r="AI120" s="258">
        <v>0</v>
      </c>
      <c r="AJ120" s="330">
        <f t="shared" si="39"/>
        <v>0</v>
      </c>
    </row>
    <row r="121" spans="1:36" s="29" customFormat="1" ht="16.5" customHeight="1" x14ac:dyDescent="0.35">
      <c r="A121" s="28"/>
      <c r="B121" s="695">
        <v>16</v>
      </c>
      <c r="C121" s="661"/>
      <c r="D121" s="677" t="s">
        <v>550</v>
      </c>
      <c r="E121" s="618" t="s">
        <v>118</v>
      </c>
      <c r="F121" s="504">
        <f t="shared" si="37"/>
        <v>0</v>
      </c>
      <c r="G121" s="530">
        <v>0</v>
      </c>
      <c r="H121" s="300">
        <v>0</v>
      </c>
      <c r="I121" s="300">
        <v>0</v>
      </c>
      <c r="J121" s="300">
        <v>0</v>
      </c>
      <c r="K121" s="130">
        <f t="shared" si="43"/>
        <v>0</v>
      </c>
      <c r="L121" s="256">
        <v>0</v>
      </c>
      <c r="M121" s="256">
        <v>0</v>
      </c>
      <c r="N121" s="256">
        <v>0</v>
      </c>
      <c r="O121" s="256">
        <v>0</v>
      </c>
      <c r="P121" s="330">
        <f t="shared" si="40"/>
        <v>0</v>
      </c>
      <c r="Q121" s="256">
        <v>0</v>
      </c>
      <c r="R121" s="256">
        <v>0</v>
      </c>
      <c r="S121" s="256">
        <v>0</v>
      </c>
      <c r="T121" s="418">
        <v>0</v>
      </c>
      <c r="U121" s="330">
        <f t="shared" si="41"/>
        <v>0</v>
      </c>
      <c r="V121" s="256">
        <v>0</v>
      </c>
      <c r="W121" s="256">
        <v>0</v>
      </c>
      <c r="X121" s="256">
        <v>0</v>
      </c>
      <c r="Y121" s="418">
        <v>0</v>
      </c>
      <c r="Z121" s="330">
        <f t="shared" si="42"/>
        <v>0</v>
      </c>
      <c r="AA121" s="256">
        <v>0</v>
      </c>
      <c r="AB121" s="256">
        <v>0</v>
      </c>
      <c r="AC121" s="256">
        <v>0</v>
      </c>
      <c r="AD121" s="418">
        <v>0</v>
      </c>
      <c r="AE121" s="330">
        <f t="shared" si="38"/>
        <v>0</v>
      </c>
      <c r="AF121" s="256">
        <v>0</v>
      </c>
      <c r="AG121" s="256">
        <v>0</v>
      </c>
      <c r="AH121" s="256">
        <v>0</v>
      </c>
      <c r="AI121" s="256">
        <v>0</v>
      </c>
      <c r="AJ121" s="330">
        <f t="shared" si="39"/>
        <v>0</v>
      </c>
    </row>
    <row r="122" spans="1:36" s="29" customFormat="1" ht="16.5" customHeight="1" x14ac:dyDescent="0.35">
      <c r="A122" s="28"/>
      <c r="B122" s="695"/>
      <c r="C122" s="661"/>
      <c r="D122" s="677"/>
      <c r="E122" s="615" t="s">
        <v>205</v>
      </c>
      <c r="F122" s="504">
        <f t="shared" si="37"/>
        <v>0</v>
      </c>
      <c r="G122" s="530">
        <v>0</v>
      </c>
      <c r="H122" s="300">
        <v>0</v>
      </c>
      <c r="I122" s="300">
        <v>0</v>
      </c>
      <c r="J122" s="300">
        <v>0</v>
      </c>
      <c r="K122" s="130">
        <f t="shared" si="43"/>
        <v>0</v>
      </c>
      <c r="L122" s="256">
        <v>0</v>
      </c>
      <c r="M122" s="256">
        <v>0</v>
      </c>
      <c r="N122" s="256">
        <v>0</v>
      </c>
      <c r="O122" s="256">
        <v>0</v>
      </c>
      <c r="P122" s="330">
        <f t="shared" si="40"/>
        <v>0</v>
      </c>
      <c r="Q122" s="256">
        <v>0</v>
      </c>
      <c r="R122" s="256">
        <v>0</v>
      </c>
      <c r="S122" s="256">
        <v>0</v>
      </c>
      <c r="T122" s="418">
        <v>0</v>
      </c>
      <c r="U122" s="330">
        <f t="shared" si="41"/>
        <v>0</v>
      </c>
      <c r="V122" s="256">
        <v>0</v>
      </c>
      <c r="W122" s="256">
        <v>0</v>
      </c>
      <c r="X122" s="256">
        <v>0</v>
      </c>
      <c r="Y122" s="418">
        <v>0</v>
      </c>
      <c r="Z122" s="330">
        <f t="shared" si="42"/>
        <v>0</v>
      </c>
      <c r="AA122" s="257">
        <v>0</v>
      </c>
      <c r="AB122" s="257">
        <v>0</v>
      </c>
      <c r="AC122" s="257">
        <v>0</v>
      </c>
      <c r="AD122" s="573">
        <v>0</v>
      </c>
      <c r="AE122" s="330">
        <f t="shared" si="38"/>
        <v>0</v>
      </c>
      <c r="AF122" s="257">
        <v>0</v>
      </c>
      <c r="AG122" s="257">
        <v>0</v>
      </c>
      <c r="AH122" s="257">
        <v>0</v>
      </c>
      <c r="AI122" s="257">
        <v>0</v>
      </c>
      <c r="AJ122" s="330">
        <f t="shared" si="39"/>
        <v>0</v>
      </c>
    </row>
    <row r="123" spans="1:36" s="29" customFormat="1" ht="16.5" customHeight="1" thickBot="1" x14ac:dyDescent="0.4">
      <c r="A123" s="28"/>
      <c r="B123" s="695"/>
      <c r="C123" s="661"/>
      <c r="D123" s="677"/>
      <c r="E123" s="632" t="s">
        <v>114</v>
      </c>
      <c r="F123" s="504">
        <f t="shared" si="37"/>
        <v>0</v>
      </c>
      <c r="G123" s="535"/>
      <c r="H123" s="277"/>
      <c r="I123" s="277"/>
      <c r="J123" s="277"/>
      <c r="K123" s="130">
        <f t="shared" si="43"/>
        <v>0</v>
      </c>
      <c r="L123" s="277"/>
      <c r="M123" s="277"/>
      <c r="N123" s="277"/>
      <c r="O123" s="277"/>
      <c r="P123" s="330">
        <f t="shared" si="40"/>
        <v>0</v>
      </c>
      <c r="Q123" s="277"/>
      <c r="R123" s="277"/>
      <c r="S123" s="277"/>
      <c r="T123" s="422"/>
      <c r="U123" s="330">
        <f t="shared" si="41"/>
        <v>0</v>
      </c>
      <c r="V123" s="277"/>
      <c r="W123" s="277"/>
      <c r="X123" s="277"/>
      <c r="Y123" s="422"/>
      <c r="Z123" s="330">
        <f t="shared" si="42"/>
        <v>0</v>
      </c>
      <c r="AA123" s="563"/>
      <c r="AB123" s="563"/>
      <c r="AC123" s="563"/>
      <c r="AD123" s="578"/>
      <c r="AE123" s="330">
        <f t="shared" si="38"/>
        <v>0</v>
      </c>
      <c r="AF123" s="563"/>
      <c r="AG123" s="563"/>
      <c r="AH123" s="563"/>
      <c r="AI123" s="563"/>
      <c r="AJ123" s="330">
        <f t="shared" si="39"/>
        <v>0</v>
      </c>
    </row>
    <row r="124" spans="1:36" s="29" customFormat="1" ht="21.75" customHeight="1" thickBot="1" x14ac:dyDescent="0.4">
      <c r="A124" s="28"/>
      <c r="B124" s="520"/>
      <c r="C124" s="661"/>
      <c r="D124" s="678"/>
      <c r="E124" s="619" t="s">
        <v>769</v>
      </c>
      <c r="F124" s="504">
        <f t="shared" si="37"/>
        <v>0</v>
      </c>
      <c r="G124" s="538"/>
      <c r="H124" s="505"/>
      <c r="I124" s="505"/>
      <c r="J124" s="505"/>
      <c r="K124" s="130"/>
      <c r="L124" s="505"/>
      <c r="M124" s="505"/>
      <c r="N124" s="505"/>
      <c r="O124" s="505"/>
      <c r="P124" s="330"/>
      <c r="Q124" s="505"/>
      <c r="R124" s="505"/>
      <c r="S124" s="505"/>
      <c r="T124" s="506"/>
      <c r="U124" s="330"/>
      <c r="V124" s="505"/>
      <c r="W124" s="505"/>
      <c r="X124" s="505"/>
      <c r="Y124" s="506"/>
      <c r="Z124" s="330"/>
      <c r="AA124" s="258">
        <v>0</v>
      </c>
      <c r="AB124" s="258">
        <v>0</v>
      </c>
      <c r="AC124" s="258">
        <v>0</v>
      </c>
      <c r="AD124" s="419">
        <v>0</v>
      </c>
      <c r="AE124" s="330">
        <f t="shared" si="38"/>
        <v>0</v>
      </c>
      <c r="AF124" s="258">
        <v>0</v>
      </c>
      <c r="AG124" s="258">
        <v>0</v>
      </c>
      <c r="AH124" s="258">
        <v>0</v>
      </c>
      <c r="AI124" s="258">
        <v>0</v>
      </c>
      <c r="AJ124" s="330">
        <f t="shared" si="39"/>
        <v>0</v>
      </c>
    </row>
    <row r="125" spans="1:36" s="29" customFormat="1" ht="16.5" customHeight="1" x14ac:dyDescent="0.35">
      <c r="A125" s="28"/>
      <c r="B125" s="695">
        <v>17</v>
      </c>
      <c r="C125" s="661"/>
      <c r="D125" s="677" t="s">
        <v>699</v>
      </c>
      <c r="E125" s="618" t="s">
        <v>118</v>
      </c>
      <c r="F125" s="504">
        <f t="shared" si="37"/>
        <v>9</v>
      </c>
      <c r="G125" s="530">
        <v>1</v>
      </c>
      <c r="H125" s="300">
        <v>0</v>
      </c>
      <c r="I125" s="300">
        <v>0</v>
      </c>
      <c r="J125" s="300">
        <v>0</v>
      </c>
      <c r="K125" s="130">
        <f t="shared" si="43"/>
        <v>1</v>
      </c>
      <c r="L125" s="256">
        <v>1</v>
      </c>
      <c r="M125" s="256">
        <v>0</v>
      </c>
      <c r="N125" s="256">
        <v>0</v>
      </c>
      <c r="O125" s="256">
        <v>0</v>
      </c>
      <c r="P125" s="330">
        <f t="shared" si="40"/>
        <v>1</v>
      </c>
      <c r="Q125" s="256">
        <v>2</v>
      </c>
      <c r="R125" s="256">
        <v>0</v>
      </c>
      <c r="S125" s="256">
        <v>0</v>
      </c>
      <c r="T125" s="418">
        <v>0</v>
      </c>
      <c r="U125" s="330">
        <f t="shared" si="41"/>
        <v>2</v>
      </c>
      <c r="V125" s="256">
        <v>0</v>
      </c>
      <c r="W125" s="256">
        <v>0</v>
      </c>
      <c r="X125" s="256">
        <v>0</v>
      </c>
      <c r="Y125" s="418">
        <v>0</v>
      </c>
      <c r="Z125" s="330">
        <f t="shared" si="42"/>
        <v>0</v>
      </c>
      <c r="AA125" s="256">
        <v>0</v>
      </c>
      <c r="AB125" s="256">
        <v>1</v>
      </c>
      <c r="AC125" s="256">
        <v>0</v>
      </c>
      <c r="AD125" s="418">
        <v>4</v>
      </c>
      <c r="AE125" s="330">
        <f t="shared" si="38"/>
        <v>5</v>
      </c>
      <c r="AF125" s="256">
        <v>0</v>
      </c>
      <c r="AG125" s="256">
        <v>0</v>
      </c>
      <c r="AH125" s="256">
        <v>0</v>
      </c>
      <c r="AI125" s="256">
        <v>0</v>
      </c>
      <c r="AJ125" s="330">
        <f t="shared" si="39"/>
        <v>0</v>
      </c>
    </row>
    <row r="126" spans="1:36" s="29" customFormat="1" ht="16.5" customHeight="1" x14ac:dyDescent="0.35">
      <c r="A126" s="28"/>
      <c r="B126" s="695"/>
      <c r="C126" s="661"/>
      <c r="D126" s="677"/>
      <c r="E126" s="615" t="s">
        <v>205</v>
      </c>
      <c r="F126" s="504">
        <f t="shared" si="37"/>
        <v>0</v>
      </c>
      <c r="G126" s="530">
        <v>0</v>
      </c>
      <c r="H126" s="300">
        <v>0</v>
      </c>
      <c r="I126" s="300">
        <v>0</v>
      </c>
      <c r="J126" s="300">
        <v>0</v>
      </c>
      <c r="K126" s="130">
        <f t="shared" si="43"/>
        <v>0</v>
      </c>
      <c r="L126" s="256">
        <v>0</v>
      </c>
      <c r="M126" s="256">
        <v>0</v>
      </c>
      <c r="N126" s="256">
        <v>0</v>
      </c>
      <c r="O126" s="256">
        <v>0</v>
      </c>
      <c r="P126" s="330">
        <f t="shared" si="40"/>
        <v>0</v>
      </c>
      <c r="Q126" s="256">
        <v>0</v>
      </c>
      <c r="R126" s="256">
        <v>0</v>
      </c>
      <c r="S126" s="256">
        <v>0</v>
      </c>
      <c r="T126" s="418">
        <v>0</v>
      </c>
      <c r="U126" s="330">
        <f t="shared" si="41"/>
        <v>0</v>
      </c>
      <c r="V126" s="256">
        <v>0</v>
      </c>
      <c r="W126" s="256">
        <v>0</v>
      </c>
      <c r="X126" s="256">
        <v>0</v>
      </c>
      <c r="Y126" s="418">
        <v>0</v>
      </c>
      <c r="Z126" s="330">
        <f t="shared" si="42"/>
        <v>0</v>
      </c>
      <c r="AA126" s="257">
        <v>0</v>
      </c>
      <c r="AB126" s="257">
        <v>0</v>
      </c>
      <c r="AC126" s="257">
        <v>0</v>
      </c>
      <c r="AD126" s="573">
        <v>0</v>
      </c>
      <c r="AE126" s="330">
        <f t="shared" si="38"/>
        <v>0</v>
      </c>
      <c r="AF126" s="257">
        <v>0</v>
      </c>
      <c r="AG126" s="257">
        <v>0</v>
      </c>
      <c r="AH126" s="257">
        <v>0</v>
      </c>
      <c r="AI126" s="257">
        <v>0</v>
      </c>
      <c r="AJ126" s="330">
        <f t="shared" si="39"/>
        <v>0</v>
      </c>
    </row>
    <row r="127" spans="1:36" s="29" customFormat="1" ht="16.5" customHeight="1" x14ac:dyDescent="0.35">
      <c r="A127" s="28"/>
      <c r="B127" s="695"/>
      <c r="C127" s="661"/>
      <c r="D127" s="677"/>
      <c r="E127" s="615" t="s">
        <v>114</v>
      </c>
      <c r="F127" s="504">
        <f t="shared" si="37"/>
        <v>11</v>
      </c>
      <c r="G127" s="539">
        <v>0</v>
      </c>
      <c r="H127" s="303">
        <v>0</v>
      </c>
      <c r="I127" s="303">
        <v>0</v>
      </c>
      <c r="J127" s="303">
        <v>0</v>
      </c>
      <c r="K127" s="130">
        <f t="shared" si="43"/>
        <v>0</v>
      </c>
      <c r="L127" s="282">
        <v>2</v>
      </c>
      <c r="M127" s="282">
        <v>0</v>
      </c>
      <c r="N127" s="282">
        <v>0</v>
      </c>
      <c r="O127" s="282">
        <v>0</v>
      </c>
      <c r="P127" s="330">
        <f t="shared" si="40"/>
        <v>2</v>
      </c>
      <c r="Q127" s="282">
        <v>0</v>
      </c>
      <c r="R127" s="282">
        <v>0</v>
      </c>
      <c r="S127" s="282">
        <v>0</v>
      </c>
      <c r="T127" s="425">
        <v>0</v>
      </c>
      <c r="U127" s="330">
        <f t="shared" si="41"/>
        <v>0</v>
      </c>
      <c r="V127" s="282">
        <v>0</v>
      </c>
      <c r="W127" s="282">
        <v>3</v>
      </c>
      <c r="X127" s="282">
        <v>0</v>
      </c>
      <c r="Y127" s="425">
        <v>1</v>
      </c>
      <c r="Z127" s="330">
        <f t="shared" si="42"/>
        <v>4</v>
      </c>
      <c r="AA127" s="257">
        <v>0</v>
      </c>
      <c r="AB127" s="257">
        <v>0</v>
      </c>
      <c r="AC127" s="257">
        <v>0</v>
      </c>
      <c r="AD127" s="573">
        <v>4</v>
      </c>
      <c r="AE127" s="330">
        <f t="shared" si="38"/>
        <v>4</v>
      </c>
      <c r="AF127" s="257">
        <v>0</v>
      </c>
      <c r="AG127" s="257">
        <v>1</v>
      </c>
      <c r="AH127" s="257">
        <v>0</v>
      </c>
      <c r="AI127" s="257">
        <v>0</v>
      </c>
      <c r="AJ127" s="330">
        <f t="shared" si="39"/>
        <v>1</v>
      </c>
    </row>
    <row r="128" spans="1:36" s="29" customFormat="1" ht="24" customHeight="1" thickBot="1" x14ac:dyDescent="0.4">
      <c r="A128" s="28"/>
      <c r="B128" s="520"/>
      <c r="C128" s="661"/>
      <c r="D128" s="678"/>
      <c r="E128" s="619" t="s">
        <v>769</v>
      </c>
      <c r="F128" s="504">
        <f t="shared" si="37"/>
        <v>0</v>
      </c>
      <c r="G128" s="532"/>
      <c r="H128" s="500"/>
      <c r="I128" s="500"/>
      <c r="J128" s="500"/>
      <c r="K128" s="130"/>
      <c r="L128" s="320"/>
      <c r="M128" s="320"/>
      <c r="N128" s="320"/>
      <c r="O128" s="320"/>
      <c r="P128" s="330"/>
      <c r="Q128" s="320"/>
      <c r="R128" s="320"/>
      <c r="S128" s="320"/>
      <c r="T128" s="426"/>
      <c r="U128" s="330"/>
      <c r="V128" s="320"/>
      <c r="W128" s="320"/>
      <c r="X128" s="320"/>
      <c r="Y128" s="426"/>
      <c r="Z128" s="330"/>
      <c r="AA128" s="258">
        <v>0</v>
      </c>
      <c r="AB128" s="258">
        <v>0</v>
      </c>
      <c r="AC128" s="258">
        <v>0</v>
      </c>
      <c r="AD128" s="419">
        <v>0</v>
      </c>
      <c r="AE128" s="330">
        <f t="shared" si="38"/>
        <v>0</v>
      </c>
      <c r="AF128" s="258">
        <v>0</v>
      </c>
      <c r="AG128" s="258">
        <v>0</v>
      </c>
      <c r="AH128" s="258">
        <v>0</v>
      </c>
      <c r="AI128" s="258">
        <v>0</v>
      </c>
      <c r="AJ128" s="330">
        <f t="shared" si="39"/>
        <v>0</v>
      </c>
    </row>
    <row r="129" spans="1:36" s="29" customFormat="1" ht="16.5" customHeight="1" x14ac:dyDescent="0.35">
      <c r="A129" s="28"/>
      <c r="B129" s="695">
        <v>18</v>
      </c>
      <c r="C129" s="661"/>
      <c r="D129" s="677" t="s">
        <v>610</v>
      </c>
      <c r="E129" s="618" t="s">
        <v>118</v>
      </c>
      <c r="F129" s="504">
        <f t="shared" si="37"/>
        <v>225</v>
      </c>
      <c r="G129" s="534">
        <v>18</v>
      </c>
      <c r="H129" s="302">
        <v>0</v>
      </c>
      <c r="I129" s="302">
        <v>0</v>
      </c>
      <c r="J129" s="302">
        <v>0</v>
      </c>
      <c r="K129" s="130">
        <f t="shared" si="43"/>
        <v>18</v>
      </c>
      <c r="L129" s="279">
        <v>33</v>
      </c>
      <c r="M129" s="279">
        <v>0</v>
      </c>
      <c r="N129" s="279">
        <v>4</v>
      </c>
      <c r="O129" s="279">
        <v>3</v>
      </c>
      <c r="P129" s="330">
        <f t="shared" si="40"/>
        <v>40</v>
      </c>
      <c r="Q129" s="279">
        <v>36</v>
      </c>
      <c r="R129" s="279">
        <v>0</v>
      </c>
      <c r="S129" s="279">
        <v>1</v>
      </c>
      <c r="T129" s="421">
        <v>0</v>
      </c>
      <c r="U129" s="330">
        <f t="shared" si="41"/>
        <v>37</v>
      </c>
      <c r="V129" s="279">
        <v>1</v>
      </c>
      <c r="W129" s="279">
        <v>1</v>
      </c>
      <c r="X129" s="279">
        <v>0</v>
      </c>
      <c r="Y129" s="421">
        <v>27</v>
      </c>
      <c r="Z129" s="330">
        <f t="shared" si="42"/>
        <v>29</v>
      </c>
      <c r="AA129" s="256">
        <v>0</v>
      </c>
      <c r="AB129" s="256">
        <v>2</v>
      </c>
      <c r="AC129" s="256">
        <v>2</v>
      </c>
      <c r="AD129" s="418">
        <v>44</v>
      </c>
      <c r="AE129" s="330">
        <f t="shared" si="38"/>
        <v>48</v>
      </c>
      <c r="AF129" s="256">
        <v>0</v>
      </c>
      <c r="AG129" s="256">
        <v>3</v>
      </c>
      <c r="AH129" s="256">
        <v>0</v>
      </c>
      <c r="AI129" s="256">
        <v>50</v>
      </c>
      <c r="AJ129" s="330">
        <f t="shared" si="39"/>
        <v>53</v>
      </c>
    </row>
    <row r="130" spans="1:36" s="29" customFormat="1" ht="16.5" customHeight="1" x14ac:dyDescent="0.35">
      <c r="A130" s="28"/>
      <c r="B130" s="695"/>
      <c r="C130" s="661"/>
      <c r="D130" s="677"/>
      <c r="E130" s="615" t="s">
        <v>205</v>
      </c>
      <c r="F130" s="504">
        <f t="shared" si="37"/>
        <v>0</v>
      </c>
      <c r="G130" s="530">
        <v>0</v>
      </c>
      <c r="H130" s="300">
        <v>0</v>
      </c>
      <c r="I130" s="300">
        <v>0</v>
      </c>
      <c r="J130" s="300">
        <v>0</v>
      </c>
      <c r="K130" s="130">
        <f t="shared" si="43"/>
        <v>0</v>
      </c>
      <c r="L130" s="256">
        <v>0</v>
      </c>
      <c r="M130" s="256">
        <v>0</v>
      </c>
      <c r="N130" s="256">
        <v>0</v>
      </c>
      <c r="O130" s="256">
        <v>0</v>
      </c>
      <c r="P130" s="330">
        <f t="shared" si="40"/>
        <v>0</v>
      </c>
      <c r="Q130" s="256">
        <v>0</v>
      </c>
      <c r="R130" s="256">
        <v>0</v>
      </c>
      <c r="S130" s="256">
        <v>0</v>
      </c>
      <c r="T130" s="418">
        <v>0</v>
      </c>
      <c r="U130" s="330">
        <f t="shared" si="41"/>
        <v>0</v>
      </c>
      <c r="V130" s="256">
        <v>0</v>
      </c>
      <c r="W130" s="256">
        <v>0</v>
      </c>
      <c r="X130" s="256">
        <v>0</v>
      </c>
      <c r="Y130" s="418">
        <v>0</v>
      </c>
      <c r="Z130" s="330">
        <f t="shared" si="42"/>
        <v>0</v>
      </c>
      <c r="AA130" s="257">
        <v>0</v>
      </c>
      <c r="AB130" s="257">
        <v>0</v>
      </c>
      <c r="AC130" s="257">
        <v>0</v>
      </c>
      <c r="AD130" s="573">
        <v>0</v>
      </c>
      <c r="AE130" s="330">
        <f t="shared" si="38"/>
        <v>0</v>
      </c>
      <c r="AF130" s="257">
        <v>0</v>
      </c>
      <c r="AG130" s="257">
        <v>0</v>
      </c>
      <c r="AH130" s="257">
        <v>0</v>
      </c>
      <c r="AI130" s="257">
        <v>0</v>
      </c>
      <c r="AJ130" s="330">
        <f t="shared" si="39"/>
        <v>0</v>
      </c>
    </row>
    <row r="131" spans="1:36" s="29" customFormat="1" ht="16.5" customHeight="1" thickBot="1" x14ac:dyDescent="0.4">
      <c r="A131" s="28"/>
      <c r="B131" s="695"/>
      <c r="C131" s="661"/>
      <c r="D131" s="677"/>
      <c r="E131" s="615" t="s">
        <v>114</v>
      </c>
      <c r="F131" s="504">
        <f t="shared" si="37"/>
        <v>205</v>
      </c>
      <c r="G131" s="531">
        <v>13</v>
      </c>
      <c r="H131" s="301">
        <v>0</v>
      </c>
      <c r="I131" s="301">
        <v>0</v>
      </c>
      <c r="J131" s="301">
        <v>0</v>
      </c>
      <c r="K131" s="130">
        <f t="shared" si="43"/>
        <v>13</v>
      </c>
      <c r="L131" s="258">
        <v>24</v>
      </c>
      <c r="M131" s="258">
        <v>0</v>
      </c>
      <c r="N131" s="258">
        <v>4</v>
      </c>
      <c r="O131" s="258">
        <v>3</v>
      </c>
      <c r="P131" s="330">
        <f t="shared" si="40"/>
        <v>31</v>
      </c>
      <c r="Q131" s="258">
        <v>39</v>
      </c>
      <c r="R131" s="258">
        <v>0</v>
      </c>
      <c r="S131" s="258">
        <v>3</v>
      </c>
      <c r="T131" s="419">
        <v>0</v>
      </c>
      <c r="U131" s="330">
        <f t="shared" si="41"/>
        <v>42</v>
      </c>
      <c r="V131" s="258">
        <v>0</v>
      </c>
      <c r="W131" s="258">
        <v>1</v>
      </c>
      <c r="X131" s="258">
        <v>0</v>
      </c>
      <c r="Y131" s="419">
        <v>22</v>
      </c>
      <c r="Z131" s="330">
        <f t="shared" si="42"/>
        <v>23</v>
      </c>
      <c r="AA131" s="257">
        <v>0</v>
      </c>
      <c r="AB131" s="257">
        <v>1</v>
      </c>
      <c r="AC131" s="257">
        <v>1</v>
      </c>
      <c r="AD131" s="573">
        <v>48</v>
      </c>
      <c r="AE131" s="330">
        <f t="shared" si="38"/>
        <v>50</v>
      </c>
      <c r="AF131" s="257">
        <v>0</v>
      </c>
      <c r="AG131" s="257">
        <v>3</v>
      </c>
      <c r="AH131" s="257">
        <v>0</v>
      </c>
      <c r="AI131" s="257">
        <v>43</v>
      </c>
      <c r="AJ131" s="330">
        <f t="shared" si="39"/>
        <v>46</v>
      </c>
    </row>
    <row r="132" spans="1:36" s="29" customFormat="1" ht="24.75" customHeight="1" thickBot="1" x14ac:dyDescent="0.4">
      <c r="A132" s="28"/>
      <c r="B132" s="526"/>
      <c r="C132" s="661"/>
      <c r="D132" s="678"/>
      <c r="E132" s="619" t="s">
        <v>769</v>
      </c>
      <c r="F132" s="504">
        <f t="shared" si="37"/>
        <v>0</v>
      </c>
      <c r="G132" s="532"/>
      <c r="H132" s="500"/>
      <c r="I132" s="500"/>
      <c r="J132" s="500"/>
      <c r="K132" s="130"/>
      <c r="L132" s="320"/>
      <c r="M132" s="320"/>
      <c r="N132" s="320"/>
      <c r="O132" s="320"/>
      <c r="P132" s="330"/>
      <c r="Q132" s="320"/>
      <c r="R132" s="320"/>
      <c r="S132" s="320"/>
      <c r="T132" s="426"/>
      <c r="U132" s="330"/>
      <c r="V132" s="320"/>
      <c r="W132" s="320"/>
      <c r="X132" s="320"/>
      <c r="Y132" s="426"/>
      <c r="Z132" s="330"/>
      <c r="AA132" s="258">
        <v>0</v>
      </c>
      <c r="AB132" s="258">
        <v>0</v>
      </c>
      <c r="AC132" s="258">
        <v>0</v>
      </c>
      <c r="AD132" s="419">
        <v>0</v>
      </c>
      <c r="AE132" s="330">
        <f t="shared" si="38"/>
        <v>0</v>
      </c>
      <c r="AF132" s="258">
        <v>0</v>
      </c>
      <c r="AG132" s="258">
        <v>0</v>
      </c>
      <c r="AH132" s="258">
        <v>0</v>
      </c>
      <c r="AI132" s="258">
        <v>0</v>
      </c>
      <c r="AJ132" s="330">
        <f t="shared" si="39"/>
        <v>0</v>
      </c>
    </row>
    <row r="133" spans="1:36" s="29" customFormat="1" ht="16.5" customHeight="1" x14ac:dyDescent="0.35">
      <c r="A133" s="28"/>
      <c r="B133" s="721">
        <v>19</v>
      </c>
      <c r="C133" s="661"/>
      <c r="D133" s="680" t="s">
        <v>696</v>
      </c>
      <c r="E133" s="633" t="s">
        <v>118</v>
      </c>
      <c r="F133" s="504">
        <f t="shared" si="37"/>
        <v>78</v>
      </c>
      <c r="G133" s="530">
        <v>7</v>
      </c>
      <c r="H133" s="300">
        <v>0</v>
      </c>
      <c r="I133" s="300">
        <v>0</v>
      </c>
      <c r="J133" s="300">
        <v>0</v>
      </c>
      <c r="K133" s="130">
        <f t="shared" si="43"/>
        <v>7</v>
      </c>
      <c r="L133" s="256">
        <v>8</v>
      </c>
      <c r="M133" s="256">
        <v>0</v>
      </c>
      <c r="N133" s="256">
        <v>0</v>
      </c>
      <c r="O133" s="256">
        <v>0</v>
      </c>
      <c r="P133" s="330">
        <f t="shared" si="40"/>
        <v>8</v>
      </c>
      <c r="Q133" s="256">
        <v>8</v>
      </c>
      <c r="R133" s="256">
        <v>0</v>
      </c>
      <c r="S133" s="256">
        <v>0</v>
      </c>
      <c r="T133" s="418">
        <v>0</v>
      </c>
      <c r="U133" s="330">
        <f t="shared" si="41"/>
        <v>8</v>
      </c>
      <c r="V133" s="256">
        <v>0</v>
      </c>
      <c r="W133" s="256">
        <v>0</v>
      </c>
      <c r="X133" s="256">
        <v>0</v>
      </c>
      <c r="Y133" s="418">
        <v>13</v>
      </c>
      <c r="Z133" s="330">
        <f t="shared" si="42"/>
        <v>13</v>
      </c>
      <c r="AA133" s="256">
        <v>0</v>
      </c>
      <c r="AB133" s="256">
        <v>0</v>
      </c>
      <c r="AC133" s="256">
        <v>0</v>
      </c>
      <c r="AD133" s="418">
        <v>38</v>
      </c>
      <c r="AE133" s="330">
        <f t="shared" si="38"/>
        <v>38</v>
      </c>
      <c r="AF133" s="256">
        <v>0</v>
      </c>
      <c r="AG133" s="256">
        <v>0</v>
      </c>
      <c r="AH133" s="256">
        <v>0</v>
      </c>
      <c r="AI133" s="256">
        <v>4</v>
      </c>
      <c r="AJ133" s="330">
        <f t="shared" si="39"/>
        <v>4</v>
      </c>
    </row>
    <row r="134" spans="1:36" s="29" customFormat="1" ht="16.5" customHeight="1" x14ac:dyDescent="0.35">
      <c r="A134" s="28"/>
      <c r="B134" s="722"/>
      <c r="C134" s="661"/>
      <c r="D134" s="680"/>
      <c r="E134" s="634" t="s">
        <v>205</v>
      </c>
      <c r="F134" s="504">
        <f t="shared" ref="F134:F197" si="44">K134+P134+U134+Z134+AE134+AJ134</f>
        <v>0</v>
      </c>
      <c r="G134" s="530">
        <v>0</v>
      </c>
      <c r="H134" s="300">
        <v>0</v>
      </c>
      <c r="I134" s="300">
        <v>0</v>
      </c>
      <c r="J134" s="300">
        <v>0</v>
      </c>
      <c r="K134" s="130">
        <f t="shared" si="43"/>
        <v>0</v>
      </c>
      <c r="L134" s="256">
        <v>0</v>
      </c>
      <c r="M134" s="256">
        <v>0</v>
      </c>
      <c r="N134" s="256">
        <v>0</v>
      </c>
      <c r="O134" s="256">
        <v>0</v>
      </c>
      <c r="P134" s="330">
        <f t="shared" si="40"/>
        <v>0</v>
      </c>
      <c r="Q134" s="256">
        <v>0</v>
      </c>
      <c r="R134" s="256">
        <v>0</v>
      </c>
      <c r="S134" s="256">
        <v>0</v>
      </c>
      <c r="T134" s="418">
        <v>0</v>
      </c>
      <c r="U134" s="330">
        <f t="shared" si="41"/>
        <v>0</v>
      </c>
      <c r="V134" s="256">
        <v>0</v>
      </c>
      <c r="W134" s="256">
        <v>0</v>
      </c>
      <c r="X134" s="256">
        <v>0</v>
      </c>
      <c r="Y134" s="418">
        <v>0</v>
      </c>
      <c r="Z134" s="330">
        <f t="shared" si="42"/>
        <v>0</v>
      </c>
      <c r="AA134" s="257">
        <v>0</v>
      </c>
      <c r="AB134" s="257">
        <v>0</v>
      </c>
      <c r="AC134" s="257">
        <v>0</v>
      </c>
      <c r="AD134" s="573">
        <v>0</v>
      </c>
      <c r="AE134" s="330">
        <f t="shared" ref="AE134:AE197" si="45">AA134+AB134+AC134+AD134</f>
        <v>0</v>
      </c>
      <c r="AF134" s="257">
        <v>0</v>
      </c>
      <c r="AG134" s="257">
        <v>0</v>
      </c>
      <c r="AH134" s="257">
        <v>0</v>
      </c>
      <c r="AI134" s="257">
        <v>0</v>
      </c>
      <c r="AJ134" s="330">
        <f t="shared" ref="AJ134:AJ197" si="46">AF134+AG134+AH134+AI134</f>
        <v>0</v>
      </c>
    </row>
    <row r="135" spans="1:36" s="29" customFormat="1" ht="16.5" customHeight="1" thickBot="1" x14ac:dyDescent="0.4">
      <c r="A135" s="28"/>
      <c r="B135" s="720"/>
      <c r="C135" s="661"/>
      <c r="D135" s="680"/>
      <c r="E135" s="634" t="s">
        <v>114</v>
      </c>
      <c r="F135" s="504">
        <f t="shared" si="44"/>
        <v>0</v>
      </c>
      <c r="G135" s="531">
        <v>0</v>
      </c>
      <c r="H135" s="301">
        <v>0</v>
      </c>
      <c r="I135" s="301">
        <v>0</v>
      </c>
      <c r="J135" s="301">
        <v>0</v>
      </c>
      <c r="K135" s="130">
        <f t="shared" si="43"/>
        <v>0</v>
      </c>
      <c r="L135" s="258">
        <v>0</v>
      </c>
      <c r="M135" s="258">
        <v>0</v>
      </c>
      <c r="N135" s="258">
        <v>0</v>
      </c>
      <c r="O135" s="258">
        <v>0</v>
      </c>
      <c r="P135" s="330">
        <f t="shared" si="40"/>
        <v>0</v>
      </c>
      <c r="Q135" s="258">
        <v>0</v>
      </c>
      <c r="R135" s="258">
        <v>0</v>
      </c>
      <c r="S135" s="258">
        <v>0</v>
      </c>
      <c r="T135" s="419">
        <v>0</v>
      </c>
      <c r="U135" s="330">
        <f t="shared" si="41"/>
        <v>0</v>
      </c>
      <c r="V135" s="258">
        <v>0</v>
      </c>
      <c r="W135" s="258">
        <v>0</v>
      </c>
      <c r="X135" s="258">
        <v>0</v>
      </c>
      <c r="Y135" s="419">
        <v>0</v>
      </c>
      <c r="Z135" s="330">
        <f t="shared" si="42"/>
        <v>0</v>
      </c>
      <c r="AA135" s="257">
        <v>0</v>
      </c>
      <c r="AB135" s="257">
        <v>0</v>
      </c>
      <c r="AC135" s="257">
        <v>0</v>
      </c>
      <c r="AD135" s="573">
        <v>0</v>
      </c>
      <c r="AE135" s="330">
        <f t="shared" si="45"/>
        <v>0</v>
      </c>
      <c r="AF135" s="257">
        <v>0</v>
      </c>
      <c r="AG135" s="257">
        <v>0</v>
      </c>
      <c r="AH135" s="257">
        <v>0</v>
      </c>
      <c r="AI135" s="257">
        <v>0</v>
      </c>
      <c r="AJ135" s="330">
        <f t="shared" si="46"/>
        <v>0</v>
      </c>
    </row>
    <row r="136" spans="1:36" s="29" customFormat="1" ht="25.5" customHeight="1" thickBot="1" x14ac:dyDescent="0.4">
      <c r="A136" s="28"/>
      <c r="B136" s="527"/>
      <c r="C136" s="661"/>
      <c r="D136" s="678"/>
      <c r="E136" s="619" t="s">
        <v>769</v>
      </c>
      <c r="F136" s="504">
        <f t="shared" si="44"/>
        <v>0</v>
      </c>
      <c r="G136" s="532"/>
      <c r="H136" s="500"/>
      <c r="I136" s="500"/>
      <c r="J136" s="500"/>
      <c r="K136" s="130"/>
      <c r="L136" s="320"/>
      <c r="M136" s="320"/>
      <c r="N136" s="320"/>
      <c r="O136" s="320"/>
      <c r="P136" s="330"/>
      <c r="Q136" s="320"/>
      <c r="R136" s="320"/>
      <c r="S136" s="320"/>
      <c r="T136" s="426"/>
      <c r="U136" s="330"/>
      <c r="V136" s="320"/>
      <c r="W136" s="320"/>
      <c r="X136" s="320"/>
      <c r="Y136" s="426"/>
      <c r="Z136" s="330"/>
      <c r="AA136" s="258">
        <v>0</v>
      </c>
      <c r="AB136" s="258">
        <v>0</v>
      </c>
      <c r="AC136" s="258">
        <v>0</v>
      </c>
      <c r="AD136" s="419">
        <v>0</v>
      </c>
      <c r="AE136" s="330">
        <f t="shared" si="45"/>
        <v>0</v>
      </c>
      <c r="AF136" s="258">
        <v>0</v>
      </c>
      <c r="AG136" s="258">
        <v>0</v>
      </c>
      <c r="AH136" s="258">
        <v>0</v>
      </c>
      <c r="AI136" s="258">
        <v>0</v>
      </c>
      <c r="AJ136" s="330">
        <f t="shared" si="46"/>
        <v>0</v>
      </c>
    </row>
    <row r="137" spans="1:36" s="29" customFormat="1" ht="16.5" customHeight="1" x14ac:dyDescent="0.35">
      <c r="A137" s="28"/>
      <c r="B137" s="526">
        <v>20</v>
      </c>
      <c r="C137" s="661"/>
      <c r="D137" s="677" t="s">
        <v>611</v>
      </c>
      <c r="E137" s="618" t="s">
        <v>118</v>
      </c>
      <c r="F137" s="504">
        <f t="shared" si="44"/>
        <v>0</v>
      </c>
      <c r="G137" s="530">
        <v>0</v>
      </c>
      <c r="H137" s="300">
        <v>0</v>
      </c>
      <c r="I137" s="300">
        <v>0</v>
      </c>
      <c r="J137" s="300">
        <v>0</v>
      </c>
      <c r="K137" s="130">
        <f t="shared" si="43"/>
        <v>0</v>
      </c>
      <c r="L137" s="256">
        <v>0</v>
      </c>
      <c r="M137" s="256">
        <v>0</v>
      </c>
      <c r="N137" s="256">
        <v>0</v>
      </c>
      <c r="O137" s="256">
        <v>0</v>
      </c>
      <c r="P137" s="330">
        <f t="shared" si="40"/>
        <v>0</v>
      </c>
      <c r="Q137" s="256">
        <v>0</v>
      </c>
      <c r="R137" s="256">
        <v>0</v>
      </c>
      <c r="S137" s="256">
        <v>0</v>
      </c>
      <c r="T137" s="418">
        <v>0</v>
      </c>
      <c r="U137" s="330">
        <f t="shared" si="41"/>
        <v>0</v>
      </c>
      <c r="V137" s="256">
        <v>0</v>
      </c>
      <c r="W137" s="256">
        <v>0</v>
      </c>
      <c r="X137" s="256">
        <v>0</v>
      </c>
      <c r="Y137" s="418">
        <v>0</v>
      </c>
      <c r="Z137" s="330">
        <f t="shared" si="42"/>
        <v>0</v>
      </c>
      <c r="AA137" s="256">
        <v>0</v>
      </c>
      <c r="AB137" s="256">
        <v>0</v>
      </c>
      <c r="AC137" s="256">
        <v>0</v>
      </c>
      <c r="AD137" s="418">
        <v>0</v>
      </c>
      <c r="AE137" s="330">
        <f t="shared" si="45"/>
        <v>0</v>
      </c>
      <c r="AF137" s="256">
        <v>0</v>
      </c>
      <c r="AG137" s="256">
        <v>0</v>
      </c>
      <c r="AH137" s="256">
        <v>0</v>
      </c>
      <c r="AI137" s="256">
        <v>0</v>
      </c>
      <c r="AJ137" s="330">
        <f t="shared" si="46"/>
        <v>0</v>
      </c>
    </row>
    <row r="138" spans="1:36" s="29" customFormat="1" ht="16.5" customHeight="1" x14ac:dyDescent="0.35">
      <c r="A138" s="28"/>
      <c r="B138" s="527"/>
      <c r="C138" s="661"/>
      <c r="D138" s="677"/>
      <c r="E138" s="615" t="s">
        <v>205</v>
      </c>
      <c r="F138" s="504">
        <f t="shared" si="44"/>
        <v>0</v>
      </c>
      <c r="G138" s="530">
        <v>0</v>
      </c>
      <c r="H138" s="300">
        <v>0</v>
      </c>
      <c r="I138" s="300">
        <v>0</v>
      </c>
      <c r="J138" s="300">
        <v>0</v>
      </c>
      <c r="K138" s="130">
        <f t="shared" si="43"/>
        <v>0</v>
      </c>
      <c r="L138" s="256">
        <v>0</v>
      </c>
      <c r="M138" s="256">
        <v>0</v>
      </c>
      <c r="N138" s="256">
        <v>0</v>
      </c>
      <c r="O138" s="256">
        <v>0</v>
      </c>
      <c r="P138" s="330">
        <f t="shared" si="40"/>
        <v>0</v>
      </c>
      <c r="Q138" s="256">
        <v>0</v>
      </c>
      <c r="R138" s="256">
        <v>0</v>
      </c>
      <c r="S138" s="256">
        <v>0</v>
      </c>
      <c r="T138" s="418">
        <v>0</v>
      </c>
      <c r="U138" s="330">
        <f t="shared" si="41"/>
        <v>0</v>
      </c>
      <c r="V138" s="256">
        <v>0</v>
      </c>
      <c r="W138" s="256">
        <v>0</v>
      </c>
      <c r="X138" s="256">
        <v>0</v>
      </c>
      <c r="Y138" s="418">
        <v>0</v>
      </c>
      <c r="Z138" s="330">
        <f t="shared" si="42"/>
        <v>0</v>
      </c>
      <c r="AA138" s="256">
        <v>0</v>
      </c>
      <c r="AB138" s="256">
        <v>0</v>
      </c>
      <c r="AC138" s="256">
        <v>0</v>
      </c>
      <c r="AD138" s="418">
        <v>0</v>
      </c>
      <c r="AE138" s="330">
        <f t="shared" si="45"/>
        <v>0</v>
      </c>
      <c r="AF138" s="257">
        <v>0</v>
      </c>
      <c r="AG138" s="257">
        <v>0</v>
      </c>
      <c r="AH138" s="257">
        <v>0</v>
      </c>
      <c r="AI138" s="257">
        <v>0</v>
      </c>
      <c r="AJ138" s="330">
        <f t="shared" si="46"/>
        <v>0</v>
      </c>
    </row>
    <row r="139" spans="1:36" s="29" customFormat="1" ht="16.5" customHeight="1" thickBot="1" x14ac:dyDescent="0.4">
      <c r="A139" s="28"/>
      <c r="B139" s="528"/>
      <c r="C139" s="661"/>
      <c r="D139" s="677"/>
      <c r="E139" s="615" t="s">
        <v>114</v>
      </c>
      <c r="F139" s="504">
        <f t="shared" si="44"/>
        <v>0</v>
      </c>
      <c r="G139" s="531">
        <v>0</v>
      </c>
      <c r="H139" s="301">
        <v>0</v>
      </c>
      <c r="I139" s="301">
        <v>0</v>
      </c>
      <c r="J139" s="301">
        <v>0</v>
      </c>
      <c r="K139" s="130">
        <f t="shared" si="43"/>
        <v>0</v>
      </c>
      <c r="L139" s="258">
        <v>0</v>
      </c>
      <c r="M139" s="258">
        <v>0</v>
      </c>
      <c r="N139" s="258">
        <v>0</v>
      </c>
      <c r="O139" s="258">
        <v>0</v>
      </c>
      <c r="P139" s="330">
        <f t="shared" si="40"/>
        <v>0</v>
      </c>
      <c r="Q139" s="258">
        <v>0</v>
      </c>
      <c r="R139" s="258">
        <v>0</v>
      </c>
      <c r="S139" s="258">
        <v>0</v>
      </c>
      <c r="T139" s="419">
        <v>0</v>
      </c>
      <c r="U139" s="330">
        <f t="shared" si="41"/>
        <v>0</v>
      </c>
      <c r="V139" s="258">
        <v>0</v>
      </c>
      <c r="W139" s="258">
        <v>0</v>
      </c>
      <c r="X139" s="258">
        <v>0</v>
      </c>
      <c r="Y139" s="419">
        <v>0</v>
      </c>
      <c r="Z139" s="330">
        <f t="shared" si="42"/>
        <v>0</v>
      </c>
      <c r="AA139" s="256">
        <v>0</v>
      </c>
      <c r="AB139" s="256">
        <v>0</v>
      </c>
      <c r="AC139" s="256">
        <v>0</v>
      </c>
      <c r="AD139" s="418">
        <v>0</v>
      </c>
      <c r="AE139" s="330">
        <f t="shared" si="45"/>
        <v>0</v>
      </c>
      <c r="AF139" s="257">
        <v>0</v>
      </c>
      <c r="AG139" s="257">
        <v>0</v>
      </c>
      <c r="AH139" s="257">
        <v>0</v>
      </c>
      <c r="AI139" s="257">
        <v>0</v>
      </c>
      <c r="AJ139" s="330">
        <f t="shared" si="46"/>
        <v>0</v>
      </c>
    </row>
    <row r="140" spans="1:36" s="29" customFormat="1" ht="24" customHeight="1" thickBot="1" x14ac:dyDescent="0.4">
      <c r="A140" s="28"/>
      <c r="B140" s="527"/>
      <c r="C140" s="661"/>
      <c r="D140" s="678"/>
      <c r="E140" s="619" t="s">
        <v>769</v>
      </c>
      <c r="F140" s="504">
        <f t="shared" si="44"/>
        <v>0</v>
      </c>
      <c r="G140" s="532"/>
      <c r="H140" s="500"/>
      <c r="I140" s="500"/>
      <c r="J140" s="500"/>
      <c r="K140" s="130"/>
      <c r="L140" s="258"/>
      <c r="M140" s="258"/>
      <c r="N140" s="258"/>
      <c r="O140" s="258"/>
      <c r="P140" s="330"/>
      <c r="Q140" s="320"/>
      <c r="R140" s="320"/>
      <c r="S140" s="320"/>
      <c r="T140" s="426"/>
      <c r="U140" s="330"/>
      <c r="V140" s="320"/>
      <c r="W140" s="320"/>
      <c r="X140" s="320"/>
      <c r="Y140" s="426"/>
      <c r="Z140" s="330"/>
      <c r="AA140" s="256">
        <v>0</v>
      </c>
      <c r="AB140" s="256">
        <v>0</v>
      </c>
      <c r="AC140" s="256">
        <v>0</v>
      </c>
      <c r="AD140" s="418">
        <v>0</v>
      </c>
      <c r="AE140" s="330">
        <f t="shared" si="45"/>
        <v>0</v>
      </c>
      <c r="AF140" s="258">
        <v>0</v>
      </c>
      <c r="AG140" s="258">
        <v>0</v>
      </c>
      <c r="AH140" s="258">
        <v>0</v>
      </c>
      <c r="AI140" s="258">
        <v>0</v>
      </c>
      <c r="AJ140" s="330">
        <f t="shared" si="46"/>
        <v>0</v>
      </c>
    </row>
    <row r="141" spans="1:36" s="29" customFormat="1" ht="16.5" customHeight="1" thickBot="1" x14ac:dyDescent="0.4">
      <c r="A141" s="28"/>
      <c r="B141" s="526">
        <v>21</v>
      </c>
      <c r="C141" s="661"/>
      <c r="D141" s="677" t="s">
        <v>694</v>
      </c>
      <c r="E141" s="618" t="s">
        <v>118</v>
      </c>
      <c r="F141" s="504">
        <f t="shared" si="44"/>
        <v>0</v>
      </c>
      <c r="G141" s="530">
        <v>0</v>
      </c>
      <c r="H141" s="300">
        <v>0</v>
      </c>
      <c r="I141" s="300">
        <v>0</v>
      </c>
      <c r="J141" s="300">
        <v>0</v>
      </c>
      <c r="K141" s="130">
        <f t="shared" si="43"/>
        <v>0</v>
      </c>
      <c r="L141" s="258">
        <v>0</v>
      </c>
      <c r="M141" s="258">
        <v>0</v>
      </c>
      <c r="N141" s="258">
        <v>0</v>
      </c>
      <c r="O141" s="258">
        <v>0</v>
      </c>
      <c r="P141" s="330">
        <f t="shared" si="40"/>
        <v>0</v>
      </c>
      <c r="Q141" s="256">
        <v>0</v>
      </c>
      <c r="R141" s="256">
        <v>0</v>
      </c>
      <c r="S141" s="256">
        <v>0</v>
      </c>
      <c r="T141" s="418">
        <v>0</v>
      </c>
      <c r="U141" s="330">
        <f t="shared" si="41"/>
        <v>0</v>
      </c>
      <c r="V141" s="256">
        <v>0</v>
      </c>
      <c r="W141" s="256">
        <v>0</v>
      </c>
      <c r="X141" s="256">
        <v>0</v>
      </c>
      <c r="Y141" s="418">
        <v>0</v>
      </c>
      <c r="Z141" s="330">
        <f t="shared" si="42"/>
        <v>0</v>
      </c>
      <c r="AA141" s="256">
        <v>0</v>
      </c>
      <c r="AB141" s="256">
        <v>0</v>
      </c>
      <c r="AC141" s="256">
        <v>0</v>
      </c>
      <c r="AD141" s="418">
        <v>0</v>
      </c>
      <c r="AE141" s="330">
        <f t="shared" si="45"/>
        <v>0</v>
      </c>
      <c r="AF141" s="256">
        <v>0</v>
      </c>
      <c r="AG141" s="256">
        <v>0</v>
      </c>
      <c r="AH141" s="256">
        <v>0</v>
      </c>
      <c r="AI141" s="256">
        <v>0</v>
      </c>
      <c r="AJ141" s="330">
        <f t="shared" si="46"/>
        <v>0</v>
      </c>
    </row>
    <row r="142" spans="1:36" s="29" customFormat="1" ht="16.5" customHeight="1" thickBot="1" x14ac:dyDescent="0.4">
      <c r="A142" s="28"/>
      <c r="B142" s="527"/>
      <c r="C142" s="661"/>
      <c r="D142" s="677"/>
      <c r="E142" s="615" t="s">
        <v>205</v>
      </c>
      <c r="F142" s="504">
        <f t="shared" si="44"/>
        <v>0</v>
      </c>
      <c r="G142" s="530">
        <v>0</v>
      </c>
      <c r="H142" s="300">
        <v>0</v>
      </c>
      <c r="I142" s="300">
        <v>0</v>
      </c>
      <c r="J142" s="300">
        <v>0</v>
      </c>
      <c r="K142" s="130">
        <f t="shared" si="43"/>
        <v>0</v>
      </c>
      <c r="L142" s="258">
        <v>0</v>
      </c>
      <c r="M142" s="258">
        <v>0</v>
      </c>
      <c r="N142" s="258">
        <v>0</v>
      </c>
      <c r="O142" s="258">
        <v>0</v>
      </c>
      <c r="P142" s="330">
        <f t="shared" si="40"/>
        <v>0</v>
      </c>
      <c r="Q142" s="256">
        <v>0</v>
      </c>
      <c r="R142" s="256">
        <v>0</v>
      </c>
      <c r="S142" s="256">
        <v>0</v>
      </c>
      <c r="T142" s="418">
        <v>0</v>
      </c>
      <c r="U142" s="330">
        <f t="shared" si="41"/>
        <v>0</v>
      </c>
      <c r="V142" s="256">
        <v>0</v>
      </c>
      <c r="W142" s="256">
        <v>0</v>
      </c>
      <c r="X142" s="256">
        <v>0</v>
      </c>
      <c r="Y142" s="418">
        <v>0</v>
      </c>
      <c r="Z142" s="330">
        <f t="shared" si="42"/>
        <v>0</v>
      </c>
      <c r="AA142" s="256">
        <v>0</v>
      </c>
      <c r="AB142" s="256">
        <v>0</v>
      </c>
      <c r="AC142" s="256">
        <v>0</v>
      </c>
      <c r="AD142" s="418">
        <v>0</v>
      </c>
      <c r="AE142" s="330">
        <f t="shared" si="45"/>
        <v>0</v>
      </c>
      <c r="AF142" s="257">
        <v>0</v>
      </c>
      <c r="AG142" s="257">
        <v>0</v>
      </c>
      <c r="AH142" s="257">
        <v>0</v>
      </c>
      <c r="AI142" s="257">
        <v>0</v>
      </c>
      <c r="AJ142" s="330">
        <f t="shared" si="46"/>
        <v>0</v>
      </c>
    </row>
    <row r="143" spans="1:36" s="29" customFormat="1" ht="16.5" customHeight="1" thickBot="1" x14ac:dyDescent="0.4">
      <c r="A143" s="28"/>
      <c r="B143" s="528"/>
      <c r="C143" s="661"/>
      <c r="D143" s="677"/>
      <c r="E143" s="615" t="s">
        <v>114</v>
      </c>
      <c r="F143" s="504">
        <f t="shared" si="44"/>
        <v>0</v>
      </c>
      <c r="G143" s="531">
        <v>0</v>
      </c>
      <c r="H143" s="301">
        <v>0</v>
      </c>
      <c r="I143" s="301">
        <v>0</v>
      </c>
      <c r="J143" s="301">
        <v>0</v>
      </c>
      <c r="K143" s="130">
        <f t="shared" si="43"/>
        <v>0</v>
      </c>
      <c r="L143" s="258">
        <v>0</v>
      </c>
      <c r="M143" s="258">
        <v>0</v>
      </c>
      <c r="N143" s="258">
        <v>0</v>
      </c>
      <c r="O143" s="258">
        <v>0</v>
      </c>
      <c r="P143" s="330">
        <f t="shared" si="40"/>
        <v>0</v>
      </c>
      <c r="Q143" s="258">
        <v>0</v>
      </c>
      <c r="R143" s="258">
        <v>0</v>
      </c>
      <c r="S143" s="258">
        <v>0</v>
      </c>
      <c r="T143" s="419">
        <v>0</v>
      </c>
      <c r="U143" s="330">
        <f t="shared" si="41"/>
        <v>0</v>
      </c>
      <c r="V143" s="258">
        <v>0</v>
      </c>
      <c r="W143" s="258">
        <v>0</v>
      </c>
      <c r="X143" s="258">
        <v>0</v>
      </c>
      <c r="Y143" s="419">
        <v>0</v>
      </c>
      <c r="Z143" s="330">
        <f t="shared" si="42"/>
        <v>0</v>
      </c>
      <c r="AA143" s="256">
        <v>0</v>
      </c>
      <c r="AB143" s="256">
        <v>0</v>
      </c>
      <c r="AC143" s="256">
        <v>0</v>
      </c>
      <c r="AD143" s="418">
        <v>0</v>
      </c>
      <c r="AE143" s="330">
        <f t="shared" si="45"/>
        <v>0</v>
      </c>
      <c r="AF143" s="257">
        <v>0</v>
      </c>
      <c r="AG143" s="257">
        <v>0</v>
      </c>
      <c r="AH143" s="257">
        <v>0</v>
      </c>
      <c r="AI143" s="257">
        <v>0</v>
      </c>
      <c r="AJ143" s="330">
        <f t="shared" si="46"/>
        <v>0</v>
      </c>
    </row>
    <row r="144" spans="1:36" s="29" customFormat="1" ht="25.5" customHeight="1" thickBot="1" x14ac:dyDescent="0.4">
      <c r="A144" s="28"/>
      <c r="B144" s="527"/>
      <c r="C144" s="661"/>
      <c r="D144" s="678"/>
      <c r="E144" s="619" t="s">
        <v>769</v>
      </c>
      <c r="F144" s="504">
        <f t="shared" si="44"/>
        <v>0</v>
      </c>
      <c r="G144" s="532"/>
      <c r="H144" s="500"/>
      <c r="I144" s="500"/>
      <c r="J144" s="500"/>
      <c r="K144" s="130"/>
      <c r="L144" s="258"/>
      <c r="M144" s="258"/>
      <c r="N144" s="258"/>
      <c r="O144" s="258"/>
      <c r="P144" s="330"/>
      <c r="Q144" s="320"/>
      <c r="R144" s="320"/>
      <c r="S144" s="320"/>
      <c r="T144" s="426"/>
      <c r="U144" s="330"/>
      <c r="V144" s="320"/>
      <c r="W144" s="320"/>
      <c r="X144" s="320"/>
      <c r="Y144" s="426"/>
      <c r="Z144" s="330"/>
      <c r="AA144" s="256">
        <v>0</v>
      </c>
      <c r="AB144" s="256">
        <v>0</v>
      </c>
      <c r="AC144" s="256">
        <v>0</v>
      </c>
      <c r="AD144" s="418">
        <v>0</v>
      </c>
      <c r="AE144" s="330">
        <f t="shared" si="45"/>
        <v>0</v>
      </c>
      <c r="AF144" s="258">
        <v>0</v>
      </c>
      <c r="AG144" s="258">
        <v>0</v>
      </c>
      <c r="AH144" s="258">
        <v>0</v>
      </c>
      <c r="AI144" s="258">
        <v>0</v>
      </c>
      <c r="AJ144" s="330">
        <f t="shared" si="46"/>
        <v>0</v>
      </c>
    </row>
    <row r="145" spans="1:36" s="29" customFormat="1" ht="16.5" customHeight="1" thickBot="1" x14ac:dyDescent="0.4">
      <c r="A145" s="28"/>
      <c r="B145" s="721">
        <v>22</v>
      </c>
      <c r="C145" s="661"/>
      <c r="D145" s="677" t="s">
        <v>695</v>
      </c>
      <c r="E145" s="618" t="s">
        <v>118</v>
      </c>
      <c r="F145" s="504">
        <f t="shared" si="44"/>
        <v>0</v>
      </c>
      <c r="G145" s="530">
        <v>0</v>
      </c>
      <c r="H145" s="300">
        <v>0</v>
      </c>
      <c r="I145" s="300">
        <v>0</v>
      </c>
      <c r="J145" s="300">
        <v>0</v>
      </c>
      <c r="K145" s="130">
        <f t="shared" si="43"/>
        <v>0</v>
      </c>
      <c r="L145" s="258">
        <v>0</v>
      </c>
      <c r="M145" s="258">
        <v>0</v>
      </c>
      <c r="N145" s="258">
        <v>0</v>
      </c>
      <c r="O145" s="258">
        <v>0</v>
      </c>
      <c r="P145" s="330">
        <f t="shared" si="40"/>
        <v>0</v>
      </c>
      <c r="Q145" s="256">
        <v>0</v>
      </c>
      <c r="R145" s="256">
        <v>0</v>
      </c>
      <c r="S145" s="256">
        <v>0</v>
      </c>
      <c r="T145" s="418">
        <v>0</v>
      </c>
      <c r="U145" s="330">
        <f t="shared" si="41"/>
        <v>0</v>
      </c>
      <c r="V145" s="256">
        <v>0</v>
      </c>
      <c r="W145" s="256">
        <v>0</v>
      </c>
      <c r="X145" s="256">
        <v>0</v>
      </c>
      <c r="Y145" s="418">
        <v>0</v>
      </c>
      <c r="Z145" s="330">
        <f t="shared" si="42"/>
        <v>0</v>
      </c>
      <c r="AA145" s="256">
        <v>0</v>
      </c>
      <c r="AB145" s="256">
        <v>0</v>
      </c>
      <c r="AC145" s="256">
        <v>0</v>
      </c>
      <c r="AD145" s="418">
        <v>0</v>
      </c>
      <c r="AE145" s="330">
        <f t="shared" si="45"/>
        <v>0</v>
      </c>
      <c r="AF145" s="256">
        <v>0</v>
      </c>
      <c r="AG145" s="256">
        <v>0</v>
      </c>
      <c r="AH145" s="256">
        <v>0</v>
      </c>
      <c r="AI145" s="256">
        <v>0</v>
      </c>
      <c r="AJ145" s="330">
        <f t="shared" si="46"/>
        <v>0</v>
      </c>
    </row>
    <row r="146" spans="1:36" s="29" customFormat="1" ht="16.5" customHeight="1" thickBot="1" x14ac:dyDescent="0.4">
      <c r="A146" s="28"/>
      <c r="B146" s="722"/>
      <c r="C146" s="661"/>
      <c r="D146" s="677"/>
      <c r="E146" s="615" t="s">
        <v>205</v>
      </c>
      <c r="F146" s="504">
        <f t="shared" si="44"/>
        <v>0</v>
      </c>
      <c r="G146" s="530">
        <v>0</v>
      </c>
      <c r="H146" s="300">
        <v>0</v>
      </c>
      <c r="I146" s="300">
        <v>0</v>
      </c>
      <c r="J146" s="300">
        <v>0</v>
      </c>
      <c r="K146" s="130">
        <f t="shared" si="43"/>
        <v>0</v>
      </c>
      <c r="L146" s="258">
        <v>0</v>
      </c>
      <c r="M146" s="258">
        <v>0</v>
      </c>
      <c r="N146" s="258">
        <v>0</v>
      </c>
      <c r="O146" s="258">
        <v>0</v>
      </c>
      <c r="P146" s="330">
        <f t="shared" si="40"/>
        <v>0</v>
      </c>
      <c r="Q146" s="256">
        <v>0</v>
      </c>
      <c r="R146" s="256">
        <v>0</v>
      </c>
      <c r="S146" s="256">
        <v>0</v>
      </c>
      <c r="T146" s="418">
        <v>0</v>
      </c>
      <c r="U146" s="330">
        <f t="shared" si="41"/>
        <v>0</v>
      </c>
      <c r="V146" s="256">
        <v>0</v>
      </c>
      <c r="W146" s="256">
        <v>0</v>
      </c>
      <c r="X146" s="256">
        <v>0</v>
      </c>
      <c r="Y146" s="418">
        <v>0</v>
      </c>
      <c r="Z146" s="330">
        <f t="shared" si="42"/>
        <v>0</v>
      </c>
      <c r="AA146" s="256">
        <v>0</v>
      </c>
      <c r="AB146" s="256">
        <v>0</v>
      </c>
      <c r="AC146" s="256">
        <v>0</v>
      </c>
      <c r="AD146" s="418">
        <v>0</v>
      </c>
      <c r="AE146" s="330">
        <f t="shared" si="45"/>
        <v>0</v>
      </c>
      <c r="AF146" s="257">
        <v>0</v>
      </c>
      <c r="AG146" s="257">
        <v>0</v>
      </c>
      <c r="AH146" s="257">
        <v>0</v>
      </c>
      <c r="AI146" s="257">
        <v>0</v>
      </c>
      <c r="AJ146" s="330">
        <f t="shared" si="46"/>
        <v>0</v>
      </c>
    </row>
    <row r="147" spans="1:36" s="29" customFormat="1" ht="16.5" customHeight="1" thickBot="1" x14ac:dyDescent="0.4">
      <c r="A147" s="28"/>
      <c r="B147" s="720"/>
      <c r="C147" s="661"/>
      <c r="D147" s="677"/>
      <c r="E147" s="615" t="s">
        <v>114</v>
      </c>
      <c r="F147" s="504">
        <f t="shared" si="44"/>
        <v>0</v>
      </c>
      <c r="G147" s="531">
        <v>0</v>
      </c>
      <c r="H147" s="301">
        <v>0</v>
      </c>
      <c r="I147" s="301">
        <v>0</v>
      </c>
      <c r="J147" s="301">
        <v>0</v>
      </c>
      <c r="K147" s="130">
        <f t="shared" si="43"/>
        <v>0</v>
      </c>
      <c r="L147" s="258">
        <v>0</v>
      </c>
      <c r="M147" s="258">
        <v>0</v>
      </c>
      <c r="N147" s="258">
        <v>0</v>
      </c>
      <c r="O147" s="258">
        <v>0</v>
      </c>
      <c r="P147" s="330">
        <f t="shared" si="40"/>
        <v>0</v>
      </c>
      <c r="Q147" s="258">
        <v>0</v>
      </c>
      <c r="R147" s="258">
        <v>0</v>
      </c>
      <c r="S147" s="258">
        <v>0</v>
      </c>
      <c r="T147" s="419">
        <v>0</v>
      </c>
      <c r="U147" s="330">
        <f t="shared" si="41"/>
        <v>0</v>
      </c>
      <c r="V147" s="258">
        <v>0</v>
      </c>
      <c r="W147" s="258">
        <v>0</v>
      </c>
      <c r="X147" s="258">
        <v>0</v>
      </c>
      <c r="Y147" s="419">
        <v>0</v>
      </c>
      <c r="Z147" s="330">
        <f t="shared" si="42"/>
        <v>0</v>
      </c>
      <c r="AA147" s="256">
        <v>0</v>
      </c>
      <c r="AB147" s="256">
        <v>0</v>
      </c>
      <c r="AC147" s="256">
        <v>0</v>
      </c>
      <c r="AD147" s="418">
        <v>0</v>
      </c>
      <c r="AE147" s="330">
        <f t="shared" si="45"/>
        <v>0</v>
      </c>
      <c r="AF147" s="257">
        <v>0</v>
      </c>
      <c r="AG147" s="257">
        <v>0</v>
      </c>
      <c r="AH147" s="257">
        <v>0</v>
      </c>
      <c r="AI147" s="257">
        <v>0</v>
      </c>
      <c r="AJ147" s="330">
        <f t="shared" si="46"/>
        <v>0</v>
      </c>
    </row>
    <row r="148" spans="1:36" s="29" customFormat="1" ht="26.25" customHeight="1" thickBot="1" x14ac:dyDescent="0.4">
      <c r="A148" s="28"/>
      <c r="B148" s="527"/>
      <c r="C148" s="661"/>
      <c r="D148" s="678"/>
      <c r="E148" s="619" t="s">
        <v>769</v>
      </c>
      <c r="F148" s="504">
        <f t="shared" si="44"/>
        <v>0</v>
      </c>
      <c r="G148" s="532"/>
      <c r="H148" s="500"/>
      <c r="I148" s="500"/>
      <c r="J148" s="500"/>
      <c r="K148" s="130"/>
      <c r="L148" s="258"/>
      <c r="M148" s="258"/>
      <c r="N148" s="258"/>
      <c r="O148" s="258"/>
      <c r="P148" s="330"/>
      <c r="Q148" s="320"/>
      <c r="R148" s="320"/>
      <c r="S148" s="320"/>
      <c r="T148" s="426"/>
      <c r="U148" s="330"/>
      <c r="V148" s="320"/>
      <c r="W148" s="320"/>
      <c r="X148" s="320"/>
      <c r="Y148" s="426"/>
      <c r="Z148" s="330"/>
      <c r="AA148" s="256">
        <v>0</v>
      </c>
      <c r="AB148" s="256">
        <v>0</v>
      </c>
      <c r="AC148" s="256">
        <v>0</v>
      </c>
      <c r="AD148" s="418">
        <v>0</v>
      </c>
      <c r="AE148" s="330">
        <f t="shared" si="45"/>
        <v>0</v>
      </c>
      <c r="AF148" s="258">
        <v>0</v>
      </c>
      <c r="AG148" s="258">
        <v>0</v>
      </c>
      <c r="AH148" s="258">
        <v>0</v>
      </c>
      <c r="AI148" s="258">
        <v>0</v>
      </c>
      <c r="AJ148" s="330">
        <f t="shared" si="46"/>
        <v>0</v>
      </c>
    </row>
    <row r="149" spans="1:36" s="29" customFormat="1" ht="26.25" customHeight="1" thickBot="1" x14ac:dyDescent="0.4">
      <c r="A149" s="28"/>
      <c r="B149" s="721">
        <v>23</v>
      </c>
      <c r="C149" s="661"/>
      <c r="D149" s="677" t="s">
        <v>697</v>
      </c>
      <c r="E149" s="618" t="s">
        <v>118</v>
      </c>
      <c r="F149" s="504">
        <f t="shared" si="44"/>
        <v>0</v>
      </c>
      <c r="G149" s="530">
        <v>0</v>
      </c>
      <c r="H149" s="300">
        <v>0</v>
      </c>
      <c r="I149" s="300">
        <v>0</v>
      </c>
      <c r="J149" s="300">
        <v>0</v>
      </c>
      <c r="K149" s="130">
        <f t="shared" si="43"/>
        <v>0</v>
      </c>
      <c r="L149" s="258">
        <v>0</v>
      </c>
      <c r="M149" s="258">
        <v>0</v>
      </c>
      <c r="N149" s="258">
        <v>0</v>
      </c>
      <c r="O149" s="258">
        <v>0</v>
      </c>
      <c r="P149" s="330">
        <f t="shared" si="40"/>
        <v>0</v>
      </c>
      <c r="Q149" s="256">
        <v>0</v>
      </c>
      <c r="R149" s="256">
        <v>0</v>
      </c>
      <c r="S149" s="256">
        <v>0</v>
      </c>
      <c r="T149" s="418">
        <v>0</v>
      </c>
      <c r="U149" s="330">
        <f t="shared" si="41"/>
        <v>0</v>
      </c>
      <c r="V149" s="256">
        <v>0</v>
      </c>
      <c r="W149" s="256">
        <v>0</v>
      </c>
      <c r="X149" s="256">
        <v>0</v>
      </c>
      <c r="Y149" s="418">
        <v>0</v>
      </c>
      <c r="Z149" s="330">
        <f t="shared" si="42"/>
        <v>0</v>
      </c>
      <c r="AA149" s="256">
        <v>0</v>
      </c>
      <c r="AB149" s="256">
        <v>0</v>
      </c>
      <c r="AC149" s="256">
        <v>0</v>
      </c>
      <c r="AD149" s="418">
        <v>0</v>
      </c>
      <c r="AE149" s="330">
        <f t="shared" si="45"/>
        <v>0</v>
      </c>
      <c r="AF149" s="256">
        <v>0</v>
      </c>
      <c r="AG149" s="256">
        <v>0</v>
      </c>
      <c r="AH149" s="256">
        <v>0</v>
      </c>
      <c r="AI149" s="256">
        <v>0</v>
      </c>
      <c r="AJ149" s="330">
        <f t="shared" si="46"/>
        <v>0</v>
      </c>
    </row>
    <row r="150" spans="1:36" s="29" customFormat="1" ht="27" customHeight="1" thickBot="1" x14ac:dyDescent="0.4">
      <c r="A150" s="28"/>
      <c r="B150" s="722"/>
      <c r="C150" s="661"/>
      <c r="D150" s="677"/>
      <c r="E150" s="615" t="s">
        <v>205</v>
      </c>
      <c r="F150" s="504">
        <f t="shared" si="44"/>
        <v>0</v>
      </c>
      <c r="G150" s="530">
        <v>0</v>
      </c>
      <c r="H150" s="300">
        <v>0</v>
      </c>
      <c r="I150" s="300">
        <v>0</v>
      </c>
      <c r="J150" s="300">
        <v>0</v>
      </c>
      <c r="K150" s="130">
        <f t="shared" si="43"/>
        <v>0</v>
      </c>
      <c r="L150" s="258">
        <v>0</v>
      </c>
      <c r="M150" s="258">
        <v>0</v>
      </c>
      <c r="N150" s="258">
        <v>0</v>
      </c>
      <c r="O150" s="258">
        <v>0</v>
      </c>
      <c r="P150" s="330">
        <f t="shared" si="40"/>
        <v>0</v>
      </c>
      <c r="Q150" s="256">
        <v>0</v>
      </c>
      <c r="R150" s="256">
        <v>0</v>
      </c>
      <c r="S150" s="256">
        <v>0</v>
      </c>
      <c r="T150" s="418">
        <v>0</v>
      </c>
      <c r="U150" s="330">
        <f t="shared" si="41"/>
        <v>0</v>
      </c>
      <c r="V150" s="256">
        <v>0</v>
      </c>
      <c r="W150" s="256">
        <v>0</v>
      </c>
      <c r="X150" s="256">
        <v>0</v>
      </c>
      <c r="Y150" s="418">
        <v>0</v>
      </c>
      <c r="Z150" s="330">
        <f t="shared" si="42"/>
        <v>0</v>
      </c>
      <c r="AA150" s="256">
        <v>0</v>
      </c>
      <c r="AB150" s="256">
        <v>0</v>
      </c>
      <c r="AC150" s="256">
        <v>0</v>
      </c>
      <c r="AD150" s="418">
        <v>0</v>
      </c>
      <c r="AE150" s="330">
        <f t="shared" si="45"/>
        <v>0</v>
      </c>
      <c r="AF150" s="257">
        <v>0</v>
      </c>
      <c r="AG150" s="257">
        <v>0</v>
      </c>
      <c r="AH150" s="257">
        <v>0</v>
      </c>
      <c r="AI150" s="257">
        <v>0</v>
      </c>
      <c r="AJ150" s="330">
        <f t="shared" si="46"/>
        <v>0</v>
      </c>
    </row>
    <row r="151" spans="1:36" s="29" customFormat="1" ht="36.75" customHeight="1" thickBot="1" x14ac:dyDescent="0.4">
      <c r="A151" s="28"/>
      <c r="B151" s="720"/>
      <c r="C151" s="661"/>
      <c r="D151" s="677"/>
      <c r="E151" s="615" t="s">
        <v>114</v>
      </c>
      <c r="F151" s="504">
        <f t="shared" si="44"/>
        <v>0</v>
      </c>
      <c r="G151" s="531">
        <v>0</v>
      </c>
      <c r="H151" s="301">
        <v>0</v>
      </c>
      <c r="I151" s="301">
        <v>0</v>
      </c>
      <c r="J151" s="301">
        <v>0</v>
      </c>
      <c r="K151" s="130">
        <f t="shared" si="43"/>
        <v>0</v>
      </c>
      <c r="L151" s="258">
        <v>0</v>
      </c>
      <c r="M151" s="258">
        <v>0</v>
      </c>
      <c r="N151" s="258">
        <v>0</v>
      </c>
      <c r="O151" s="258">
        <v>0</v>
      </c>
      <c r="P151" s="330">
        <f t="shared" si="40"/>
        <v>0</v>
      </c>
      <c r="Q151" s="258">
        <v>0</v>
      </c>
      <c r="R151" s="258">
        <v>0</v>
      </c>
      <c r="S151" s="258">
        <v>0</v>
      </c>
      <c r="T151" s="419">
        <v>0</v>
      </c>
      <c r="U151" s="330">
        <f t="shared" si="41"/>
        <v>0</v>
      </c>
      <c r="V151" s="258">
        <v>0</v>
      </c>
      <c r="W151" s="258">
        <v>0</v>
      </c>
      <c r="X151" s="258">
        <v>0</v>
      </c>
      <c r="Y151" s="419">
        <v>0</v>
      </c>
      <c r="Z151" s="330">
        <f t="shared" si="42"/>
        <v>0</v>
      </c>
      <c r="AA151" s="256">
        <v>0</v>
      </c>
      <c r="AB151" s="256">
        <v>0</v>
      </c>
      <c r="AC151" s="256">
        <v>0</v>
      </c>
      <c r="AD151" s="418">
        <v>0</v>
      </c>
      <c r="AE151" s="330">
        <f t="shared" si="45"/>
        <v>0</v>
      </c>
      <c r="AF151" s="258">
        <v>0</v>
      </c>
      <c r="AG151" s="258">
        <v>0</v>
      </c>
      <c r="AH151" s="258">
        <v>0</v>
      </c>
      <c r="AI151" s="258">
        <v>0</v>
      </c>
      <c r="AJ151" s="330">
        <f t="shared" si="46"/>
        <v>0</v>
      </c>
    </row>
    <row r="152" spans="1:36" s="29" customFormat="1" ht="16.5" customHeight="1" x14ac:dyDescent="0.35">
      <c r="A152" s="28"/>
      <c r="B152" s="521"/>
      <c r="C152" s="661"/>
      <c r="D152" s="712" t="s">
        <v>140</v>
      </c>
      <c r="E152" s="737"/>
      <c r="F152" s="504">
        <f t="shared" si="44"/>
        <v>861</v>
      </c>
      <c r="G152" s="533">
        <f t="shared" ref="G152:J154" si="47">G137+G133+G129+G125+G121+G117+G112+G108+G104+G100+G96+G92+G88+G80+G76+G71+G68+G64+G59+G141+G145+G149</f>
        <v>116</v>
      </c>
      <c r="H152" s="130">
        <f t="shared" si="47"/>
        <v>0</v>
      </c>
      <c r="I152" s="130">
        <f t="shared" si="47"/>
        <v>1</v>
      </c>
      <c r="J152" s="130">
        <f t="shared" si="47"/>
        <v>0</v>
      </c>
      <c r="K152" s="130">
        <f t="shared" si="43"/>
        <v>117</v>
      </c>
      <c r="L152" s="130">
        <f t="shared" ref="L152:O154" si="48">L137+L133+L129+L125+L121+L117+L112+L108+L104+L100+L96+L92+L88+L80+L76+L71+L68+L64+L59+L141+L145+L149</f>
        <v>167</v>
      </c>
      <c r="M152" s="130">
        <f t="shared" si="48"/>
        <v>0</v>
      </c>
      <c r="N152" s="130">
        <f t="shared" si="48"/>
        <v>7</v>
      </c>
      <c r="O152" s="130">
        <f t="shared" si="48"/>
        <v>3</v>
      </c>
      <c r="P152" s="330">
        <f t="shared" si="40"/>
        <v>177</v>
      </c>
      <c r="Q152" s="130">
        <f t="shared" ref="Q152:T154" si="49">Q137+Q133+Q129+Q125+Q121+Q117+Q112+Q108+Q104+Q100+Q96+Q92+Q88+Q80+Q76+Q71+Q68+Q64+Q59+Q141+Q145+Q149</f>
        <v>164</v>
      </c>
      <c r="R152" s="130">
        <f t="shared" si="49"/>
        <v>0</v>
      </c>
      <c r="S152" s="130">
        <f t="shared" si="49"/>
        <v>5</v>
      </c>
      <c r="T152" s="420">
        <f t="shared" si="49"/>
        <v>1</v>
      </c>
      <c r="U152" s="330">
        <f t="shared" si="41"/>
        <v>170</v>
      </c>
      <c r="V152" s="130">
        <f t="shared" ref="V152:Y154" si="50">V137+V133+V129+V125+V121+V117+V112+V108+V104+V100+V96+V92+V88+V80+V76+V71+V68+V64+V59+V141+V145+V149</f>
        <v>1</v>
      </c>
      <c r="W152" s="130">
        <f t="shared" si="50"/>
        <v>3</v>
      </c>
      <c r="X152" s="130">
        <f t="shared" si="50"/>
        <v>0</v>
      </c>
      <c r="Y152" s="420">
        <f t="shared" si="50"/>
        <v>145</v>
      </c>
      <c r="Z152" s="330">
        <f t="shared" si="42"/>
        <v>149</v>
      </c>
      <c r="AA152" s="130">
        <f t="shared" ref="AA152:AD154" si="51">AA129+AA133+AA137+AA125+AA121+AA117+AA112+AA108+AA104+AA100+AA96+AA92+AA88+AA80+AA76+AA71+AA68+AA64+AA59+AA141+AA145+AA149</f>
        <v>0</v>
      </c>
      <c r="AB152" s="130">
        <f t="shared" si="51"/>
        <v>6</v>
      </c>
      <c r="AC152" s="130">
        <f t="shared" si="51"/>
        <v>3</v>
      </c>
      <c r="AD152" s="420">
        <f t="shared" si="51"/>
        <v>133</v>
      </c>
      <c r="AE152" s="330">
        <f t="shared" si="45"/>
        <v>142</v>
      </c>
      <c r="AF152" s="130">
        <f t="shared" ref="AF152:AI154" si="52">AF129+AF133+AF137+AF125+AF121+AF117+AF112+AF108+AF104+AF100+AF96+AF92+AF88+AF80+AF76+AF71+AF68+AF64+AF59+AF141+AF145+AF149</f>
        <v>0</v>
      </c>
      <c r="AG152" s="130">
        <f t="shared" si="52"/>
        <v>6</v>
      </c>
      <c r="AH152" s="130">
        <f t="shared" si="52"/>
        <v>0</v>
      </c>
      <c r="AI152" s="130">
        <f t="shared" si="52"/>
        <v>100</v>
      </c>
      <c r="AJ152" s="330">
        <f t="shared" si="46"/>
        <v>106</v>
      </c>
    </row>
    <row r="153" spans="1:36" s="29" customFormat="1" ht="16.5" customHeight="1" x14ac:dyDescent="0.35">
      <c r="A153" s="28"/>
      <c r="B153" s="521"/>
      <c r="C153" s="661"/>
      <c r="D153" s="705" t="s">
        <v>141</v>
      </c>
      <c r="E153" s="735"/>
      <c r="F153" s="504">
        <f t="shared" si="44"/>
        <v>0</v>
      </c>
      <c r="G153" s="533">
        <f t="shared" si="47"/>
        <v>0</v>
      </c>
      <c r="H153" s="130">
        <f t="shared" si="47"/>
        <v>0</v>
      </c>
      <c r="I153" s="130">
        <f t="shared" si="47"/>
        <v>0</v>
      </c>
      <c r="J153" s="130">
        <f t="shared" si="47"/>
        <v>0</v>
      </c>
      <c r="K153" s="130">
        <f t="shared" si="43"/>
        <v>0</v>
      </c>
      <c r="L153" s="130">
        <f t="shared" si="48"/>
        <v>0</v>
      </c>
      <c r="M153" s="130">
        <f t="shared" si="48"/>
        <v>0</v>
      </c>
      <c r="N153" s="130">
        <f t="shared" si="48"/>
        <v>0</v>
      </c>
      <c r="O153" s="130">
        <f t="shared" si="48"/>
        <v>0</v>
      </c>
      <c r="P153" s="330">
        <f t="shared" si="40"/>
        <v>0</v>
      </c>
      <c r="Q153" s="130">
        <f t="shared" si="49"/>
        <v>0</v>
      </c>
      <c r="R153" s="130">
        <f t="shared" si="49"/>
        <v>0</v>
      </c>
      <c r="S153" s="130">
        <f t="shared" si="49"/>
        <v>0</v>
      </c>
      <c r="T153" s="420">
        <f t="shared" si="49"/>
        <v>0</v>
      </c>
      <c r="U153" s="330">
        <f t="shared" si="41"/>
        <v>0</v>
      </c>
      <c r="V153" s="130">
        <f t="shared" si="50"/>
        <v>0</v>
      </c>
      <c r="W153" s="130">
        <f t="shared" si="50"/>
        <v>0</v>
      </c>
      <c r="X153" s="130">
        <f t="shared" si="50"/>
        <v>0</v>
      </c>
      <c r="Y153" s="420">
        <f t="shared" si="50"/>
        <v>0</v>
      </c>
      <c r="Z153" s="330">
        <f t="shared" si="42"/>
        <v>0</v>
      </c>
      <c r="AA153" s="559">
        <f t="shared" si="51"/>
        <v>0</v>
      </c>
      <c r="AB153" s="559">
        <f t="shared" si="51"/>
        <v>0</v>
      </c>
      <c r="AC153" s="559">
        <f t="shared" si="51"/>
        <v>0</v>
      </c>
      <c r="AD153" s="574">
        <f t="shared" si="51"/>
        <v>0</v>
      </c>
      <c r="AE153" s="330">
        <f t="shared" si="45"/>
        <v>0</v>
      </c>
      <c r="AF153" s="559">
        <f t="shared" si="52"/>
        <v>0</v>
      </c>
      <c r="AG153" s="559">
        <f t="shared" si="52"/>
        <v>0</v>
      </c>
      <c r="AH153" s="559">
        <f t="shared" si="52"/>
        <v>0</v>
      </c>
      <c r="AI153" s="559">
        <f t="shared" si="52"/>
        <v>0</v>
      </c>
      <c r="AJ153" s="330">
        <f t="shared" si="46"/>
        <v>0</v>
      </c>
    </row>
    <row r="154" spans="1:36" s="29" customFormat="1" ht="16.5" customHeight="1" thickBot="1" x14ac:dyDescent="0.4">
      <c r="A154" s="40"/>
      <c r="B154" s="522"/>
      <c r="C154" s="661"/>
      <c r="D154" s="705" t="s">
        <v>142</v>
      </c>
      <c r="E154" s="735"/>
      <c r="F154" s="504">
        <f t="shared" si="44"/>
        <v>306</v>
      </c>
      <c r="G154" s="533">
        <f t="shared" si="47"/>
        <v>27</v>
      </c>
      <c r="H154" s="130">
        <f t="shared" si="47"/>
        <v>0</v>
      </c>
      <c r="I154" s="130">
        <f t="shared" si="47"/>
        <v>1</v>
      </c>
      <c r="J154" s="130">
        <f t="shared" si="47"/>
        <v>0</v>
      </c>
      <c r="K154" s="130">
        <f t="shared" si="43"/>
        <v>28</v>
      </c>
      <c r="L154" s="130">
        <f t="shared" si="48"/>
        <v>37</v>
      </c>
      <c r="M154" s="130">
        <f t="shared" si="48"/>
        <v>0</v>
      </c>
      <c r="N154" s="130">
        <f t="shared" si="48"/>
        <v>4</v>
      </c>
      <c r="O154" s="130">
        <f t="shared" si="48"/>
        <v>3</v>
      </c>
      <c r="P154" s="330">
        <f t="shared" si="40"/>
        <v>44</v>
      </c>
      <c r="Q154" s="130">
        <f t="shared" si="49"/>
        <v>55</v>
      </c>
      <c r="R154" s="130">
        <f t="shared" si="49"/>
        <v>0</v>
      </c>
      <c r="S154" s="130">
        <f t="shared" si="49"/>
        <v>3</v>
      </c>
      <c r="T154" s="420">
        <f t="shared" si="49"/>
        <v>0</v>
      </c>
      <c r="U154" s="330">
        <f t="shared" si="41"/>
        <v>58</v>
      </c>
      <c r="V154" s="130">
        <f t="shared" si="50"/>
        <v>0</v>
      </c>
      <c r="W154" s="130">
        <f t="shared" si="50"/>
        <v>4</v>
      </c>
      <c r="X154" s="130">
        <f t="shared" si="50"/>
        <v>0</v>
      </c>
      <c r="Y154" s="420">
        <f t="shared" si="50"/>
        <v>30</v>
      </c>
      <c r="Z154" s="330">
        <f t="shared" si="42"/>
        <v>34</v>
      </c>
      <c r="AA154" s="559">
        <f t="shared" si="51"/>
        <v>0</v>
      </c>
      <c r="AB154" s="559">
        <f t="shared" si="51"/>
        <v>1</v>
      </c>
      <c r="AC154" s="559">
        <f t="shared" si="51"/>
        <v>1</v>
      </c>
      <c r="AD154" s="574">
        <f t="shared" si="51"/>
        <v>65</v>
      </c>
      <c r="AE154" s="330">
        <f t="shared" si="45"/>
        <v>67</v>
      </c>
      <c r="AF154" s="559">
        <f t="shared" si="52"/>
        <v>0</v>
      </c>
      <c r="AG154" s="559">
        <f t="shared" si="52"/>
        <v>5</v>
      </c>
      <c r="AH154" s="559">
        <f t="shared" si="52"/>
        <v>0</v>
      </c>
      <c r="AI154" s="559">
        <f t="shared" si="52"/>
        <v>70</v>
      </c>
      <c r="AJ154" s="330">
        <f t="shared" si="46"/>
        <v>75</v>
      </c>
    </row>
    <row r="155" spans="1:36" s="29" customFormat="1" ht="16.5" customHeight="1" x14ac:dyDescent="0.35">
      <c r="A155" s="40"/>
      <c r="B155" s="523"/>
      <c r="C155" s="662"/>
      <c r="D155" s="664" t="s">
        <v>773</v>
      </c>
      <c r="E155" s="665"/>
      <c r="F155" s="504">
        <f t="shared" si="44"/>
        <v>0</v>
      </c>
      <c r="G155" s="533"/>
      <c r="H155" s="130"/>
      <c r="I155" s="130"/>
      <c r="J155" s="130"/>
      <c r="K155" s="130"/>
      <c r="L155" s="130"/>
      <c r="M155" s="130"/>
      <c r="N155" s="130"/>
      <c r="O155" s="130"/>
      <c r="P155" s="330"/>
      <c r="Q155" s="130"/>
      <c r="R155" s="130"/>
      <c r="S155" s="130"/>
      <c r="T155" s="420"/>
      <c r="U155" s="330"/>
      <c r="V155" s="130"/>
      <c r="W155" s="130"/>
      <c r="X155" s="130"/>
      <c r="Y155" s="420"/>
      <c r="Z155" s="330"/>
      <c r="AA155" s="559">
        <f t="shared" ref="AA155:AD155" si="53">AA148+AA144+AA140+AA136+AA132+AA128+AA124+AA116+AA111+AA107+AA103+AA95+AA91+AA84+AA79+AA75+AA67+AA63</f>
        <v>0</v>
      </c>
      <c r="AB155" s="559">
        <f t="shared" si="53"/>
        <v>0</v>
      </c>
      <c r="AC155" s="559">
        <f t="shared" si="53"/>
        <v>0</v>
      </c>
      <c r="AD155" s="574">
        <f t="shared" si="53"/>
        <v>0</v>
      </c>
      <c r="AE155" s="330">
        <f t="shared" si="45"/>
        <v>0</v>
      </c>
      <c r="AF155" s="559">
        <f t="shared" ref="AF155:AI155" si="54">AF148+AF144+AF140+AF136+AF132+AF128+AF124+AF116+AF111+AF107+AF103+AF95+AF91+AF84+AF79+AF75+AF67+AF63</f>
        <v>0</v>
      </c>
      <c r="AG155" s="559">
        <f t="shared" si="54"/>
        <v>0</v>
      </c>
      <c r="AH155" s="559">
        <f t="shared" si="54"/>
        <v>0</v>
      </c>
      <c r="AI155" s="559">
        <f t="shared" si="54"/>
        <v>0</v>
      </c>
      <c r="AJ155" s="330">
        <f t="shared" si="46"/>
        <v>0</v>
      </c>
    </row>
    <row r="156" spans="1:36" s="29" customFormat="1" ht="16.5" customHeight="1" thickBot="1" x14ac:dyDescent="0.4">
      <c r="A156" s="40"/>
      <c r="B156" s="523"/>
      <c r="C156" s="663"/>
      <c r="D156" s="666" t="s">
        <v>774</v>
      </c>
      <c r="E156" s="667"/>
      <c r="F156" s="504">
        <f t="shared" si="44"/>
        <v>0</v>
      </c>
      <c r="G156" s="533"/>
      <c r="H156" s="130"/>
      <c r="I156" s="130"/>
      <c r="J156" s="130"/>
      <c r="K156" s="130"/>
      <c r="L156" s="130"/>
      <c r="M156" s="130"/>
      <c r="N156" s="130"/>
      <c r="O156" s="130"/>
      <c r="P156" s="330"/>
      <c r="Q156" s="130"/>
      <c r="R156" s="130"/>
      <c r="S156" s="130"/>
      <c r="T156" s="420"/>
      <c r="U156" s="330"/>
      <c r="V156" s="130"/>
      <c r="W156" s="130"/>
      <c r="X156" s="130"/>
      <c r="Y156" s="420"/>
      <c r="Z156" s="330"/>
      <c r="AA156" s="560">
        <f t="shared" ref="AA156:AD156" si="55">AA120+AA115+AA99+AA83+AA74+AA62</f>
        <v>0</v>
      </c>
      <c r="AB156" s="560">
        <f t="shared" si="55"/>
        <v>0</v>
      </c>
      <c r="AC156" s="560">
        <f t="shared" si="55"/>
        <v>0</v>
      </c>
      <c r="AD156" s="575">
        <f t="shared" si="55"/>
        <v>0</v>
      </c>
      <c r="AE156" s="330">
        <f t="shared" si="45"/>
        <v>0</v>
      </c>
      <c r="AF156" s="560">
        <f t="shared" ref="AF156:AI156" si="56">AF120+AF115+AF99+AF83+AF74+AF62</f>
        <v>0</v>
      </c>
      <c r="AG156" s="560">
        <f t="shared" si="56"/>
        <v>0</v>
      </c>
      <c r="AH156" s="560">
        <f t="shared" si="56"/>
        <v>0</v>
      </c>
      <c r="AI156" s="560">
        <f t="shared" si="56"/>
        <v>0</v>
      </c>
      <c r="AJ156" s="330">
        <f t="shared" si="46"/>
        <v>0</v>
      </c>
    </row>
    <row r="157" spans="1:36" s="29" customFormat="1" ht="16.5" customHeight="1" x14ac:dyDescent="0.35">
      <c r="A157" s="28"/>
      <c r="B157" s="727">
        <v>1</v>
      </c>
      <c r="C157" s="660" t="s">
        <v>6</v>
      </c>
      <c r="D157" s="741" t="s">
        <v>7</v>
      </c>
      <c r="E157" s="617" t="s">
        <v>118</v>
      </c>
      <c r="F157" s="504">
        <f t="shared" si="44"/>
        <v>1</v>
      </c>
      <c r="G157" s="530">
        <v>0</v>
      </c>
      <c r="H157" s="300">
        <v>0</v>
      </c>
      <c r="I157" s="300">
        <v>0</v>
      </c>
      <c r="J157" s="300">
        <v>0</v>
      </c>
      <c r="K157" s="130">
        <f t="shared" si="43"/>
        <v>0</v>
      </c>
      <c r="L157" s="256">
        <v>0</v>
      </c>
      <c r="M157" s="256">
        <v>0</v>
      </c>
      <c r="N157" s="256">
        <v>0</v>
      </c>
      <c r="O157" s="256">
        <v>0</v>
      </c>
      <c r="P157" s="330">
        <f t="shared" si="40"/>
        <v>0</v>
      </c>
      <c r="Q157" s="256">
        <v>0</v>
      </c>
      <c r="R157" s="256">
        <v>0</v>
      </c>
      <c r="S157" s="256">
        <v>0</v>
      </c>
      <c r="T157" s="418">
        <v>0</v>
      </c>
      <c r="U157" s="330">
        <f t="shared" si="41"/>
        <v>0</v>
      </c>
      <c r="V157" s="256">
        <v>0</v>
      </c>
      <c r="W157" s="256">
        <v>0</v>
      </c>
      <c r="X157" s="256">
        <v>0</v>
      </c>
      <c r="Y157" s="418">
        <v>0</v>
      </c>
      <c r="Z157" s="330">
        <f t="shared" si="42"/>
        <v>0</v>
      </c>
      <c r="AA157" s="279">
        <v>0</v>
      </c>
      <c r="AB157" s="279">
        <v>0</v>
      </c>
      <c r="AC157" s="279">
        <v>0</v>
      </c>
      <c r="AD157" s="421">
        <v>0</v>
      </c>
      <c r="AE157" s="330">
        <f t="shared" si="45"/>
        <v>0</v>
      </c>
      <c r="AF157" s="279">
        <v>0</v>
      </c>
      <c r="AG157" s="279">
        <v>0</v>
      </c>
      <c r="AH157" s="279">
        <v>0</v>
      </c>
      <c r="AI157" s="279">
        <v>1</v>
      </c>
      <c r="AJ157" s="330">
        <f t="shared" si="46"/>
        <v>1</v>
      </c>
    </row>
    <row r="158" spans="1:36" s="29" customFormat="1" ht="16.5" customHeight="1" x14ac:dyDescent="0.35">
      <c r="A158" s="28"/>
      <c r="B158" s="722"/>
      <c r="C158" s="661"/>
      <c r="D158" s="742"/>
      <c r="E158" s="615" t="s">
        <v>205</v>
      </c>
      <c r="F158" s="504">
        <f t="shared" si="44"/>
        <v>0</v>
      </c>
      <c r="G158" s="530">
        <v>0</v>
      </c>
      <c r="H158" s="300">
        <v>0</v>
      </c>
      <c r="I158" s="300">
        <v>0</v>
      </c>
      <c r="J158" s="300">
        <v>0</v>
      </c>
      <c r="K158" s="130">
        <f t="shared" si="43"/>
        <v>0</v>
      </c>
      <c r="L158" s="256">
        <v>0</v>
      </c>
      <c r="M158" s="256">
        <v>0</v>
      </c>
      <c r="N158" s="256">
        <v>0</v>
      </c>
      <c r="O158" s="256">
        <v>0</v>
      </c>
      <c r="P158" s="330">
        <f t="shared" si="40"/>
        <v>0</v>
      </c>
      <c r="Q158" s="256">
        <v>0</v>
      </c>
      <c r="R158" s="256">
        <v>0</v>
      </c>
      <c r="S158" s="256">
        <v>0</v>
      </c>
      <c r="T158" s="418">
        <v>0</v>
      </c>
      <c r="U158" s="330">
        <f t="shared" si="41"/>
        <v>0</v>
      </c>
      <c r="V158" s="256">
        <v>0</v>
      </c>
      <c r="W158" s="256">
        <v>0</v>
      </c>
      <c r="X158" s="256">
        <v>0</v>
      </c>
      <c r="Y158" s="418">
        <v>0</v>
      </c>
      <c r="Z158" s="330">
        <f t="shared" si="42"/>
        <v>0</v>
      </c>
      <c r="AA158" s="257">
        <v>0</v>
      </c>
      <c r="AB158" s="257">
        <v>0</v>
      </c>
      <c r="AC158" s="257">
        <v>0</v>
      </c>
      <c r="AD158" s="573">
        <v>0</v>
      </c>
      <c r="AE158" s="330">
        <f t="shared" si="45"/>
        <v>0</v>
      </c>
      <c r="AF158" s="257">
        <v>0</v>
      </c>
      <c r="AG158" s="257">
        <v>0</v>
      </c>
      <c r="AH158" s="257">
        <v>0</v>
      </c>
      <c r="AI158" s="257">
        <v>0</v>
      </c>
      <c r="AJ158" s="330">
        <f t="shared" si="46"/>
        <v>0</v>
      </c>
    </row>
    <row r="159" spans="1:36" s="29" customFormat="1" ht="16.5" customHeight="1" x14ac:dyDescent="0.35">
      <c r="A159" s="28"/>
      <c r="B159" s="720"/>
      <c r="C159" s="661"/>
      <c r="D159" s="742"/>
      <c r="E159" s="634" t="s">
        <v>114</v>
      </c>
      <c r="F159" s="504">
        <f t="shared" si="44"/>
        <v>0</v>
      </c>
      <c r="G159" s="530">
        <v>0</v>
      </c>
      <c r="H159" s="300">
        <v>0</v>
      </c>
      <c r="I159" s="300">
        <v>0</v>
      </c>
      <c r="J159" s="300">
        <v>0</v>
      </c>
      <c r="K159" s="130">
        <f t="shared" si="43"/>
        <v>0</v>
      </c>
      <c r="L159" s="256">
        <v>0</v>
      </c>
      <c r="M159" s="256">
        <v>0</v>
      </c>
      <c r="N159" s="256">
        <v>0</v>
      </c>
      <c r="O159" s="256">
        <v>0</v>
      </c>
      <c r="P159" s="330">
        <f t="shared" si="40"/>
        <v>0</v>
      </c>
      <c r="Q159" s="256">
        <v>0</v>
      </c>
      <c r="R159" s="256">
        <v>0</v>
      </c>
      <c r="S159" s="256">
        <v>0</v>
      </c>
      <c r="T159" s="418">
        <v>0</v>
      </c>
      <c r="U159" s="330">
        <f t="shared" si="41"/>
        <v>0</v>
      </c>
      <c r="V159" s="256">
        <v>0</v>
      </c>
      <c r="W159" s="256">
        <v>0</v>
      </c>
      <c r="X159" s="256">
        <v>0</v>
      </c>
      <c r="Y159" s="418">
        <v>0</v>
      </c>
      <c r="Z159" s="330">
        <f t="shared" si="42"/>
        <v>0</v>
      </c>
      <c r="AA159" s="257">
        <v>0</v>
      </c>
      <c r="AB159" s="257">
        <v>0</v>
      </c>
      <c r="AC159" s="257">
        <v>0</v>
      </c>
      <c r="AD159" s="573">
        <v>0</v>
      </c>
      <c r="AE159" s="330">
        <f t="shared" si="45"/>
        <v>0</v>
      </c>
      <c r="AF159" s="257">
        <v>0</v>
      </c>
      <c r="AG159" s="257">
        <v>0</v>
      </c>
      <c r="AH159" s="257">
        <v>0</v>
      </c>
      <c r="AI159" s="257">
        <v>0</v>
      </c>
      <c r="AJ159" s="330">
        <f t="shared" si="46"/>
        <v>0</v>
      </c>
    </row>
    <row r="160" spans="1:36" s="29" customFormat="1" ht="18.75" customHeight="1" x14ac:dyDescent="0.35">
      <c r="A160" s="28"/>
      <c r="B160" s="528"/>
      <c r="C160" s="661"/>
      <c r="D160" s="743"/>
      <c r="E160" s="618" t="s">
        <v>768</v>
      </c>
      <c r="F160" s="504">
        <f t="shared" si="44"/>
        <v>0</v>
      </c>
      <c r="G160" s="530"/>
      <c r="H160" s="300"/>
      <c r="I160" s="300"/>
      <c r="J160" s="300"/>
      <c r="K160" s="130"/>
      <c r="L160" s="256"/>
      <c r="M160" s="256"/>
      <c r="N160" s="256"/>
      <c r="O160" s="256"/>
      <c r="P160" s="330"/>
      <c r="Q160" s="256"/>
      <c r="R160" s="256"/>
      <c r="S160" s="256"/>
      <c r="T160" s="418"/>
      <c r="U160" s="330"/>
      <c r="V160" s="256"/>
      <c r="W160" s="256"/>
      <c r="X160" s="256"/>
      <c r="Y160" s="418"/>
      <c r="Z160" s="330"/>
      <c r="AA160" s="257">
        <v>0</v>
      </c>
      <c r="AB160" s="257">
        <v>0</v>
      </c>
      <c r="AC160" s="257">
        <v>0</v>
      </c>
      <c r="AD160" s="573">
        <v>0</v>
      </c>
      <c r="AE160" s="330">
        <f t="shared" si="45"/>
        <v>0</v>
      </c>
      <c r="AF160" s="257">
        <v>0</v>
      </c>
      <c r="AG160" s="257">
        <v>0</v>
      </c>
      <c r="AH160" s="257">
        <v>0</v>
      </c>
      <c r="AI160" s="257">
        <v>0</v>
      </c>
      <c r="AJ160" s="330">
        <f t="shared" si="46"/>
        <v>0</v>
      </c>
    </row>
    <row r="161" spans="1:36" s="29" customFormat="1" ht="28.5" customHeight="1" thickBot="1" x14ac:dyDescent="0.4">
      <c r="A161" s="28"/>
      <c r="B161" s="528"/>
      <c r="C161" s="661"/>
      <c r="D161" s="744"/>
      <c r="E161" s="635" t="s">
        <v>769</v>
      </c>
      <c r="F161" s="504">
        <f t="shared" si="44"/>
        <v>0</v>
      </c>
      <c r="G161" s="530"/>
      <c r="H161" s="300"/>
      <c r="I161" s="300"/>
      <c r="J161" s="300"/>
      <c r="K161" s="130"/>
      <c r="L161" s="256"/>
      <c r="M161" s="256"/>
      <c r="N161" s="256"/>
      <c r="O161" s="256"/>
      <c r="P161" s="330"/>
      <c r="Q161" s="256"/>
      <c r="R161" s="256"/>
      <c r="S161" s="256"/>
      <c r="T161" s="418"/>
      <c r="U161" s="330"/>
      <c r="V161" s="256"/>
      <c r="W161" s="256"/>
      <c r="X161" s="256"/>
      <c r="Y161" s="418"/>
      <c r="Z161" s="330"/>
      <c r="AA161" s="258">
        <v>0</v>
      </c>
      <c r="AB161" s="258">
        <v>0</v>
      </c>
      <c r="AC161" s="258">
        <v>0</v>
      </c>
      <c r="AD161" s="419">
        <v>0</v>
      </c>
      <c r="AE161" s="330">
        <f t="shared" si="45"/>
        <v>0</v>
      </c>
      <c r="AF161" s="258">
        <v>0</v>
      </c>
      <c r="AG161" s="258">
        <v>0</v>
      </c>
      <c r="AH161" s="258">
        <v>0</v>
      </c>
      <c r="AI161" s="258">
        <v>0</v>
      </c>
      <c r="AJ161" s="330">
        <f t="shared" si="46"/>
        <v>0</v>
      </c>
    </row>
    <row r="162" spans="1:36" s="29" customFormat="1" ht="16.5" customHeight="1" x14ac:dyDescent="0.35">
      <c r="A162" s="28"/>
      <c r="B162" s="521"/>
      <c r="C162" s="661"/>
      <c r="D162" s="712" t="s">
        <v>143</v>
      </c>
      <c r="E162" s="737"/>
      <c r="F162" s="504">
        <f t="shared" si="44"/>
        <v>1</v>
      </c>
      <c r="G162" s="533">
        <f t="shared" ref="G162:J164" si="57">G157</f>
        <v>0</v>
      </c>
      <c r="H162" s="130">
        <f t="shared" si="57"/>
        <v>0</v>
      </c>
      <c r="I162" s="130">
        <f t="shared" si="57"/>
        <v>0</v>
      </c>
      <c r="J162" s="130">
        <f t="shared" si="57"/>
        <v>0</v>
      </c>
      <c r="K162" s="130">
        <f t="shared" si="43"/>
        <v>0</v>
      </c>
      <c r="L162" s="130">
        <f t="shared" ref="L162:O164" si="58">L157</f>
        <v>0</v>
      </c>
      <c r="M162" s="130">
        <f t="shared" si="58"/>
        <v>0</v>
      </c>
      <c r="N162" s="130">
        <f t="shared" si="58"/>
        <v>0</v>
      </c>
      <c r="O162" s="130">
        <f t="shared" si="58"/>
        <v>0</v>
      </c>
      <c r="P162" s="330">
        <f t="shared" si="40"/>
        <v>0</v>
      </c>
      <c r="Q162" s="130">
        <f t="shared" ref="Q162:T164" si="59">Q157</f>
        <v>0</v>
      </c>
      <c r="R162" s="130">
        <f t="shared" si="59"/>
        <v>0</v>
      </c>
      <c r="S162" s="130">
        <f t="shared" si="59"/>
        <v>0</v>
      </c>
      <c r="T162" s="420">
        <f t="shared" si="59"/>
        <v>0</v>
      </c>
      <c r="U162" s="330">
        <f t="shared" si="41"/>
        <v>0</v>
      </c>
      <c r="V162" s="130">
        <f t="shared" ref="V162:Y164" si="60">V157</f>
        <v>0</v>
      </c>
      <c r="W162" s="130">
        <f t="shared" si="60"/>
        <v>0</v>
      </c>
      <c r="X162" s="130">
        <f t="shared" si="60"/>
        <v>0</v>
      </c>
      <c r="Y162" s="420">
        <f t="shared" si="60"/>
        <v>0</v>
      </c>
      <c r="Z162" s="330">
        <f t="shared" si="42"/>
        <v>0</v>
      </c>
      <c r="AA162" s="130">
        <f t="shared" ref="AA162:AD164" si="61">AA157</f>
        <v>0</v>
      </c>
      <c r="AB162" s="130">
        <f t="shared" si="61"/>
        <v>0</v>
      </c>
      <c r="AC162" s="130">
        <f t="shared" si="61"/>
        <v>0</v>
      </c>
      <c r="AD162" s="420">
        <f t="shared" si="61"/>
        <v>0</v>
      </c>
      <c r="AE162" s="330">
        <f t="shared" si="45"/>
        <v>0</v>
      </c>
      <c r="AF162" s="130">
        <f t="shared" ref="AF162:AI164" si="62">AF157</f>
        <v>0</v>
      </c>
      <c r="AG162" s="130">
        <f t="shared" si="62"/>
        <v>0</v>
      </c>
      <c r="AH162" s="130">
        <f t="shared" si="62"/>
        <v>0</v>
      </c>
      <c r="AI162" s="130">
        <f t="shared" si="62"/>
        <v>1</v>
      </c>
      <c r="AJ162" s="330">
        <f t="shared" si="46"/>
        <v>1</v>
      </c>
    </row>
    <row r="163" spans="1:36" s="29" customFormat="1" ht="16.5" customHeight="1" x14ac:dyDescent="0.35">
      <c r="A163" s="28"/>
      <c r="B163" s="521"/>
      <c r="C163" s="661"/>
      <c r="D163" s="705" t="s">
        <v>144</v>
      </c>
      <c r="E163" s="735"/>
      <c r="F163" s="504">
        <f t="shared" si="44"/>
        <v>0</v>
      </c>
      <c r="G163" s="533">
        <f t="shared" si="57"/>
        <v>0</v>
      </c>
      <c r="H163" s="130">
        <f t="shared" si="57"/>
        <v>0</v>
      </c>
      <c r="I163" s="130">
        <f t="shared" si="57"/>
        <v>0</v>
      </c>
      <c r="J163" s="130">
        <f t="shared" si="57"/>
        <v>0</v>
      </c>
      <c r="K163" s="130">
        <f t="shared" si="43"/>
        <v>0</v>
      </c>
      <c r="L163" s="130">
        <f t="shared" si="58"/>
        <v>0</v>
      </c>
      <c r="M163" s="130">
        <f t="shared" si="58"/>
        <v>0</v>
      </c>
      <c r="N163" s="130">
        <f t="shared" si="58"/>
        <v>0</v>
      </c>
      <c r="O163" s="130">
        <f t="shared" si="58"/>
        <v>0</v>
      </c>
      <c r="P163" s="330">
        <f t="shared" si="40"/>
        <v>0</v>
      </c>
      <c r="Q163" s="130">
        <f t="shared" si="59"/>
        <v>0</v>
      </c>
      <c r="R163" s="130">
        <f t="shared" si="59"/>
        <v>0</v>
      </c>
      <c r="S163" s="130">
        <f t="shared" si="59"/>
        <v>0</v>
      </c>
      <c r="T163" s="420">
        <f t="shared" si="59"/>
        <v>0</v>
      </c>
      <c r="U163" s="330">
        <f t="shared" si="41"/>
        <v>0</v>
      </c>
      <c r="V163" s="130">
        <f t="shared" si="60"/>
        <v>0</v>
      </c>
      <c r="W163" s="130">
        <f t="shared" si="60"/>
        <v>0</v>
      </c>
      <c r="X163" s="130">
        <f t="shared" si="60"/>
        <v>0</v>
      </c>
      <c r="Y163" s="420">
        <f t="shared" si="60"/>
        <v>0</v>
      </c>
      <c r="Z163" s="330">
        <f t="shared" si="42"/>
        <v>0</v>
      </c>
      <c r="AA163" s="559">
        <f t="shared" si="61"/>
        <v>0</v>
      </c>
      <c r="AB163" s="559">
        <f t="shared" si="61"/>
        <v>0</v>
      </c>
      <c r="AC163" s="559">
        <f t="shared" si="61"/>
        <v>0</v>
      </c>
      <c r="AD163" s="574">
        <f t="shared" si="61"/>
        <v>0</v>
      </c>
      <c r="AE163" s="330">
        <f t="shared" si="45"/>
        <v>0</v>
      </c>
      <c r="AF163" s="559">
        <f t="shared" si="62"/>
        <v>0</v>
      </c>
      <c r="AG163" s="559">
        <f t="shared" si="62"/>
        <v>0</v>
      </c>
      <c r="AH163" s="559">
        <f t="shared" si="62"/>
        <v>0</v>
      </c>
      <c r="AI163" s="559">
        <f t="shared" si="62"/>
        <v>0</v>
      </c>
      <c r="AJ163" s="330">
        <f t="shared" si="46"/>
        <v>0</v>
      </c>
    </row>
    <row r="164" spans="1:36" s="29" customFormat="1" ht="16.5" customHeight="1" thickBot="1" x14ac:dyDescent="0.4">
      <c r="A164" s="28"/>
      <c r="B164" s="522"/>
      <c r="C164" s="661"/>
      <c r="D164" s="705" t="s">
        <v>145</v>
      </c>
      <c r="E164" s="735"/>
      <c r="F164" s="504">
        <f t="shared" si="44"/>
        <v>0</v>
      </c>
      <c r="G164" s="533">
        <f t="shared" si="57"/>
        <v>0</v>
      </c>
      <c r="H164" s="130">
        <f t="shared" si="57"/>
        <v>0</v>
      </c>
      <c r="I164" s="130">
        <f t="shared" si="57"/>
        <v>0</v>
      </c>
      <c r="J164" s="130">
        <f t="shared" si="57"/>
        <v>0</v>
      </c>
      <c r="K164" s="130">
        <f t="shared" si="43"/>
        <v>0</v>
      </c>
      <c r="L164" s="130">
        <f t="shared" si="58"/>
        <v>0</v>
      </c>
      <c r="M164" s="130">
        <f t="shared" si="58"/>
        <v>0</v>
      </c>
      <c r="N164" s="130">
        <f t="shared" si="58"/>
        <v>0</v>
      </c>
      <c r="O164" s="130">
        <f t="shared" si="58"/>
        <v>0</v>
      </c>
      <c r="P164" s="330">
        <f t="shared" si="40"/>
        <v>0</v>
      </c>
      <c r="Q164" s="130">
        <f t="shared" si="59"/>
        <v>0</v>
      </c>
      <c r="R164" s="130">
        <f t="shared" si="59"/>
        <v>0</v>
      </c>
      <c r="S164" s="130">
        <f t="shared" si="59"/>
        <v>0</v>
      </c>
      <c r="T164" s="420">
        <f t="shared" si="59"/>
        <v>0</v>
      </c>
      <c r="U164" s="330">
        <f t="shared" si="41"/>
        <v>0</v>
      </c>
      <c r="V164" s="130">
        <f t="shared" si="60"/>
        <v>0</v>
      </c>
      <c r="W164" s="130">
        <f t="shared" si="60"/>
        <v>0</v>
      </c>
      <c r="X164" s="130">
        <f t="shared" si="60"/>
        <v>0</v>
      </c>
      <c r="Y164" s="420">
        <f t="shared" si="60"/>
        <v>0</v>
      </c>
      <c r="Z164" s="330">
        <f t="shared" si="42"/>
        <v>0</v>
      </c>
      <c r="AA164" s="559">
        <f t="shared" si="61"/>
        <v>0</v>
      </c>
      <c r="AB164" s="559">
        <f t="shared" si="61"/>
        <v>0</v>
      </c>
      <c r="AC164" s="559">
        <f t="shared" si="61"/>
        <v>0</v>
      </c>
      <c r="AD164" s="574">
        <f t="shared" si="61"/>
        <v>0</v>
      </c>
      <c r="AE164" s="330">
        <f t="shared" si="45"/>
        <v>0</v>
      </c>
      <c r="AF164" s="559">
        <f t="shared" si="62"/>
        <v>0</v>
      </c>
      <c r="AG164" s="559">
        <f t="shared" si="62"/>
        <v>0</v>
      </c>
      <c r="AH164" s="559">
        <f t="shared" si="62"/>
        <v>0</v>
      </c>
      <c r="AI164" s="559">
        <f t="shared" si="62"/>
        <v>0</v>
      </c>
      <c r="AJ164" s="330">
        <f t="shared" si="46"/>
        <v>0</v>
      </c>
    </row>
    <row r="165" spans="1:36" s="29" customFormat="1" ht="16.5" customHeight="1" x14ac:dyDescent="0.35">
      <c r="A165" s="28"/>
      <c r="B165" s="523"/>
      <c r="C165" s="662"/>
      <c r="D165" s="664" t="s">
        <v>775</v>
      </c>
      <c r="E165" s="665"/>
      <c r="F165" s="504">
        <f t="shared" si="44"/>
        <v>0</v>
      </c>
      <c r="G165" s="533"/>
      <c r="H165" s="130"/>
      <c r="I165" s="130"/>
      <c r="J165" s="130"/>
      <c r="K165" s="130"/>
      <c r="L165" s="130"/>
      <c r="M165" s="130"/>
      <c r="N165" s="130"/>
      <c r="O165" s="130"/>
      <c r="P165" s="330"/>
      <c r="Q165" s="130"/>
      <c r="R165" s="130"/>
      <c r="S165" s="130"/>
      <c r="T165" s="420"/>
      <c r="U165" s="330"/>
      <c r="V165" s="130"/>
      <c r="W165" s="130"/>
      <c r="X165" s="130"/>
      <c r="Y165" s="420"/>
      <c r="Z165" s="330"/>
      <c r="AA165" s="559">
        <f t="shared" ref="AA165:AD165" si="63">AA161</f>
        <v>0</v>
      </c>
      <c r="AB165" s="559">
        <f t="shared" si="63"/>
        <v>0</v>
      </c>
      <c r="AC165" s="559">
        <f t="shared" si="63"/>
        <v>0</v>
      </c>
      <c r="AD165" s="574">
        <f t="shared" si="63"/>
        <v>0</v>
      </c>
      <c r="AE165" s="330">
        <f t="shared" si="45"/>
        <v>0</v>
      </c>
      <c r="AF165" s="559">
        <f t="shared" ref="AF165:AI165" si="64">AF161</f>
        <v>0</v>
      </c>
      <c r="AG165" s="559">
        <f t="shared" si="64"/>
        <v>0</v>
      </c>
      <c r="AH165" s="559">
        <f t="shared" si="64"/>
        <v>0</v>
      </c>
      <c r="AI165" s="559">
        <f t="shared" si="64"/>
        <v>0</v>
      </c>
      <c r="AJ165" s="330">
        <f t="shared" si="46"/>
        <v>0</v>
      </c>
    </row>
    <row r="166" spans="1:36" s="29" customFormat="1" ht="16.5" customHeight="1" thickBot="1" x14ac:dyDescent="0.4">
      <c r="A166" s="28"/>
      <c r="B166" s="523"/>
      <c r="C166" s="663"/>
      <c r="D166" s="666" t="s">
        <v>776</v>
      </c>
      <c r="E166" s="667"/>
      <c r="F166" s="504">
        <f t="shared" si="44"/>
        <v>0</v>
      </c>
      <c r="G166" s="533"/>
      <c r="H166" s="130"/>
      <c r="I166" s="130"/>
      <c r="J166" s="130"/>
      <c r="K166" s="130"/>
      <c r="L166" s="130"/>
      <c r="M166" s="130"/>
      <c r="N166" s="130"/>
      <c r="O166" s="130"/>
      <c r="P166" s="330"/>
      <c r="Q166" s="130"/>
      <c r="R166" s="130"/>
      <c r="S166" s="130"/>
      <c r="T166" s="420"/>
      <c r="U166" s="330"/>
      <c r="V166" s="130"/>
      <c r="W166" s="130"/>
      <c r="X166" s="130"/>
      <c r="Y166" s="420"/>
      <c r="Z166" s="330"/>
      <c r="AA166" s="560">
        <f t="shared" ref="AA166:AD166" si="65">AA160</f>
        <v>0</v>
      </c>
      <c r="AB166" s="560">
        <f t="shared" si="65"/>
        <v>0</v>
      </c>
      <c r="AC166" s="560">
        <f t="shared" si="65"/>
        <v>0</v>
      </c>
      <c r="AD166" s="575">
        <f t="shared" si="65"/>
        <v>0</v>
      </c>
      <c r="AE166" s="330">
        <f t="shared" si="45"/>
        <v>0</v>
      </c>
      <c r="AF166" s="560">
        <f t="shared" ref="AF166:AI166" si="66">AF160</f>
        <v>0</v>
      </c>
      <c r="AG166" s="560">
        <f t="shared" si="66"/>
        <v>0</v>
      </c>
      <c r="AH166" s="560">
        <f t="shared" si="66"/>
        <v>0</v>
      </c>
      <c r="AI166" s="560">
        <f t="shared" si="66"/>
        <v>0</v>
      </c>
      <c r="AJ166" s="330">
        <f t="shared" si="46"/>
        <v>0</v>
      </c>
    </row>
    <row r="167" spans="1:36" s="29" customFormat="1" ht="16.5" customHeight="1" x14ac:dyDescent="0.35">
      <c r="A167" s="28"/>
      <c r="B167" s="720">
        <v>1</v>
      </c>
      <c r="C167" s="660" t="s">
        <v>31</v>
      </c>
      <c r="D167" s="668" t="s">
        <v>417</v>
      </c>
      <c r="E167" s="617" t="s">
        <v>118</v>
      </c>
      <c r="F167" s="504">
        <f t="shared" si="44"/>
        <v>5</v>
      </c>
      <c r="G167" s="530">
        <v>0</v>
      </c>
      <c r="H167" s="300">
        <v>0</v>
      </c>
      <c r="I167" s="300">
        <v>0</v>
      </c>
      <c r="J167" s="300">
        <v>0</v>
      </c>
      <c r="K167" s="130">
        <f t="shared" si="43"/>
        <v>0</v>
      </c>
      <c r="L167" s="256">
        <v>0</v>
      </c>
      <c r="M167" s="256">
        <v>0</v>
      </c>
      <c r="N167" s="256">
        <v>0</v>
      </c>
      <c r="O167" s="256">
        <v>0</v>
      </c>
      <c r="P167" s="330">
        <f t="shared" si="40"/>
        <v>0</v>
      </c>
      <c r="Q167" s="256">
        <v>1</v>
      </c>
      <c r="R167" s="256">
        <v>0</v>
      </c>
      <c r="S167" s="256">
        <v>0</v>
      </c>
      <c r="T167" s="418">
        <v>0</v>
      </c>
      <c r="U167" s="330">
        <f t="shared" si="41"/>
        <v>1</v>
      </c>
      <c r="V167" s="256">
        <v>0</v>
      </c>
      <c r="W167" s="256">
        <v>0</v>
      </c>
      <c r="X167" s="256">
        <v>0</v>
      </c>
      <c r="Y167" s="418">
        <v>0</v>
      </c>
      <c r="Z167" s="330">
        <f t="shared" si="42"/>
        <v>0</v>
      </c>
      <c r="AA167" s="256">
        <v>0</v>
      </c>
      <c r="AB167" s="256">
        <v>0</v>
      </c>
      <c r="AC167" s="256">
        <v>0</v>
      </c>
      <c r="AD167" s="418">
        <v>3</v>
      </c>
      <c r="AE167" s="330">
        <f t="shared" si="45"/>
        <v>3</v>
      </c>
      <c r="AF167" s="256">
        <v>0</v>
      </c>
      <c r="AG167" s="256">
        <v>0</v>
      </c>
      <c r="AH167" s="256">
        <v>0</v>
      </c>
      <c r="AI167" s="256">
        <v>1</v>
      </c>
      <c r="AJ167" s="330">
        <f t="shared" si="46"/>
        <v>1</v>
      </c>
    </row>
    <row r="168" spans="1:36" s="29" customFormat="1" ht="16.5" customHeight="1" x14ac:dyDescent="0.35">
      <c r="A168" s="28"/>
      <c r="B168" s="695"/>
      <c r="C168" s="661"/>
      <c r="D168" s="669"/>
      <c r="E168" s="615" t="s">
        <v>205</v>
      </c>
      <c r="F168" s="504">
        <f t="shared" si="44"/>
        <v>0</v>
      </c>
      <c r="G168" s="530">
        <v>0</v>
      </c>
      <c r="H168" s="300">
        <v>0</v>
      </c>
      <c r="I168" s="300">
        <v>0</v>
      </c>
      <c r="J168" s="300">
        <v>0</v>
      </c>
      <c r="K168" s="130">
        <f t="shared" si="43"/>
        <v>0</v>
      </c>
      <c r="L168" s="256">
        <v>0</v>
      </c>
      <c r="M168" s="256">
        <v>0</v>
      </c>
      <c r="N168" s="256">
        <v>0</v>
      </c>
      <c r="O168" s="256">
        <v>0</v>
      </c>
      <c r="P168" s="330">
        <f t="shared" si="40"/>
        <v>0</v>
      </c>
      <c r="Q168" s="256">
        <v>0</v>
      </c>
      <c r="R168" s="256">
        <v>0</v>
      </c>
      <c r="S168" s="256">
        <v>0</v>
      </c>
      <c r="T168" s="418">
        <v>0</v>
      </c>
      <c r="U168" s="330">
        <f t="shared" si="41"/>
        <v>0</v>
      </c>
      <c r="V168" s="256">
        <v>0</v>
      </c>
      <c r="W168" s="256">
        <v>0</v>
      </c>
      <c r="X168" s="256">
        <v>0</v>
      </c>
      <c r="Y168" s="418">
        <v>0</v>
      </c>
      <c r="Z168" s="330">
        <f t="shared" si="42"/>
        <v>0</v>
      </c>
      <c r="AA168" s="257">
        <v>0</v>
      </c>
      <c r="AB168" s="257">
        <v>0</v>
      </c>
      <c r="AC168" s="257">
        <v>0</v>
      </c>
      <c r="AD168" s="573">
        <v>0</v>
      </c>
      <c r="AE168" s="330">
        <f t="shared" si="45"/>
        <v>0</v>
      </c>
      <c r="AF168" s="257">
        <v>0</v>
      </c>
      <c r="AG168" s="257">
        <v>0</v>
      </c>
      <c r="AH168" s="257">
        <v>0</v>
      </c>
      <c r="AI168" s="257">
        <v>0</v>
      </c>
      <c r="AJ168" s="330">
        <f t="shared" si="46"/>
        <v>0</v>
      </c>
    </row>
    <row r="169" spans="1:36" s="29" customFormat="1" ht="16.5" customHeight="1" x14ac:dyDescent="0.35">
      <c r="A169" s="28"/>
      <c r="B169" s="695"/>
      <c r="C169" s="661"/>
      <c r="D169" s="669"/>
      <c r="E169" s="615" t="s">
        <v>114</v>
      </c>
      <c r="F169" s="504">
        <f t="shared" si="44"/>
        <v>5</v>
      </c>
      <c r="G169" s="530">
        <v>0</v>
      </c>
      <c r="H169" s="300">
        <v>0</v>
      </c>
      <c r="I169" s="300">
        <v>0</v>
      </c>
      <c r="J169" s="300">
        <v>0</v>
      </c>
      <c r="K169" s="130">
        <f t="shared" si="43"/>
        <v>0</v>
      </c>
      <c r="L169" s="320">
        <v>0</v>
      </c>
      <c r="M169" s="320">
        <v>0</v>
      </c>
      <c r="N169" s="320">
        <v>0</v>
      </c>
      <c r="O169" s="320">
        <v>0</v>
      </c>
      <c r="P169" s="330">
        <f t="shared" si="40"/>
        <v>0</v>
      </c>
      <c r="Q169" s="320">
        <v>1</v>
      </c>
      <c r="R169" s="320">
        <v>0</v>
      </c>
      <c r="S169" s="320">
        <v>0</v>
      </c>
      <c r="T169" s="426">
        <v>0</v>
      </c>
      <c r="U169" s="330">
        <f t="shared" si="41"/>
        <v>1</v>
      </c>
      <c r="V169" s="320">
        <v>0</v>
      </c>
      <c r="W169" s="320">
        <v>0</v>
      </c>
      <c r="X169" s="320">
        <v>0</v>
      </c>
      <c r="Y169" s="426">
        <v>0</v>
      </c>
      <c r="Z169" s="330">
        <f t="shared" si="42"/>
        <v>0</v>
      </c>
      <c r="AA169" s="257">
        <v>0</v>
      </c>
      <c r="AB169" s="257">
        <v>0</v>
      </c>
      <c r="AC169" s="257">
        <v>0</v>
      </c>
      <c r="AD169" s="573">
        <v>3</v>
      </c>
      <c r="AE169" s="330">
        <f t="shared" si="45"/>
        <v>3</v>
      </c>
      <c r="AF169" s="257">
        <v>0</v>
      </c>
      <c r="AG169" s="257">
        <v>0</v>
      </c>
      <c r="AH169" s="257">
        <v>0</v>
      </c>
      <c r="AI169" s="257">
        <v>1</v>
      </c>
      <c r="AJ169" s="330">
        <f t="shared" si="46"/>
        <v>1</v>
      </c>
    </row>
    <row r="170" spans="1:36" s="29" customFormat="1" ht="16.5" customHeight="1" x14ac:dyDescent="0.35">
      <c r="A170" s="28"/>
      <c r="B170" s="520"/>
      <c r="C170" s="661"/>
      <c r="D170" s="670"/>
      <c r="E170" s="618" t="s">
        <v>768</v>
      </c>
      <c r="F170" s="504">
        <f t="shared" si="44"/>
        <v>0</v>
      </c>
      <c r="G170" s="530"/>
      <c r="H170" s="300"/>
      <c r="I170" s="300"/>
      <c r="J170" s="300"/>
      <c r="K170" s="130"/>
      <c r="L170" s="320"/>
      <c r="M170" s="320"/>
      <c r="N170" s="320"/>
      <c r="O170" s="320"/>
      <c r="P170" s="330"/>
      <c r="Q170" s="320"/>
      <c r="R170" s="320"/>
      <c r="S170" s="320"/>
      <c r="T170" s="426"/>
      <c r="U170" s="330"/>
      <c r="V170" s="320"/>
      <c r="W170" s="320"/>
      <c r="X170" s="320"/>
      <c r="Y170" s="426"/>
      <c r="Z170" s="330"/>
      <c r="AA170" s="257">
        <v>0</v>
      </c>
      <c r="AB170" s="257">
        <v>0</v>
      </c>
      <c r="AC170" s="257">
        <v>0</v>
      </c>
      <c r="AD170" s="573">
        <v>0</v>
      </c>
      <c r="AE170" s="330">
        <f t="shared" si="45"/>
        <v>0</v>
      </c>
      <c r="AF170" s="257">
        <v>0</v>
      </c>
      <c r="AG170" s="257">
        <v>0</v>
      </c>
      <c r="AH170" s="257">
        <v>0</v>
      </c>
      <c r="AI170" s="257">
        <v>0</v>
      </c>
      <c r="AJ170" s="330">
        <f t="shared" si="46"/>
        <v>0</v>
      </c>
    </row>
    <row r="171" spans="1:36" s="29" customFormat="1" ht="24.75" customHeight="1" thickBot="1" x14ac:dyDescent="0.4">
      <c r="A171" s="28"/>
      <c r="B171" s="520"/>
      <c r="C171" s="661"/>
      <c r="D171" s="671"/>
      <c r="E171" s="619" t="s">
        <v>769</v>
      </c>
      <c r="F171" s="504">
        <f t="shared" si="44"/>
        <v>0</v>
      </c>
      <c r="G171" s="530"/>
      <c r="H171" s="300"/>
      <c r="I171" s="300"/>
      <c r="J171" s="300"/>
      <c r="K171" s="130"/>
      <c r="L171" s="320"/>
      <c r="M171" s="320"/>
      <c r="N171" s="320"/>
      <c r="O171" s="320"/>
      <c r="P171" s="330"/>
      <c r="Q171" s="320"/>
      <c r="R171" s="320"/>
      <c r="S171" s="320"/>
      <c r="T171" s="426"/>
      <c r="U171" s="330"/>
      <c r="V171" s="320"/>
      <c r="W171" s="320"/>
      <c r="X171" s="320"/>
      <c r="Y171" s="426"/>
      <c r="Z171" s="330"/>
      <c r="AA171" s="258">
        <v>0</v>
      </c>
      <c r="AB171" s="258">
        <v>0</v>
      </c>
      <c r="AC171" s="258">
        <v>0</v>
      </c>
      <c r="AD171" s="419">
        <v>0</v>
      </c>
      <c r="AE171" s="330">
        <f t="shared" si="45"/>
        <v>0</v>
      </c>
      <c r="AF171" s="258">
        <v>0</v>
      </c>
      <c r="AG171" s="258">
        <v>0</v>
      </c>
      <c r="AH171" s="258">
        <v>0</v>
      </c>
      <c r="AI171" s="258">
        <v>0</v>
      </c>
      <c r="AJ171" s="330">
        <f t="shared" si="46"/>
        <v>0</v>
      </c>
    </row>
    <row r="172" spans="1:36" s="29" customFormat="1" ht="16.5" customHeight="1" x14ac:dyDescent="0.35">
      <c r="A172" s="28"/>
      <c r="B172" s="695">
        <v>2</v>
      </c>
      <c r="C172" s="661"/>
      <c r="D172" s="676" t="s">
        <v>46</v>
      </c>
      <c r="E172" s="615" t="s">
        <v>118</v>
      </c>
      <c r="F172" s="504">
        <f t="shared" si="44"/>
        <v>34</v>
      </c>
      <c r="G172" s="530">
        <v>5</v>
      </c>
      <c r="H172" s="300">
        <v>0</v>
      </c>
      <c r="I172" s="300">
        <v>1</v>
      </c>
      <c r="J172" s="300">
        <v>0</v>
      </c>
      <c r="K172" s="130">
        <f t="shared" si="43"/>
        <v>6</v>
      </c>
      <c r="L172" s="279">
        <v>11</v>
      </c>
      <c r="M172" s="279">
        <v>0</v>
      </c>
      <c r="N172" s="279">
        <v>3</v>
      </c>
      <c r="O172" s="279">
        <v>0</v>
      </c>
      <c r="P172" s="330">
        <f t="shared" si="40"/>
        <v>14</v>
      </c>
      <c r="Q172" s="279">
        <v>5</v>
      </c>
      <c r="R172" s="279">
        <v>0</v>
      </c>
      <c r="S172" s="279">
        <v>2</v>
      </c>
      <c r="T172" s="421">
        <v>0</v>
      </c>
      <c r="U172" s="330">
        <f t="shared" si="41"/>
        <v>7</v>
      </c>
      <c r="V172" s="279">
        <v>0</v>
      </c>
      <c r="W172" s="279">
        <v>1</v>
      </c>
      <c r="X172" s="279">
        <v>0</v>
      </c>
      <c r="Y172" s="421">
        <v>1</v>
      </c>
      <c r="Z172" s="330">
        <f t="shared" si="42"/>
        <v>2</v>
      </c>
      <c r="AA172" s="256">
        <v>1</v>
      </c>
      <c r="AB172" s="256">
        <v>1</v>
      </c>
      <c r="AC172" s="256">
        <v>0</v>
      </c>
      <c r="AD172" s="418">
        <v>1</v>
      </c>
      <c r="AE172" s="330">
        <f t="shared" si="45"/>
        <v>3</v>
      </c>
      <c r="AF172" s="256">
        <v>0</v>
      </c>
      <c r="AG172" s="256">
        <v>0</v>
      </c>
      <c r="AH172" s="256">
        <v>0</v>
      </c>
      <c r="AI172" s="256">
        <v>2</v>
      </c>
      <c r="AJ172" s="330">
        <f t="shared" si="46"/>
        <v>2</v>
      </c>
    </row>
    <row r="173" spans="1:36" s="29" customFormat="1" ht="16.5" customHeight="1" x14ac:dyDescent="0.35">
      <c r="A173" s="28"/>
      <c r="B173" s="695"/>
      <c r="C173" s="661"/>
      <c r="D173" s="669"/>
      <c r="E173" s="615" t="s">
        <v>205</v>
      </c>
      <c r="F173" s="504">
        <f t="shared" si="44"/>
        <v>0</v>
      </c>
      <c r="G173" s="530">
        <v>0</v>
      </c>
      <c r="H173" s="300">
        <v>0</v>
      </c>
      <c r="I173" s="300">
        <v>0</v>
      </c>
      <c r="J173" s="300">
        <v>0</v>
      </c>
      <c r="K173" s="130">
        <f t="shared" si="43"/>
        <v>0</v>
      </c>
      <c r="L173" s="256">
        <v>0</v>
      </c>
      <c r="M173" s="256">
        <v>0</v>
      </c>
      <c r="N173" s="256">
        <v>0</v>
      </c>
      <c r="O173" s="256">
        <v>0</v>
      </c>
      <c r="P173" s="330">
        <f t="shared" si="40"/>
        <v>0</v>
      </c>
      <c r="Q173" s="256">
        <v>0</v>
      </c>
      <c r="R173" s="256">
        <v>0</v>
      </c>
      <c r="S173" s="256">
        <v>0</v>
      </c>
      <c r="T173" s="418">
        <v>0</v>
      </c>
      <c r="U173" s="330">
        <f t="shared" si="41"/>
        <v>0</v>
      </c>
      <c r="V173" s="256">
        <v>0</v>
      </c>
      <c r="W173" s="256">
        <v>0</v>
      </c>
      <c r="X173" s="256">
        <v>0</v>
      </c>
      <c r="Y173" s="418">
        <v>0</v>
      </c>
      <c r="Z173" s="330">
        <f t="shared" si="42"/>
        <v>0</v>
      </c>
      <c r="AA173" s="257">
        <v>0</v>
      </c>
      <c r="AB173" s="257">
        <v>0</v>
      </c>
      <c r="AC173" s="257">
        <v>0</v>
      </c>
      <c r="AD173" s="573">
        <v>0</v>
      </c>
      <c r="AE173" s="330">
        <f t="shared" si="45"/>
        <v>0</v>
      </c>
      <c r="AF173" s="257">
        <v>0</v>
      </c>
      <c r="AG173" s="257">
        <v>0</v>
      </c>
      <c r="AH173" s="257">
        <v>0</v>
      </c>
      <c r="AI173" s="257">
        <v>0</v>
      </c>
      <c r="AJ173" s="330">
        <f t="shared" si="46"/>
        <v>0</v>
      </c>
    </row>
    <row r="174" spans="1:36" s="29" customFormat="1" ht="16.5" customHeight="1" thickBot="1" x14ac:dyDescent="0.4">
      <c r="A174" s="28"/>
      <c r="B174" s="695"/>
      <c r="C174" s="661"/>
      <c r="D174" s="669"/>
      <c r="E174" s="615" t="s">
        <v>114</v>
      </c>
      <c r="F174" s="504">
        <f t="shared" si="44"/>
        <v>9</v>
      </c>
      <c r="G174" s="530">
        <v>0</v>
      </c>
      <c r="H174" s="300">
        <v>0</v>
      </c>
      <c r="I174" s="300">
        <v>0</v>
      </c>
      <c r="J174" s="300">
        <v>0</v>
      </c>
      <c r="K174" s="130">
        <f t="shared" si="43"/>
        <v>0</v>
      </c>
      <c r="L174" s="321">
        <v>1</v>
      </c>
      <c r="M174" s="321">
        <v>0</v>
      </c>
      <c r="N174" s="321">
        <v>1</v>
      </c>
      <c r="O174" s="321">
        <v>0</v>
      </c>
      <c r="P174" s="330">
        <f t="shared" si="40"/>
        <v>2</v>
      </c>
      <c r="Q174" s="321">
        <v>0</v>
      </c>
      <c r="R174" s="321">
        <v>0</v>
      </c>
      <c r="S174" s="321">
        <v>2</v>
      </c>
      <c r="T174" s="427">
        <v>0</v>
      </c>
      <c r="U174" s="330">
        <f t="shared" si="41"/>
        <v>2</v>
      </c>
      <c r="V174" s="321">
        <v>0</v>
      </c>
      <c r="W174" s="321">
        <v>3</v>
      </c>
      <c r="X174" s="321">
        <v>0</v>
      </c>
      <c r="Y174" s="427">
        <v>1</v>
      </c>
      <c r="Z174" s="330">
        <f t="shared" si="42"/>
        <v>4</v>
      </c>
      <c r="AA174" s="257">
        <v>0</v>
      </c>
      <c r="AB174" s="257">
        <v>0</v>
      </c>
      <c r="AC174" s="257">
        <v>0</v>
      </c>
      <c r="AD174" s="573">
        <v>0</v>
      </c>
      <c r="AE174" s="330">
        <f t="shared" si="45"/>
        <v>0</v>
      </c>
      <c r="AF174" s="257">
        <v>0</v>
      </c>
      <c r="AG174" s="257">
        <v>0</v>
      </c>
      <c r="AH174" s="257">
        <v>0</v>
      </c>
      <c r="AI174" s="257">
        <v>1</v>
      </c>
      <c r="AJ174" s="330">
        <f t="shared" si="46"/>
        <v>1</v>
      </c>
    </row>
    <row r="175" spans="1:36" s="29" customFormat="1" ht="16.5" customHeight="1" x14ac:dyDescent="0.35">
      <c r="A175" s="28"/>
      <c r="B175" s="520"/>
      <c r="C175" s="661"/>
      <c r="D175" s="670"/>
      <c r="E175" s="618" t="s">
        <v>768</v>
      </c>
      <c r="F175" s="504">
        <f t="shared" si="44"/>
        <v>9</v>
      </c>
      <c r="G175" s="530"/>
      <c r="H175" s="300"/>
      <c r="I175" s="300"/>
      <c r="J175" s="300"/>
      <c r="K175" s="130"/>
      <c r="L175" s="320"/>
      <c r="M175" s="320"/>
      <c r="N175" s="320"/>
      <c r="O175" s="320"/>
      <c r="P175" s="330"/>
      <c r="Q175" s="320"/>
      <c r="R175" s="320"/>
      <c r="S175" s="320"/>
      <c r="T175" s="426"/>
      <c r="U175" s="330"/>
      <c r="V175" s="320"/>
      <c r="W175" s="320"/>
      <c r="X175" s="320"/>
      <c r="Y175" s="426"/>
      <c r="Z175" s="330"/>
      <c r="AA175" s="257">
        <v>0</v>
      </c>
      <c r="AB175" s="257">
        <v>1</v>
      </c>
      <c r="AC175" s="257">
        <v>0</v>
      </c>
      <c r="AD175" s="573">
        <v>6</v>
      </c>
      <c r="AE175" s="330">
        <f t="shared" si="45"/>
        <v>7</v>
      </c>
      <c r="AF175" s="257">
        <v>0</v>
      </c>
      <c r="AG175" s="257">
        <v>0</v>
      </c>
      <c r="AH175" s="257">
        <v>0</v>
      </c>
      <c r="AI175" s="257">
        <v>2</v>
      </c>
      <c r="AJ175" s="330">
        <f t="shared" si="46"/>
        <v>2</v>
      </c>
    </row>
    <row r="176" spans="1:36" s="29" customFormat="1" ht="24" customHeight="1" thickBot="1" x14ac:dyDescent="0.4">
      <c r="A176" s="28"/>
      <c r="B176" s="520"/>
      <c r="C176" s="661"/>
      <c r="D176" s="671"/>
      <c r="E176" s="619" t="s">
        <v>769</v>
      </c>
      <c r="F176" s="504">
        <f t="shared" si="44"/>
        <v>0</v>
      </c>
      <c r="G176" s="530"/>
      <c r="H176" s="300"/>
      <c r="I176" s="300"/>
      <c r="J176" s="300"/>
      <c r="K176" s="130"/>
      <c r="L176" s="320"/>
      <c r="M176" s="320"/>
      <c r="N176" s="320"/>
      <c r="O176" s="320"/>
      <c r="P176" s="330"/>
      <c r="Q176" s="320"/>
      <c r="R176" s="320"/>
      <c r="S176" s="320"/>
      <c r="T176" s="426"/>
      <c r="U176" s="330"/>
      <c r="V176" s="320"/>
      <c r="W176" s="320"/>
      <c r="X176" s="320"/>
      <c r="Y176" s="426"/>
      <c r="Z176" s="330"/>
      <c r="AA176" s="258">
        <v>0</v>
      </c>
      <c r="AB176" s="258">
        <v>0</v>
      </c>
      <c r="AC176" s="258">
        <v>0</v>
      </c>
      <c r="AD176" s="419">
        <v>0</v>
      </c>
      <c r="AE176" s="330">
        <f t="shared" si="45"/>
        <v>0</v>
      </c>
      <c r="AF176" s="258">
        <v>0</v>
      </c>
      <c r="AG176" s="258">
        <v>0</v>
      </c>
      <c r="AH176" s="258">
        <v>0</v>
      </c>
      <c r="AI176" s="258">
        <v>0</v>
      </c>
      <c r="AJ176" s="330">
        <f t="shared" si="46"/>
        <v>0</v>
      </c>
    </row>
    <row r="177" spans="1:36" s="29" customFormat="1" ht="16.5" customHeight="1" x14ac:dyDescent="0.35">
      <c r="A177" s="28"/>
      <c r="B177" s="695">
        <v>3</v>
      </c>
      <c r="C177" s="661"/>
      <c r="D177" s="676" t="s">
        <v>418</v>
      </c>
      <c r="E177" s="615" t="s">
        <v>118</v>
      </c>
      <c r="F177" s="504">
        <f t="shared" si="44"/>
        <v>0</v>
      </c>
      <c r="G177" s="530">
        <v>0</v>
      </c>
      <c r="H177" s="300">
        <v>0</v>
      </c>
      <c r="I177" s="300">
        <v>0</v>
      </c>
      <c r="J177" s="300">
        <v>0</v>
      </c>
      <c r="K177" s="130">
        <f t="shared" si="43"/>
        <v>0</v>
      </c>
      <c r="L177" s="256">
        <v>0</v>
      </c>
      <c r="M177" s="256">
        <v>0</v>
      </c>
      <c r="N177" s="256">
        <v>0</v>
      </c>
      <c r="O177" s="256">
        <v>0</v>
      </c>
      <c r="P177" s="330">
        <f t="shared" si="40"/>
        <v>0</v>
      </c>
      <c r="Q177" s="256">
        <v>0</v>
      </c>
      <c r="R177" s="256">
        <v>0</v>
      </c>
      <c r="S177" s="256">
        <v>0</v>
      </c>
      <c r="T177" s="418">
        <v>0</v>
      </c>
      <c r="U177" s="330">
        <f t="shared" si="41"/>
        <v>0</v>
      </c>
      <c r="V177" s="256">
        <v>0</v>
      </c>
      <c r="W177" s="256">
        <v>0</v>
      </c>
      <c r="X177" s="256">
        <v>0</v>
      </c>
      <c r="Y177" s="418">
        <v>0</v>
      </c>
      <c r="Z177" s="330">
        <f t="shared" si="42"/>
        <v>0</v>
      </c>
      <c r="AA177" s="256">
        <v>0</v>
      </c>
      <c r="AB177" s="256">
        <v>0</v>
      </c>
      <c r="AC177" s="256">
        <v>0</v>
      </c>
      <c r="AD177" s="418">
        <v>0</v>
      </c>
      <c r="AE177" s="330">
        <f t="shared" si="45"/>
        <v>0</v>
      </c>
      <c r="AF177" s="256">
        <v>0</v>
      </c>
      <c r="AG177" s="256">
        <v>0</v>
      </c>
      <c r="AH177" s="256">
        <v>0</v>
      </c>
      <c r="AI177" s="256">
        <v>0</v>
      </c>
      <c r="AJ177" s="330">
        <f t="shared" si="46"/>
        <v>0</v>
      </c>
    </row>
    <row r="178" spans="1:36" s="29" customFormat="1" ht="16.5" customHeight="1" x14ac:dyDescent="0.35">
      <c r="A178" s="28"/>
      <c r="B178" s="695"/>
      <c r="C178" s="661"/>
      <c r="D178" s="669"/>
      <c r="E178" s="615" t="s">
        <v>205</v>
      </c>
      <c r="F178" s="504">
        <f t="shared" si="44"/>
        <v>0</v>
      </c>
      <c r="G178" s="530">
        <v>0</v>
      </c>
      <c r="H178" s="300">
        <v>0</v>
      </c>
      <c r="I178" s="300">
        <v>0</v>
      </c>
      <c r="J178" s="300">
        <v>0</v>
      </c>
      <c r="K178" s="130">
        <f t="shared" si="43"/>
        <v>0</v>
      </c>
      <c r="L178" s="256">
        <v>0</v>
      </c>
      <c r="M178" s="256">
        <v>0</v>
      </c>
      <c r="N178" s="256">
        <v>0</v>
      </c>
      <c r="O178" s="256">
        <v>0</v>
      </c>
      <c r="P178" s="330">
        <f t="shared" si="40"/>
        <v>0</v>
      </c>
      <c r="Q178" s="256">
        <v>0</v>
      </c>
      <c r="R178" s="256">
        <v>0</v>
      </c>
      <c r="S178" s="256">
        <v>0</v>
      </c>
      <c r="T178" s="418">
        <v>0</v>
      </c>
      <c r="U178" s="330">
        <f t="shared" si="41"/>
        <v>0</v>
      </c>
      <c r="V178" s="256">
        <v>0</v>
      </c>
      <c r="W178" s="256">
        <v>0</v>
      </c>
      <c r="X178" s="256">
        <v>0</v>
      </c>
      <c r="Y178" s="418">
        <v>0</v>
      </c>
      <c r="Z178" s="330">
        <f t="shared" si="42"/>
        <v>0</v>
      </c>
      <c r="AA178" s="257">
        <v>0</v>
      </c>
      <c r="AB178" s="257">
        <v>0</v>
      </c>
      <c r="AC178" s="257">
        <v>0</v>
      </c>
      <c r="AD178" s="573">
        <v>0</v>
      </c>
      <c r="AE178" s="330">
        <f t="shared" si="45"/>
        <v>0</v>
      </c>
      <c r="AF178" s="257">
        <v>0</v>
      </c>
      <c r="AG178" s="257">
        <v>0</v>
      </c>
      <c r="AH178" s="257">
        <v>0</v>
      </c>
      <c r="AI178" s="257">
        <v>0</v>
      </c>
      <c r="AJ178" s="330">
        <f t="shared" si="46"/>
        <v>0</v>
      </c>
    </row>
    <row r="179" spans="1:36" s="29" customFormat="1" ht="16.5" customHeight="1" thickBot="1" x14ac:dyDescent="0.4">
      <c r="A179" s="28"/>
      <c r="B179" s="695"/>
      <c r="C179" s="661"/>
      <c r="D179" s="669"/>
      <c r="E179" s="632" t="s">
        <v>114</v>
      </c>
      <c r="F179" s="504">
        <f t="shared" si="44"/>
        <v>0</v>
      </c>
      <c r="G179" s="535"/>
      <c r="H179" s="277"/>
      <c r="I179" s="277"/>
      <c r="J179" s="277"/>
      <c r="K179" s="130">
        <f t="shared" si="43"/>
        <v>0</v>
      </c>
      <c r="L179" s="277"/>
      <c r="M179" s="277"/>
      <c r="N179" s="277"/>
      <c r="O179" s="277"/>
      <c r="P179" s="330">
        <f t="shared" si="40"/>
        <v>0</v>
      </c>
      <c r="Q179" s="277"/>
      <c r="R179" s="277"/>
      <c r="S179" s="277"/>
      <c r="T179" s="422"/>
      <c r="U179" s="330">
        <f t="shared" si="41"/>
        <v>0</v>
      </c>
      <c r="V179" s="277"/>
      <c r="W179" s="277"/>
      <c r="X179" s="277"/>
      <c r="Y179" s="422"/>
      <c r="Z179" s="330">
        <f t="shared" si="42"/>
        <v>0</v>
      </c>
      <c r="AA179" s="563"/>
      <c r="AB179" s="563"/>
      <c r="AC179" s="563"/>
      <c r="AD179" s="578"/>
      <c r="AE179" s="330">
        <f t="shared" si="45"/>
        <v>0</v>
      </c>
      <c r="AF179" s="563"/>
      <c r="AG179" s="563"/>
      <c r="AH179" s="563"/>
      <c r="AI179" s="563"/>
      <c r="AJ179" s="330">
        <f t="shared" si="46"/>
        <v>0</v>
      </c>
    </row>
    <row r="180" spans="1:36" s="29" customFormat="1" ht="16.5" customHeight="1" x14ac:dyDescent="0.35">
      <c r="A180" s="28"/>
      <c r="B180" s="520"/>
      <c r="C180" s="661"/>
      <c r="D180" s="670"/>
      <c r="E180" s="618" t="s">
        <v>768</v>
      </c>
      <c r="F180" s="504">
        <f t="shared" si="44"/>
        <v>0</v>
      </c>
      <c r="G180" s="538"/>
      <c r="H180" s="505"/>
      <c r="I180" s="505"/>
      <c r="J180" s="505"/>
      <c r="K180" s="130"/>
      <c r="L180" s="505"/>
      <c r="M180" s="505"/>
      <c r="N180" s="505"/>
      <c r="O180" s="505"/>
      <c r="P180" s="330"/>
      <c r="Q180" s="505"/>
      <c r="R180" s="505"/>
      <c r="S180" s="505"/>
      <c r="T180" s="506"/>
      <c r="U180" s="330"/>
      <c r="V180" s="505"/>
      <c r="W180" s="505"/>
      <c r="X180" s="505"/>
      <c r="Y180" s="506"/>
      <c r="Z180" s="330"/>
      <c r="AA180" s="257">
        <v>0</v>
      </c>
      <c r="AB180" s="257">
        <v>0</v>
      </c>
      <c r="AC180" s="257">
        <v>0</v>
      </c>
      <c r="AD180" s="573">
        <v>0</v>
      </c>
      <c r="AE180" s="330">
        <f t="shared" si="45"/>
        <v>0</v>
      </c>
      <c r="AF180" s="257">
        <v>0</v>
      </c>
      <c r="AG180" s="257">
        <v>0</v>
      </c>
      <c r="AH180" s="257">
        <v>0</v>
      </c>
      <c r="AI180" s="257">
        <v>0</v>
      </c>
      <c r="AJ180" s="330">
        <f t="shared" si="46"/>
        <v>0</v>
      </c>
    </row>
    <row r="181" spans="1:36" s="29" customFormat="1" ht="24.75" customHeight="1" thickBot="1" x14ac:dyDescent="0.4">
      <c r="A181" s="28"/>
      <c r="B181" s="520"/>
      <c r="C181" s="661"/>
      <c r="D181" s="671"/>
      <c r="E181" s="619" t="s">
        <v>769</v>
      </c>
      <c r="F181" s="504">
        <f t="shared" si="44"/>
        <v>0</v>
      </c>
      <c r="G181" s="538"/>
      <c r="H181" s="505"/>
      <c r="I181" s="505"/>
      <c r="J181" s="505"/>
      <c r="K181" s="130"/>
      <c r="L181" s="505"/>
      <c r="M181" s="505"/>
      <c r="N181" s="505"/>
      <c r="O181" s="505"/>
      <c r="P181" s="330"/>
      <c r="Q181" s="505"/>
      <c r="R181" s="505"/>
      <c r="S181" s="505"/>
      <c r="T181" s="506"/>
      <c r="U181" s="330"/>
      <c r="V181" s="505"/>
      <c r="W181" s="505"/>
      <c r="X181" s="505"/>
      <c r="Y181" s="506"/>
      <c r="Z181" s="330"/>
      <c r="AA181" s="258">
        <v>0</v>
      </c>
      <c r="AB181" s="258">
        <v>0</v>
      </c>
      <c r="AC181" s="258">
        <v>0</v>
      </c>
      <c r="AD181" s="419">
        <v>0</v>
      </c>
      <c r="AE181" s="330">
        <f t="shared" si="45"/>
        <v>0</v>
      </c>
      <c r="AF181" s="258">
        <v>0</v>
      </c>
      <c r="AG181" s="258">
        <v>0</v>
      </c>
      <c r="AH181" s="258">
        <v>0</v>
      </c>
      <c r="AI181" s="258">
        <v>0</v>
      </c>
      <c r="AJ181" s="330">
        <f t="shared" si="46"/>
        <v>0</v>
      </c>
    </row>
    <row r="182" spans="1:36" s="29" customFormat="1" ht="16.5" customHeight="1" x14ac:dyDescent="0.35">
      <c r="A182" s="28"/>
      <c r="B182" s="695">
        <v>4</v>
      </c>
      <c r="C182" s="661"/>
      <c r="D182" s="676" t="s">
        <v>419</v>
      </c>
      <c r="E182" s="615" t="s">
        <v>118</v>
      </c>
      <c r="F182" s="504">
        <f t="shared" si="44"/>
        <v>0</v>
      </c>
      <c r="G182" s="530">
        <v>0</v>
      </c>
      <c r="H182" s="300">
        <v>0</v>
      </c>
      <c r="I182" s="300">
        <v>0</v>
      </c>
      <c r="J182" s="300">
        <v>0</v>
      </c>
      <c r="K182" s="130">
        <f t="shared" si="43"/>
        <v>0</v>
      </c>
      <c r="L182" s="256">
        <v>0</v>
      </c>
      <c r="M182" s="256">
        <v>0</v>
      </c>
      <c r="N182" s="256">
        <v>0</v>
      </c>
      <c r="O182" s="256">
        <v>0</v>
      </c>
      <c r="P182" s="330">
        <f t="shared" si="40"/>
        <v>0</v>
      </c>
      <c r="Q182" s="256">
        <v>0</v>
      </c>
      <c r="R182" s="256">
        <v>0</v>
      </c>
      <c r="S182" s="256">
        <v>0</v>
      </c>
      <c r="T182" s="418">
        <v>0</v>
      </c>
      <c r="U182" s="330">
        <f t="shared" si="41"/>
        <v>0</v>
      </c>
      <c r="V182" s="256">
        <v>0</v>
      </c>
      <c r="W182" s="256">
        <v>0</v>
      </c>
      <c r="X182" s="256">
        <v>0</v>
      </c>
      <c r="Y182" s="418">
        <v>0</v>
      </c>
      <c r="Z182" s="330">
        <f t="shared" si="42"/>
        <v>0</v>
      </c>
      <c r="AA182" s="256">
        <v>0</v>
      </c>
      <c r="AB182" s="256">
        <v>0</v>
      </c>
      <c r="AC182" s="256">
        <v>0</v>
      </c>
      <c r="AD182" s="418">
        <v>0</v>
      </c>
      <c r="AE182" s="330">
        <f t="shared" si="45"/>
        <v>0</v>
      </c>
      <c r="AF182" s="256">
        <v>0</v>
      </c>
      <c r="AG182" s="256">
        <v>0</v>
      </c>
      <c r="AH182" s="256">
        <v>0</v>
      </c>
      <c r="AI182" s="256">
        <v>0</v>
      </c>
      <c r="AJ182" s="330">
        <f t="shared" si="46"/>
        <v>0</v>
      </c>
    </row>
    <row r="183" spans="1:36" s="29" customFormat="1" ht="16.5" customHeight="1" x14ac:dyDescent="0.35">
      <c r="A183" s="28"/>
      <c r="B183" s="695"/>
      <c r="C183" s="661"/>
      <c r="D183" s="669"/>
      <c r="E183" s="615" t="s">
        <v>205</v>
      </c>
      <c r="F183" s="504">
        <f t="shared" si="44"/>
        <v>0</v>
      </c>
      <c r="G183" s="530">
        <v>0</v>
      </c>
      <c r="H183" s="300">
        <v>0</v>
      </c>
      <c r="I183" s="300">
        <v>0</v>
      </c>
      <c r="J183" s="300">
        <v>0</v>
      </c>
      <c r="K183" s="130">
        <f t="shared" si="43"/>
        <v>0</v>
      </c>
      <c r="L183" s="256">
        <v>0</v>
      </c>
      <c r="M183" s="256">
        <v>0</v>
      </c>
      <c r="N183" s="256">
        <v>0</v>
      </c>
      <c r="O183" s="256">
        <v>0</v>
      </c>
      <c r="P183" s="330">
        <f t="shared" si="40"/>
        <v>0</v>
      </c>
      <c r="Q183" s="256">
        <v>0</v>
      </c>
      <c r="R183" s="256">
        <v>0</v>
      </c>
      <c r="S183" s="256">
        <v>0</v>
      </c>
      <c r="T183" s="418">
        <v>0</v>
      </c>
      <c r="U183" s="330">
        <f t="shared" si="41"/>
        <v>0</v>
      </c>
      <c r="V183" s="256">
        <v>0</v>
      </c>
      <c r="W183" s="256">
        <v>0</v>
      </c>
      <c r="X183" s="256">
        <v>0</v>
      </c>
      <c r="Y183" s="418">
        <v>0</v>
      </c>
      <c r="Z183" s="330">
        <f t="shared" si="42"/>
        <v>0</v>
      </c>
      <c r="AA183" s="257">
        <v>0</v>
      </c>
      <c r="AB183" s="257">
        <v>0</v>
      </c>
      <c r="AC183" s="257">
        <v>0</v>
      </c>
      <c r="AD183" s="573">
        <v>0</v>
      </c>
      <c r="AE183" s="330">
        <f t="shared" si="45"/>
        <v>0</v>
      </c>
      <c r="AF183" s="257">
        <v>0</v>
      </c>
      <c r="AG183" s="257">
        <v>0</v>
      </c>
      <c r="AH183" s="257">
        <v>0</v>
      </c>
      <c r="AI183" s="257">
        <v>0</v>
      </c>
      <c r="AJ183" s="330">
        <f t="shared" si="46"/>
        <v>0</v>
      </c>
    </row>
    <row r="184" spans="1:36" s="29" customFormat="1" ht="16.5" customHeight="1" thickBot="1" x14ac:dyDescent="0.4">
      <c r="A184" s="28"/>
      <c r="B184" s="695"/>
      <c r="C184" s="661"/>
      <c r="D184" s="669"/>
      <c r="E184" s="632" t="s">
        <v>114</v>
      </c>
      <c r="F184" s="504">
        <f t="shared" si="44"/>
        <v>0</v>
      </c>
      <c r="G184" s="535"/>
      <c r="H184" s="277"/>
      <c r="I184" s="277"/>
      <c r="J184" s="277"/>
      <c r="K184" s="130">
        <f t="shared" si="43"/>
        <v>0</v>
      </c>
      <c r="L184" s="277"/>
      <c r="M184" s="277"/>
      <c r="N184" s="277"/>
      <c r="O184" s="277"/>
      <c r="P184" s="330">
        <f t="shared" si="40"/>
        <v>0</v>
      </c>
      <c r="Q184" s="277"/>
      <c r="R184" s="277"/>
      <c r="S184" s="277"/>
      <c r="T184" s="422"/>
      <c r="U184" s="330">
        <f t="shared" si="41"/>
        <v>0</v>
      </c>
      <c r="V184" s="277"/>
      <c r="W184" s="277"/>
      <c r="X184" s="277"/>
      <c r="Y184" s="422"/>
      <c r="Z184" s="330">
        <f t="shared" si="42"/>
        <v>0</v>
      </c>
      <c r="AA184" s="563"/>
      <c r="AB184" s="563"/>
      <c r="AC184" s="563"/>
      <c r="AD184" s="578"/>
      <c r="AE184" s="330">
        <f t="shared" si="45"/>
        <v>0</v>
      </c>
      <c r="AF184" s="563"/>
      <c r="AG184" s="563"/>
      <c r="AH184" s="563"/>
      <c r="AI184" s="563"/>
      <c r="AJ184" s="330">
        <f t="shared" si="46"/>
        <v>0</v>
      </c>
    </row>
    <row r="185" spans="1:36" s="29" customFormat="1" ht="16.5" customHeight="1" thickBot="1" x14ac:dyDescent="0.4">
      <c r="A185" s="28"/>
      <c r="B185" s="520"/>
      <c r="C185" s="661"/>
      <c r="D185" s="671"/>
      <c r="E185" s="620" t="s">
        <v>768</v>
      </c>
      <c r="F185" s="504">
        <f t="shared" si="44"/>
        <v>0</v>
      </c>
      <c r="G185" s="538"/>
      <c r="H185" s="505"/>
      <c r="I185" s="505"/>
      <c r="J185" s="505"/>
      <c r="K185" s="130"/>
      <c r="L185" s="505"/>
      <c r="M185" s="505"/>
      <c r="N185" s="505"/>
      <c r="O185" s="505"/>
      <c r="P185" s="330"/>
      <c r="Q185" s="505"/>
      <c r="R185" s="505"/>
      <c r="S185" s="505"/>
      <c r="T185" s="506"/>
      <c r="U185" s="330"/>
      <c r="V185" s="505"/>
      <c r="W185" s="505"/>
      <c r="X185" s="505"/>
      <c r="Y185" s="506"/>
      <c r="Z185" s="330"/>
      <c r="AA185" s="258">
        <v>0</v>
      </c>
      <c r="AB185" s="258">
        <v>0</v>
      </c>
      <c r="AC185" s="258">
        <v>0</v>
      </c>
      <c r="AD185" s="419">
        <v>0</v>
      </c>
      <c r="AE185" s="330">
        <f t="shared" si="45"/>
        <v>0</v>
      </c>
      <c r="AF185" s="258">
        <v>0</v>
      </c>
      <c r="AG185" s="258">
        <v>0</v>
      </c>
      <c r="AH185" s="258">
        <v>0</v>
      </c>
      <c r="AI185" s="258">
        <v>0</v>
      </c>
      <c r="AJ185" s="330">
        <f t="shared" si="46"/>
        <v>0</v>
      </c>
    </row>
    <row r="186" spans="1:36" s="29" customFormat="1" ht="16.5" customHeight="1" x14ac:dyDescent="0.35">
      <c r="A186" s="28"/>
      <c r="B186" s="695">
        <v>5</v>
      </c>
      <c r="C186" s="661"/>
      <c r="D186" s="734" t="s">
        <v>420</v>
      </c>
      <c r="E186" s="618" t="s">
        <v>118</v>
      </c>
      <c r="F186" s="504">
        <f t="shared" si="44"/>
        <v>250</v>
      </c>
      <c r="G186" s="530">
        <v>35</v>
      </c>
      <c r="H186" s="300">
        <v>1</v>
      </c>
      <c r="I186" s="300">
        <v>1</v>
      </c>
      <c r="J186" s="300">
        <v>0</v>
      </c>
      <c r="K186" s="130">
        <f t="shared" si="43"/>
        <v>37</v>
      </c>
      <c r="L186" s="256">
        <v>36</v>
      </c>
      <c r="M186" s="256">
        <v>0</v>
      </c>
      <c r="N186" s="256">
        <v>1</v>
      </c>
      <c r="O186" s="256">
        <v>0</v>
      </c>
      <c r="P186" s="330">
        <f t="shared" si="40"/>
        <v>37</v>
      </c>
      <c r="Q186" s="256">
        <v>48</v>
      </c>
      <c r="R186" s="256">
        <v>0</v>
      </c>
      <c r="S186" s="256">
        <v>0</v>
      </c>
      <c r="T186" s="418">
        <v>0</v>
      </c>
      <c r="U186" s="330">
        <f t="shared" si="41"/>
        <v>48</v>
      </c>
      <c r="V186" s="256">
        <v>0</v>
      </c>
      <c r="W186" s="256">
        <v>0</v>
      </c>
      <c r="X186" s="256">
        <v>0</v>
      </c>
      <c r="Y186" s="418">
        <v>36</v>
      </c>
      <c r="Z186" s="330">
        <f t="shared" si="42"/>
        <v>36</v>
      </c>
      <c r="AA186" s="256">
        <v>0</v>
      </c>
      <c r="AB186" s="256">
        <v>2</v>
      </c>
      <c r="AC186" s="256">
        <v>0</v>
      </c>
      <c r="AD186" s="418">
        <v>38</v>
      </c>
      <c r="AE186" s="330">
        <f t="shared" si="45"/>
        <v>40</v>
      </c>
      <c r="AF186" s="256">
        <v>0</v>
      </c>
      <c r="AG186" s="256">
        <v>2</v>
      </c>
      <c r="AH186" s="256">
        <v>0</v>
      </c>
      <c r="AI186" s="256">
        <v>50</v>
      </c>
      <c r="AJ186" s="330">
        <f t="shared" si="46"/>
        <v>52</v>
      </c>
    </row>
    <row r="187" spans="1:36" s="29" customFormat="1" ht="16.5" customHeight="1" x14ac:dyDescent="0.35">
      <c r="A187" s="28"/>
      <c r="B187" s="695"/>
      <c r="C187" s="661"/>
      <c r="D187" s="688"/>
      <c r="E187" s="615" t="s">
        <v>205</v>
      </c>
      <c r="F187" s="504">
        <f t="shared" si="44"/>
        <v>0</v>
      </c>
      <c r="G187" s="530">
        <v>0</v>
      </c>
      <c r="H187" s="300">
        <v>0</v>
      </c>
      <c r="I187" s="300">
        <v>0</v>
      </c>
      <c r="J187" s="300">
        <v>0</v>
      </c>
      <c r="K187" s="130">
        <f t="shared" si="43"/>
        <v>0</v>
      </c>
      <c r="L187" s="256">
        <v>0</v>
      </c>
      <c r="M187" s="256">
        <v>0</v>
      </c>
      <c r="N187" s="256">
        <v>0</v>
      </c>
      <c r="O187" s="256">
        <v>0</v>
      </c>
      <c r="P187" s="330">
        <f t="shared" si="40"/>
        <v>0</v>
      </c>
      <c r="Q187" s="256">
        <v>0</v>
      </c>
      <c r="R187" s="256">
        <v>0</v>
      </c>
      <c r="S187" s="256">
        <v>0</v>
      </c>
      <c r="T187" s="418">
        <v>0</v>
      </c>
      <c r="U187" s="330">
        <f t="shared" si="41"/>
        <v>0</v>
      </c>
      <c r="V187" s="256">
        <v>0</v>
      </c>
      <c r="W187" s="256">
        <v>0</v>
      </c>
      <c r="X187" s="256">
        <v>0</v>
      </c>
      <c r="Y187" s="418">
        <v>0</v>
      </c>
      <c r="Z187" s="330">
        <f t="shared" si="42"/>
        <v>0</v>
      </c>
      <c r="AA187" s="257">
        <v>0</v>
      </c>
      <c r="AB187" s="257">
        <v>0</v>
      </c>
      <c r="AC187" s="257">
        <v>0</v>
      </c>
      <c r="AD187" s="573">
        <v>0</v>
      </c>
      <c r="AE187" s="330">
        <f t="shared" si="45"/>
        <v>0</v>
      </c>
      <c r="AF187" s="257">
        <v>0</v>
      </c>
      <c r="AG187" s="257">
        <v>0</v>
      </c>
      <c r="AH187" s="257">
        <v>0</v>
      </c>
      <c r="AI187" s="257">
        <v>0</v>
      </c>
      <c r="AJ187" s="330">
        <f t="shared" si="46"/>
        <v>0</v>
      </c>
    </row>
    <row r="188" spans="1:36" s="29" customFormat="1" ht="16.5" customHeight="1" thickBot="1" x14ac:dyDescent="0.4">
      <c r="A188" s="28"/>
      <c r="B188" s="695"/>
      <c r="C188" s="661"/>
      <c r="D188" s="688"/>
      <c r="E188" s="615" t="s">
        <v>114</v>
      </c>
      <c r="F188" s="504">
        <f t="shared" si="44"/>
        <v>244</v>
      </c>
      <c r="G188" s="531">
        <v>32</v>
      </c>
      <c r="H188" s="301">
        <v>1</v>
      </c>
      <c r="I188" s="301">
        <v>1</v>
      </c>
      <c r="J188" s="301">
        <v>0</v>
      </c>
      <c r="K188" s="130">
        <f t="shared" si="43"/>
        <v>34</v>
      </c>
      <c r="L188" s="258">
        <v>33</v>
      </c>
      <c r="M188" s="258">
        <v>0</v>
      </c>
      <c r="N188" s="258">
        <v>2</v>
      </c>
      <c r="O188" s="258">
        <v>0</v>
      </c>
      <c r="P188" s="330">
        <f t="shared" ref="P188:P251" si="67">L188+M188+N188+O188</f>
        <v>35</v>
      </c>
      <c r="Q188" s="258">
        <v>45</v>
      </c>
      <c r="R188" s="258">
        <v>0</v>
      </c>
      <c r="S188" s="258">
        <v>0</v>
      </c>
      <c r="T188" s="419">
        <v>0</v>
      </c>
      <c r="U188" s="330">
        <f t="shared" ref="U188:U251" si="68">Q188+R188+S188+T188</f>
        <v>45</v>
      </c>
      <c r="V188" s="258">
        <v>0</v>
      </c>
      <c r="W188" s="258">
        <v>0</v>
      </c>
      <c r="X188" s="258">
        <v>0</v>
      </c>
      <c r="Y188" s="419">
        <v>42</v>
      </c>
      <c r="Z188" s="330">
        <f t="shared" ref="Z188:Z276" si="69">V188+W188+X188+Y188</f>
        <v>42</v>
      </c>
      <c r="AA188" s="257">
        <v>1</v>
      </c>
      <c r="AB188" s="257">
        <v>1</v>
      </c>
      <c r="AC188" s="257">
        <v>0</v>
      </c>
      <c r="AD188" s="573">
        <v>32</v>
      </c>
      <c r="AE188" s="330">
        <f t="shared" si="45"/>
        <v>34</v>
      </c>
      <c r="AF188" s="257">
        <v>0</v>
      </c>
      <c r="AG188" s="257">
        <v>3</v>
      </c>
      <c r="AH188" s="257">
        <v>0</v>
      </c>
      <c r="AI188" s="257">
        <v>51</v>
      </c>
      <c r="AJ188" s="330">
        <f t="shared" si="46"/>
        <v>54</v>
      </c>
    </row>
    <row r="189" spans="1:36" s="29" customFormat="1" ht="22.5" customHeight="1" thickBot="1" x14ac:dyDescent="0.4">
      <c r="A189" s="28"/>
      <c r="B189" s="520"/>
      <c r="C189" s="661"/>
      <c r="D189" s="671"/>
      <c r="E189" s="616" t="s">
        <v>769</v>
      </c>
      <c r="F189" s="504">
        <f t="shared" si="44"/>
        <v>0</v>
      </c>
      <c r="G189" s="532"/>
      <c r="H189" s="500"/>
      <c r="I189" s="500"/>
      <c r="J189" s="500"/>
      <c r="K189" s="130"/>
      <c r="L189" s="320"/>
      <c r="M189" s="320"/>
      <c r="N189" s="320"/>
      <c r="O189" s="320"/>
      <c r="P189" s="330"/>
      <c r="Q189" s="320"/>
      <c r="R189" s="320"/>
      <c r="S189" s="320"/>
      <c r="T189" s="426"/>
      <c r="U189" s="330"/>
      <c r="V189" s="320"/>
      <c r="W189" s="320"/>
      <c r="X189" s="320"/>
      <c r="Y189" s="426"/>
      <c r="Z189" s="330"/>
      <c r="AA189" s="258">
        <v>0</v>
      </c>
      <c r="AB189" s="258">
        <v>0</v>
      </c>
      <c r="AC189" s="258">
        <v>0</v>
      </c>
      <c r="AD189" s="419">
        <v>0</v>
      </c>
      <c r="AE189" s="330">
        <f t="shared" si="45"/>
        <v>0</v>
      </c>
      <c r="AF189" s="258">
        <v>0</v>
      </c>
      <c r="AG189" s="258">
        <v>0</v>
      </c>
      <c r="AH189" s="258">
        <v>0</v>
      </c>
      <c r="AI189" s="258">
        <v>0</v>
      </c>
      <c r="AJ189" s="330">
        <f t="shared" si="46"/>
        <v>0</v>
      </c>
    </row>
    <row r="190" spans="1:36" s="29" customFormat="1" ht="15.75" customHeight="1" x14ac:dyDescent="0.35">
      <c r="A190" s="28"/>
      <c r="B190" s="695">
        <v>6</v>
      </c>
      <c r="C190" s="661"/>
      <c r="D190" s="676" t="s">
        <v>421</v>
      </c>
      <c r="E190" s="615" t="s">
        <v>118</v>
      </c>
      <c r="F190" s="504">
        <f t="shared" si="44"/>
        <v>8</v>
      </c>
      <c r="G190" s="530">
        <v>0</v>
      </c>
      <c r="H190" s="300">
        <v>0</v>
      </c>
      <c r="I190" s="300">
        <v>0</v>
      </c>
      <c r="J190" s="300">
        <v>0</v>
      </c>
      <c r="K190" s="130">
        <f t="shared" ref="K190:K251" si="70">G190+H190+I190+J190</f>
        <v>0</v>
      </c>
      <c r="L190" s="256">
        <v>0</v>
      </c>
      <c r="M190" s="256">
        <v>0</v>
      </c>
      <c r="N190" s="256">
        <v>0</v>
      </c>
      <c r="O190" s="256">
        <v>0</v>
      </c>
      <c r="P190" s="330">
        <f t="shared" si="67"/>
        <v>0</v>
      </c>
      <c r="Q190" s="256">
        <v>0</v>
      </c>
      <c r="R190" s="256">
        <v>0</v>
      </c>
      <c r="S190" s="256">
        <v>0</v>
      </c>
      <c r="T190" s="418">
        <v>0</v>
      </c>
      <c r="U190" s="330">
        <f t="shared" si="68"/>
        <v>0</v>
      </c>
      <c r="V190" s="256">
        <v>0</v>
      </c>
      <c r="W190" s="256">
        <v>0</v>
      </c>
      <c r="X190" s="256">
        <v>0</v>
      </c>
      <c r="Y190" s="418">
        <v>3</v>
      </c>
      <c r="Z190" s="330">
        <f t="shared" si="69"/>
        <v>3</v>
      </c>
      <c r="AA190" s="256">
        <v>0</v>
      </c>
      <c r="AB190" s="256">
        <v>0</v>
      </c>
      <c r="AC190" s="256">
        <v>0</v>
      </c>
      <c r="AD190" s="418">
        <v>0</v>
      </c>
      <c r="AE190" s="330">
        <f t="shared" si="45"/>
        <v>0</v>
      </c>
      <c r="AF190" s="256">
        <v>0</v>
      </c>
      <c r="AG190" s="256">
        <v>0</v>
      </c>
      <c r="AH190" s="256">
        <v>0</v>
      </c>
      <c r="AI190" s="256">
        <v>5</v>
      </c>
      <c r="AJ190" s="330">
        <f t="shared" si="46"/>
        <v>5</v>
      </c>
    </row>
    <row r="191" spans="1:36" s="29" customFormat="1" ht="15.75" customHeight="1" x14ac:dyDescent="0.35">
      <c r="A191" s="28"/>
      <c r="B191" s="695"/>
      <c r="C191" s="661"/>
      <c r="D191" s="669"/>
      <c r="E191" s="615" t="s">
        <v>205</v>
      </c>
      <c r="F191" s="504">
        <f t="shared" si="44"/>
        <v>0</v>
      </c>
      <c r="G191" s="530">
        <v>0</v>
      </c>
      <c r="H191" s="300">
        <v>0</v>
      </c>
      <c r="I191" s="300">
        <v>0</v>
      </c>
      <c r="J191" s="300">
        <v>0</v>
      </c>
      <c r="K191" s="130">
        <f t="shared" si="70"/>
        <v>0</v>
      </c>
      <c r="L191" s="256">
        <v>0</v>
      </c>
      <c r="M191" s="256">
        <v>0</v>
      </c>
      <c r="N191" s="256">
        <v>0</v>
      </c>
      <c r="O191" s="256">
        <v>0</v>
      </c>
      <c r="P191" s="330">
        <f t="shared" si="67"/>
        <v>0</v>
      </c>
      <c r="Q191" s="256">
        <v>0</v>
      </c>
      <c r="R191" s="256">
        <v>0</v>
      </c>
      <c r="S191" s="256">
        <v>0</v>
      </c>
      <c r="T191" s="418">
        <v>0</v>
      </c>
      <c r="U191" s="330">
        <f t="shared" si="68"/>
        <v>0</v>
      </c>
      <c r="V191" s="256">
        <v>0</v>
      </c>
      <c r="W191" s="256">
        <v>0</v>
      </c>
      <c r="X191" s="256">
        <v>0</v>
      </c>
      <c r="Y191" s="418">
        <v>0</v>
      </c>
      <c r="Z191" s="330">
        <f t="shared" si="69"/>
        <v>0</v>
      </c>
      <c r="AA191" s="257">
        <v>0</v>
      </c>
      <c r="AB191" s="257">
        <v>0</v>
      </c>
      <c r="AC191" s="257">
        <v>0</v>
      </c>
      <c r="AD191" s="573">
        <v>0</v>
      </c>
      <c r="AE191" s="330">
        <f t="shared" si="45"/>
        <v>0</v>
      </c>
      <c r="AF191" s="257">
        <v>0</v>
      </c>
      <c r="AG191" s="257">
        <v>0</v>
      </c>
      <c r="AH191" s="257">
        <v>0</v>
      </c>
      <c r="AI191" s="257">
        <v>0</v>
      </c>
      <c r="AJ191" s="330">
        <f t="shared" si="46"/>
        <v>0</v>
      </c>
    </row>
    <row r="192" spans="1:36" s="29" customFormat="1" ht="15.75" customHeight="1" thickBot="1" x14ac:dyDescent="0.4">
      <c r="A192" s="28"/>
      <c r="B192" s="695"/>
      <c r="C192" s="661"/>
      <c r="D192" s="669"/>
      <c r="E192" s="615" t="s">
        <v>114</v>
      </c>
      <c r="F192" s="504">
        <f t="shared" si="44"/>
        <v>1</v>
      </c>
      <c r="G192" s="531">
        <v>0</v>
      </c>
      <c r="H192" s="301">
        <v>0</v>
      </c>
      <c r="I192" s="301">
        <v>0</v>
      </c>
      <c r="J192" s="301">
        <v>0</v>
      </c>
      <c r="K192" s="130">
        <f t="shared" si="70"/>
        <v>0</v>
      </c>
      <c r="L192" s="258">
        <v>0</v>
      </c>
      <c r="M192" s="258">
        <v>0</v>
      </c>
      <c r="N192" s="258">
        <v>0</v>
      </c>
      <c r="O192" s="258">
        <v>0</v>
      </c>
      <c r="P192" s="330">
        <f t="shared" si="67"/>
        <v>0</v>
      </c>
      <c r="Q192" s="258">
        <v>0</v>
      </c>
      <c r="R192" s="258">
        <v>0</v>
      </c>
      <c r="S192" s="258">
        <v>0</v>
      </c>
      <c r="T192" s="419">
        <v>0</v>
      </c>
      <c r="U192" s="330">
        <f t="shared" si="68"/>
        <v>0</v>
      </c>
      <c r="V192" s="258">
        <v>0</v>
      </c>
      <c r="W192" s="258">
        <v>0</v>
      </c>
      <c r="X192" s="258">
        <v>0</v>
      </c>
      <c r="Y192" s="419">
        <v>1</v>
      </c>
      <c r="Z192" s="330">
        <f t="shared" si="69"/>
        <v>1</v>
      </c>
      <c r="AA192" s="257">
        <v>0</v>
      </c>
      <c r="AB192" s="257">
        <v>0</v>
      </c>
      <c r="AC192" s="257">
        <v>0</v>
      </c>
      <c r="AD192" s="573">
        <v>0</v>
      </c>
      <c r="AE192" s="330">
        <f t="shared" si="45"/>
        <v>0</v>
      </c>
      <c r="AF192" s="257">
        <v>0</v>
      </c>
      <c r="AG192" s="257">
        <v>0</v>
      </c>
      <c r="AH192" s="257">
        <v>0</v>
      </c>
      <c r="AI192" s="257">
        <v>0</v>
      </c>
      <c r="AJ192" s="330">
        <f t="shared" si="46"/>
        <v>0</v>
      </c>
    </row>
    <row r="193" spans="1:36" s="29" customFormat="1" ht="17.25" customHeight="1" x14ac:dyDescent="0.35">
      <c r="A193" s="28"/>
      <c r="B193" s="520"/>
      <c r="C193" s="661"/>
      <c r="D193" s="670"/>
      <c r="E193" s="618" t="s">
        <v>768</v>
      </c>
      <c r="F193" s="504">
        <f t="shared" si="44"/>
        <v>0</v>
      </c>
      <c r="G193" s="532"/>
      <c r="H193" s="500"/>
      <c r="I193" s="500"/>
      <c r="J193" s="500"/>
      <c r="K193" s="130"/>
      <c r="L193" s="320"/>
      <c r="M193" s="320"/>
      <c r="N193" s="320"/>
      <c r="O193" s="320"/>
      <c r="P193" s="330"/>
      <c r="Q193" s="320"/>
      <c r="R193" s="320"/>
      <c r="S193" s="320"/>
      <c r="T193" s="426"/>
      <c r="U193" s="330"/>
      <c r="V193" s="320"/>
      <c r="W193" s="320"/>
      <c r="X193" s="320"/>
      <c r="Y193" s="426"/>
      <c r="Z193" s="330"/>
      <c r="AA193" s="257">
        <v>0</v>
      </c>
      <c r="AB193" s="257">
        <v>0</v>
      </c>
      <c r="AC193" s="257">
        <v>0</v>
      </c>
      <c r="AD193" s="573">
        <v>0</v>
      </c>
      <c r="AE193" s="330">
        <f t="shared" si="45"/>
        <v>0</v>
      </c>
      <c r="AF193" s="257">
        <v>0</v>
      </c>
      <c r="AG193" s="257">
        <v>0</v>
      </c>
      <c r="AH193" s="257">
        <v>0</v>
      </c>
      <c r="AI193" s="257">
        <v>0</v>
      </c>
      <c r="AJ193" s="330">
        <f t="shared" si="46"/>
        <v>0</v>
      </c>
    </row>
    <row r="194" spans="1:36" s="29" customFormat="1" ht="27.75" customHeight="1" thickBot="1" x14ac:dyDescent="0.4">
      <c r="A194" s="28"/>
      <c r="B194" s="520"/>
      <c r="C194" s="661"/>
      <c r="D194" s="671"/>
      <c r="E194" s="619" t="s">
        <v>769</v>
      </c>
      <c r="F194" s="504">
        <f t="shared" si="44"/>
        <v>0</v>
      </c>
      <c r="G194" s="532"/>
      <c r="H194" s="500"/>
      <c r="I194" s="500"/>
      <c r="J194" s="500"/>
      <c r="K194" s="130"/>
      <c r="L194" s="320"/>
      <c r="M194" s="320"/>
      <c r="N194" s="320"/>
      <c r="O194" s="320"/>
      <c r="P194" s="330"/>
      <c r="Q194" s="320"/>
      <c r="R194" s="320"/>
      <c r="S194" s="320"/>
      <c r="T194" s="426"/>
      <c r="U194" s="330"/>
      <c r="V194" s="320"/>
      <c r="W194" s="320"/>
      <c r="X194" s="320"/>
      <c r="Y194" s="426"/>
      <c r="Z194" s="330"/>
      <c r="AA194" s="258">
        <v>0</v>
      </c>
      <c r="AB194" s="258">
        <v>0</v>
      </c>
      <c r="AC194" s="258">
        <v>0</v>
      </c>
      <c r="AD194" s="419">
        <v>0</v>
      </c>
      <c r="AE194" s="330">
        <f t="shared" si="45"/>
        <v>0</v>
      </c>
      <c r="AF194" s="258">
        <v>0</v>
      </c>
      <c r="AG194" s="258">
        <v>0</v>
      </c>
      <c r="AH194" s="258">
        <v>0</v>
      </c>
      <c r="AI194" s="258">
        <v>0</v>
      </c>
      <c r="AJ194" s="330">
        <f t="shared" si="46"/>
        <v>0</v>
      </c>
    </row>
    <row r="195" spans="1:36" s="29" customFormat="1" ht="16.5" customHeight="1" x14ac:dyDescent="0.35">
      <c r="A195" s="28"/>
      <c r="B195" s="695">
        <v>7</v>
      </c>
      <c r="C195" s="661"/>
      <c r="D195" s="676" t="s">
        <v>422</v>
      </c>
      <c r="E195" s="627" t="s">
        <v>118</v>
      </c>
      <c r="F195" s="504">
        <f t="shared" si="44"/>
        <v>46</v>
      </c>
      <c r="G195" s="530">
        <v>8</v>
      </c>
      <c r="H195" s="300">
        <v>0</v>
      </c>
      <c r="I195" s="300">
        <v>2</v>
      </c>
      <c r="J195" s="300">
        <v>0</v>
      </c>
      <c r="K195" s="130">
        <f t="shared" si="70"/>
        <v>10</v>
      </c>
      <c r="L195" s="256">
        <v>5</v>
      </c>
      <c r="M195" s="256">
        <v>0</v>
      </c>
      <c r="N195" s="256">
        <v>2</v>
      </c>
      <c r="O195" s="256">
        <v>0</v>
      </c>
      <c r="P195" s="330">
        <f t="shared" si="67"/>
        <v>7</v>
      </c>
      <c r="Q195" s="256">
        <v>14</v>
      </c>
      <c r="R195" s="256">
        <v>0</v>
      </c>
      <c r="S195" s="256">
        <v>0</v>
      </c>
      <c r="T195" s="418">
        <v>0</v>
      </c>
      <c r="U195" s="330">
        <f t="shared" si="68"/>
        <v>14</v>
      </c>
      <c r="V195" s="256">
        <v>0</v>
      </c>
      <c r="W195" s="256">
        <v>1</v>
      </c>
      <c r="X195" s="256">
        <v>0</v>
      </c>
      <c r="Y195" s="418">
        <v>5</v>
      </c>
      <c r="Z195" s="330">
        <f t="shared" si="69"/>
        <v>6</v>
      </c>
      <c r="AA195" s="256">
        <v>0</v>
      </c>
      <c r="AB195" s="256">
        <v>1</v>
      </c>
      <c r="AC195" s="256">
        <v>1</v>
      </c>
      <c r="AD195" s="418">
        <v>2</v>
      </c>
      <c r="AE195" s="330">
        <f t="shared" si="45"/>
        <v>4</v>
      </c>
      <c r="AF195" s="256">
        <v>0</v>
      </c>
      <c r="AG195" s="256">
        <v>2</v>
      </c>
      <c r="AH195" s="256">
        <v>1</v>
      </c>
      <c r="AI195" s="256">
        <v>2</v>
      </c>
      <c r="AJ195" s="330">
        <f t="shared" si="46"/>
        <v>5</v>
      </c>
    </row>
    <row r="196" spans="1:36" s="29" customFormat="1" ht="16.5" customHeight="1" x14ac:dyDescent="0.35">
      <c r="A196" s="28"/>
      <c r="B196" s="695"/>
      <c r="C196" s="661"/>
      <c r="D196" s="669"/>
      <c r="E196" s="627" t="s">
        <v>205</v>
      </c>
      <c r="F196" s="504">
        <f t="shared" si="44"/>
        <v>0</v>
      </c>
      <c r="G196" s="530">
        <v>0</v>
      </c>
      <c r="H196" s="300">
        <v>0</v>
      </c>
      <c r="I196" s="300">
        <v>0</v>
      </c>
      <c r="J196" s="300">
        <v>0</v>
      </c>
      <c r="K196" s="130">
        <f t="shared" si="70"/>
        <v>0</v>
      </c>
      <c r="L196" s="256">
        <v>0</v>
      </c>
      <c r="M196" s="256">
        <v>0</v>
      </c>
      <c r="N196" s="256">
        <v>0</v>
      </c>
      <c r="O196" s="256">
        <v>0</v>
      </c>
      <c r="P196" s="330">
        <f t="shared" si="67"/>
        <v>0</v>
      </c>
      <c r="Q196" s="256">
        <v>0</v>
      </c>
      <c r="R196" s="256">
        <v>0</v>
      </c>
      <c r="S196" s="256">
        <v>0</v>
      </c>
      <c r="T196" s="418">
        <v>0</v>
      </c>
      <c r="U196" s="330">
        <f t="shared" si="68"/>
        <v>0</v>
      </c>
      <c r="V196" s="256">
        <v>0</v>
      </c>
      <c r="W196" s="256">
        <v>0</v>
      </c>
      <c r="X196" s="256">
        <v>0</v>
      </c>
      <c r="Y196" s="418">
        <v>0</v>
      </c>
      <c r="Z196" s="330">
        <f t="shared" si="69"/>
        <v>0</v>
      </c>
      <c r="AA196" s="257">
        <v>0</v>
      </c>
      <c r="AB196" s="257">
        <v>0</v>
      </c>
      <c r="AC196" s="257">
        <v>0</v>
      </c>
      <c r="AD196" s="573">
        <v>0</v>
      </c>
      <c r="AE196" s="330">
        <f t="shared" si="45"/>
        <v>0</v>
      </c>
      <c r="AF196" s="257">
        <v>0</v>
      </c>
      <c r="AG196" s="257">
        <v>0</v>
      </c>
      <c r="AH196" s="257">
        <v>0</v>
      </c>
      <c r="AI196" s="257">
        <v>0</v>
      </c>
      <c r="AJ196" s="330">
        <f t="shared" si="46"/>
        <v>0</v>
      </c>
    </row>
    <row r="197" spans="1:36" s="29" customFormat="1" ht="20.45" customHeight="1" thickBot="1" x14ac:dyDescent="0.4">
      <c r="A197" s="28"/>
      <c r="B197" s="695"/>
      <c r="C197" s="661"/>
      <c r="D197" s="669"/>
      <c r="E197" s="628" t="s">
        <v>114</v>
      </c>
      <c r="F197" s="504">
        <f t="shared" si="44"/>
        <v>0</v>
      </c>
      <c r="G197" s="535"/>
      <c r="H197" s="277"/>
      <c r="I197" s="277"/>
      <c r="J197" s="277"/>
      <c r="K197" s="130">
        <f t="shared" si="70"/>
        <v>0</v>
      </c>
      <c r="L197" s="277"/>
      <c r="M197" s="277"/>
      <c r="N197" s="277"/>
      <c r="O197" s="277"/>
      <c r="P197" s="330">
        <f t="shared" si="67"/>
        <v>0</v>
      </c>
      <c r="Q197" s="277"/>
      <c r="R197" s="277"/>
      <c r="S197" s="277"/>
      <c r="T197" s="422"/>
      <c r="U197" s="330">
        <f t="shared" si="68"/>
        <v>0</v>
      </c>
      <c r="V197" s="277"/>
      <c r="W197" s="277"/>
      <c r="X197" s="277"/>
      <c r="Y197" s="422"/>
      <c r="Z197" s="330">
        <f t="shared" si="69"/>
        <v>0</v>
      </c>
      <c r="AA197" s="563"/>
      <c r="AB197" s="563"/>
      <c r="AC197" s="563"/>
      <c r="AD197" s="578"/>
      <c r="AE197" s="330">
        <f t="shared" si="45"/>
        <v>0</v>
      </c>
      <c r="AF197" s="563"/>
      <c r="AG197" s="563"/>
      <c r="AH197" s="563"/>
      <c r="AI197" s="563"/>
      <c r="AJ197" s="330">
        <f t="shared" si="46"/>
        <v>0</v>
      </c>
    </row>
    <row r="198" spans="1:36" s="29" customFormat="1" ht="20.45" customHeight="1" x14ac:dyDescent="0.35">
      <c r="A198" s="28"/>
      <c r="B198" s="520"/>
      <c r="C198" s="661"/>
      <c r="D198" s="670"/>
      <c r="E198" s="618" t="s">
        <v>768</v>
      </c>
      <c r="F198" s="504">
        <f t="shared" ref="F198:F261" si="71">K198+P198+U198+Z198+AE198+AJ198</f>
        <v>2</v>
      </c>
      <c r="G198" s="538"/>
      <c r="H198" s="505"/>
      <c r="I198" s="505"/>
      <c r="J198" s="505"/>
      <c r="K198" s="130"/>
      <c r="L198" s="505"/>
      <c r="M198" s="505"/>
      <c r="N198" s="505"/>
      <c r="O198" s="505"/>
      <c r="P198" s="330"/>
      <c r="Q198" s="505"/>
      <c r="R198" s="505"/>
      <c r="S198" s="505"/>
      <c r="T198" s="506"/>
      <c r="U198" s="330"/>
      <c r="V198" s="505"/>
      <c r="W198" s="505"/>
      <c r="X198" s="505"/>
      <c r="Y198" s="506"/>
      <c r="Z198" s="330"/>
      <c r="AA198" s="257">
        <v>0</v>
      </c>
      <c r="AB198" s="257">
        <v>0</v>
      </c>
      <c r="AC198" s="257">
        <v>0</v>
      </c>
      <c r="AD198" s="573">
        <v>1</v>
      </c>
      <c r="AE198" s="330">
        <f t="shared" ref="AE198:AE261" si="72">AA198+AB198+AC198+AD198</f>
        <v>1</v>
      </c>
      <c r="AF198" s="257">
        <v>0</v>
      </c>
      <c r="AG198" s="257">
        <v>0</v>
      </c>
      <c r="AH198" s="257">
        <v>0</v>
      </c>
      <c r="AI198" s="257">
        <v>1</v>
      </c>
      <c r="AJ198" s="330">
        <f t="shared" ref="AJ198:AJ261" si="73">AF198+AG198+AH198+AI198</f>
        <v>1</v>
      </c>
    </row>
    <row r="199" spans="1:36" s="29" customFormat="1" ht="28.5" customHeight="1" thickBot="1" x14ac:dyDescent="0.4">
      <c r="A199" s="28"/>
      <c r="B199" s="520"/>
      <c r="C199" s="661"/>
      <c r="D199" s="671"/>
      <c r="E199" s="619" t="s">
        <v>769</v>
      </c>
      <c r="F199" s="504">
        <f t="shared" si="71"/>
        <v>0</v>
      </c>
      <c r="G199" s="538"/>
      <c r="H199" s="505"/>
      <c r="I199" s="505"/>
      <c r="J199" s="505"/>
      <c r="K199" s="130"/>
      <c r="L199" s="505"/>
      <c r="M199" s="505"/>
      <c r="N199" s="505"/>
      <c r="O199" s="505"/>
      <c r="P199" s="330"/>
      <c r="Q199" s="505"/>
      <c r="R199" s="505"/>
      <c r="S199" s="505"/>
      <c r="T199" s="506"/>
      <c r="U199" s="330"/>
      <c r="V199" s="505"/>
      <c r="W199" s="505"/>
      <c r="X199" s="505"/>
      <c r="Y199" s="506"/>
      <c r="Z199" s="330"/>
      <c r="AA199" s="258">
        <v>0</v>
      </c>
      <c r="AB199" s="258">
        <v>0</v>
      </c>
      <c r="AC199" s="258">
        <v>0</v>
      </c>
      <c r="AD199" s="419">
        <v>0</v>
      </c>
      <c r="AE199" s="330">
        <f t="shared" si="72"/>
        <v>0</v>
      </c>
      <c r="AF199" s="258">
        <v>0</v>
      </c>
      <c r="AG199" s="258">
        <v>0</v>
      </c>
      <c r="AH199" s="258">
        <v>0</v>
      </c>
      <c r="AI199" s="258">
        <v>0</v>
      </c>
      <c r="AJ199" s="330">
        <f t="shared" si="73"/>
        <v>0</v>
      </c>
    </row>
    <row r="200" spans="1:36" s="29" customFormat="1" ht="24" customHeight="1" x14ac:dyDescent="0.35">
      <c r="A200" s="28"/>
      <c r="B200" s="695">
        <v>8</v>
      </c>
      <c r="C200" s="661"/>
      <c r="D200" s="676" t="s">
        <v>423</v>
      </c>
      <c r="E200" s="627" t="s">
        <v>118</v>
      </c>
      <c r="F200" s="504">
        <f t="shared" si="71"/>
        <v>143</v>
      </c>
      <c r="G200" s="530">
        <v>5</v>
      </c>
      <c r="H200" s="300">
        <v>0</v>
      </c>
      <c r="I200" s="300">
        <v>0</v>
      </c>
      <c r="J200" s="300">
        <v>0</v>
      </c>
      <c r="K200" s="130">
        <f t="shared" si="70"/>
        <v>5</v>
      </c>
      <c r="L200" s="256">
        <v>3</v>
      </c>
      <c r="M200" s="256">
        <v>1</v>
      </c>
      <c r="N200" s="256">
        <v>1</v>
      </c>
      <c r="O200" s="256">
        <v>0</v>
      </c>
      <c r="P200" s="330">
        <f t="shared" si="67"/>
        <v>5</v>
      </c>
      <c r="Q200" s="256">
        <v>4</v>
      </c>
      <c r="R200" s="256">
        <v>0</v>
      </c>
      <c r="S200" s="256">
        <v>0</v>
      </c>
      <c r="T200" s="418">
        <v>0</v>
      </c>
      <c r="U200" s="330">
        <f t="shared" si="68"/>
        <v>4</v>
      </c>
      <c r="V200" s="256">
        <v>1</v>
      </c>
      <c r="W200" s="256">
        <v>0</v>
      </c>
      <c r="X200" s="256">
        <v>0</v>
      </c>
      <c r="Y200" s="418">
        <v>5</v>
      </c>
      <c r="Z200" s="330">
        <f t="shared" si="69"/>
        <v>6</v>
      </c>
      <c r="AA200" s="256">
        <v>0</v>
      </c>
      <c r="AB200" s="256">
        <v>1</v>
      </c>
      <c r="AC200" s="256">
        <v>0</v>
      </c>
      <c r="AD200" s="418">
        <v>59</v>
      </c>
      <c r="AE200" s="330">
        <f t="shared" si="72"/>
        <v>60</v>
      </c>
      <c r="AF200" s="256">
        <v>1</v>
      </c>
      <c r="AG200" s="256">
        <v>1</v>
      </c>
      <c r="AH200" s="256">
        <v>0</v>
      </c>
      <c r="AI200" s="256">
        <v>61</v>
      </c>
      <c r="AJ200" s="330">
        <f t="shared" si="73"/>
        <v>63</v>
      </c>
    </row>
    <row r="201" spans="1:36" s="29" customFormat="1" ht="24" customHeight="1" x14ac:dyDescent="0.35">
      <c r="A201" s="28"/>
      <c r="B201" s="695"/>
      <c r="C201" s="661"/>
      <c r="D201" s="669"/>
      <c r="E201" s="627" t="s">
        <v>205</v>
      </c>
      <c r="F201" s="504">
        <f t="shared" si="71"/>
        <v>0</v>
      </c>
      <c r="G201" s="530">
        <v>0</v>
      </c>
      <c r="H201" s="300">
        <v>0</v>
      </c>
      <c r="I201" s="300">
        <v>0</v>
      </c>
      <c r="J201" s="300">
        <v>0</v>
      </c>
      <c r="K201" s="130">
        <f t="shared" si="70"/>
        <v>0</v>
      </c>
      <c r="L201" s="256">
        <v>0</v>
      </c>
      <c r="M201" s="256">
        <v>0</v>
      </c>
      <c r="N201" s="256">
        <v>0</v>
      </c>
      <c r="O201" s="256">
        <v>0</v>
      </c>
      <c r="P201" s="330">
        <f t="shared" si="67"/>
        <v>0</v>
      </c>
      <c r="Q201" s="256">
        <v>0</v>
      </c>
      <c r="R201" s="256">
        <v>0</v>
      </c>
      <c r="S201" s="256">
        <v>0</v>
      </c>
      <c r="T201" s="418">
        <v>0</v>
      </c>
      <c r="U201" s="330">
        <f t="shared" si="68"/>
        <v>0</v>
      </c>
      <c r="V201" s="256">
        <v>0</v>
      </c>
      <c r="W201" s="256">
        <v>0</v>
      </c>
      <c r="X201" s="256">
        <v>0</v>
      </c>
      <c r="Y201" s="418">
        <v>0</v>
      </c>
      <c r="Z201" s="330">
        <f t="shared" si="69"/>
        <v>0</v>
      </c>
      <c r="AA201" s="257">
        <v>0</v>
      </c>
      <c r="AB201" s="257">
        <v>0</v>
      </c>
      <c r="AC201" s="257">
        <v>0</v>
      </c>
      <c r="AD201" s="573">
        <v>0</v>
      </c>
      <c r="AE201" s="330">
        <f t="shared" si="72"/>
        <v>0</v>
      </c>
      <c r="AF201" s="257">
        <v>0</v>
      </c>
      <c r="AG201" s="257">
        <v>0</v>
      </c>
      <c r="AH201" s="257">
        <v>0</v>
      </c>
      <c r="AI201" s="257">
        <v>0</v>
      </c>
      <c r="AJ201" s="330">
        <f t="shared" si="73"/>
        <v>0</v>
      </c>
    </row>
    <row r="202" spans="1:36" s="29" customFormat="1" ht="24" customHeight="1" thickBot="1" x14ac:dyDescent="0.4">
      <c r="A202" s="28"/>
      <c r="B202" s="695"/>
      <c r="C202" s="661"/>
      <c r="D202" s="669"/>
      <c r="E202" s="627" t="s">
        <v>114</v>
      </c>
      <c r="F202" s="504">
        <f t="shared" si="71"/>
        <v>137</v>
      </c>
      <c r="G202" s="531">
        <v>3</v>
      </c>
      <c r="H202" s="301">
        <v>1</v>
      </c>
      <c r="I202" s="301">
        <v>0</v>
      </c>
      <c r="J202" s="301">
        <v>0</v>
      </c>
      <c r="K202" s="130">
        <f t="shared" si="70"/>
        <v>4</v>
      </c>
      <c r="L202" s="258">
        <v>4</v>
      </c>
      <c r="M202" s="258">
        <v>0</v>
      </c>
      <c r="N202" s="258">
        <v>1</v>
      </c>
      <c r="O202" s="258">
        <v>0</v>
      </c>
      <c r="P202" s="330">
        <f t="shared" si="67"/>
        <v>5</v>
      </c>
      <c r="Q202" s="258">
        <v>4</v>
      </c>
      <c r="R202" s="258">
        <v>0</v>
      </c>
      <c r="S202" s="258">
        <v>0</v>
      </c>
      <c r="T202" s="419">
        <v>0</v>
      </c>
      <c r="U202" s="330">
        <f t="shared" si="68"/>
        <v>4</v>
      </c>
      <c r="V202" s="258">
        <v>1</v>
      </c>
      <c r="W202" s="258">
        <v>0</v>
      </c>
      <c r="X202" s="258">
        <v>1</v>
      </c>
      <c r="Y202" s="419">
        <v>4</v>
      </c>
      <c r="Z202" s="330">
        <f t="shared" si="69"/>
        <v>6</v>
      </c>
      <c r="AA202" s="257">
        <v>0</v>
      </c>
      <c r="AB202" s="257">
        <v>1</v>
      </c>
      <c r="AC202" s="257">
        <v>0</v>
      </c>
      <c r="AD202" s="573">
        <v>52</v>
      </c>
      <c r="AE202" s="330">
        <f t="shared" si="72"/>
        <v>53</v>
      </c>
      <c r="AF202" s="257">
        <v>1</v>
      </c>
      <c r="AG202" s="257">
        <v>0</v>
      </c>
      <c r="AH202" s="257">
        <v>0</v>
      </c>
      <c r="AI202" s="257">
        <v>64</v>
      </c>
      <c r="AJ202" s="330">
        <f t="shared" si="73"/>
        <v>65</v>
      </c>
    </row>
    <row r="203" spans="1:36" s="29" customFormat="1" ht="24" customHeight="1" x14ac:dyDescent="0.35">
      <c r="A203" s="28"/>
      <c r="B203" s="520"/>
      <c r="C203" s="661"/>
      <c r="D203" s="670"/>
      <c r="E203" s="618" t="s">
        <v>768</v>
      </c>
      <c r="F203" s="504">
        <f t="shared" si="71"/>
        <v>3</v>
      </c>
      <c r="G203" s="532"/>
      <c r="H203" s="500"/>
      <c r="I203" s="500"/>
      <c r="J203" s="500"/>
      <c r="K203" s="130"/>
      <c r="L203" s="320"/>
      <c r="M203" s="320"/>
      <c r="N203" s="320"/>
      <c r="O203" s="320"/>
      <c r="P203" s="330"/>
      <c r="Q203" s="320"/>
      <c r="R203" s="320"/>
      <c r="S203" s="320"/>
      <c r="T203" s="426"/>
      <c r="U203" s="330"/>
      <c r="V203" s="320"/>
      <c r="W203" s="320"/>
      <c r="X203" s="320"/>
      <c r="Y203" s="426"/>
      <c r="Z203" s="330"/>
      <c r="AA203" s="257">
        <v>0</v>
      </c>
      <c r="AB203" s="257">
        <v>0</v>
      </c>
      <c r="AC203" s="257">
        <v>0</v>
      </c>
      <c r="AD203" s="573">
        <v>0</v>
      </c>
      <c r="AE203" s="330">
        <f t="shared" si="72"/>
        <v>0</v>
      </c>
      <c r="AF203" s="257">
        <v>0</v>
      </c>
      <c r="AG203" s="257">
        <v>0</v>
      </c>
      <c r="AH203" s="257">
        <v>0</v>
      </c>
      <c r="AI203" s="257">
        <v>3</v>
      </c>
      <c r="AJ203" s="330">
        <f t="shared" si="73"/>
        <v>3</v>
      </c>
    </row>
    <row r="204" spans="1:36" s="29" customFormat="1" ht="24" customHeight="1" thickBot="1" x14ac:dyDescent="0.4">
      <c r="A204" s="28"/>
      <c r="B204" s="520"/>
      <c r="C204" s="661"/>
      <c r="D204" s="671"/>
      <c r="E204" s="619" t="s">
        <v>769</v>
      </c>
      <c r="F204" s="504">
        <f t="shared" si="71"/>
        <v>0</v>
      </c>
      <c r="G204" s="532"/>
      <c r="H204" s="500"/>
      <c r="I204" s="500"/>
      <c r="J204" s="500"/>
      <c r="K204" s="130"/>
      <c r="L204" s="320"/>
      <c r="M204" s="320"/>
      <c r="N204" s="320"/>
      <c r="O204" s="320"/>
      <c r="P204" s="330"/>
      <c r="Q204" s="320"/>
      <c r="R204" s="320"/>
      <c r="S204" s="320"/>
      <c r="T204" s="426"/>
      <c r="U204" s="330"/>
      <c r="V204" s="320"/>
      <c r="W204" s="320"/>
      <c r="X204" s="320"/>
      <c r="Y204" s="426"/>
      <c r="Z204" s="330"/>
      <c r="AA204" s="258">
        <v>0</v>
      </c>
      <c r="AB204" s="258">
        <v>0</v>
      </c>
      <c r="AC204" s="258">
        <v>0</v>
      </c>
      <c r="AD204" s="419">
        <v>0</v>
      </c>
      <c r="AE204" s="330">
        <f t="shared" si="72"/>
        <v>0</v>
      </c>
      <c r="AF204" s="258">
        <v>0</v>
      </c>
      <c r="AG204" s="258">
        <v>0</v>
      </c>
      <c r="AH204" s="258">
        <v>0</v>
      </c>
      <c r="AI204" s="258">
        <v>0</v>
      </c>
      <c r="AJ204" s="330">
        <f t="shared" si="73"/>
        <v>0</v>
      </c>
    </row>
    <row r="205" spans="1:36" s="29" customFormat="1" ht="21" customHeight="1" x14ac:dyDescent="0.35">
      <c r="A205" s="28"/>
      <c r="B205" s="695">
        <v>9</v>
      </c>
      <c r="C205" s="661"/>
      <c r="D205" s="676" t="s">
        <v>424</v>
      </c>
      <c r="E205" s="627" t="s">
        <v>118</v>
      </c>
      <c r="F205" s="504">
        <f t="shared" si="71"/>
        <v>0</v>
      </c>
      <c r="G205" s="530">
        <v>0</v>
      </c>
      <c r="H205" s="300">
        <v>0</v>
      </c>
      <c r="I205" s="300">
        <v>0</v>
      </c>
      <c r="J205" s="300">
        <v>0</v>
      </c>
      <c r="K205" s="130">
        <f t="shared" si="70"/>
        <v>0</v>
      </c>
      <c r="L205" s="256">
        <v>0</v>
      </c>
      <c r="M205" s="256">
        <v>0</v>
      </c>
      <c r="N205" s="256">
        <v>0</v>
      </c>
      <c r="O205" s="256">
        <v>0</v>
      </c>
      <c r="P205" s="330">
        <f t="shared" si="67"/>
        <v>0</v>
      </c>
      <c r="Q205" s="256">
        <v>0</v>
      </c>
      <c r="R205" s="256">
        <v>0</v>
      </c>
      <c r="S205" s="256">
        <v>0</v>
      </c>
      <c r="T205" s="418">
        <v>0</v>
      </c>
      <c r="U205" s="330">
        <f t="shared" si="68"/>
        <v>0</v>
      </c>
      <c r="V205" s="256">
        <v>0</v>
      </c>
      <c r="W205" s="256">
        <v>0</v>
      </c>
      <c r="X205" s="256">
        <v>0</v>
      </c>
      <c r="Y205" s="418">
        <v>0</v>
      </c>
      <c r="Z205" s="330">
        <f t="shared" si="69"/>
        <v>0</v>
      </c>
      <c r="AA205" s="256">
        <v>0</v>
      </c>
      <c r="AB205" s="256">
        <v>0</v>
      </c>
      <c r="AC205" s="256">
        <v>0</v>
      </c>
      <c r="AD205" s="418">
        <v>0</v>
      </c>
      <c r="AE205" s="330">
        <f t="shared" si="72"/>
        <v>0</v>
      </c>
      <c r="AF205" s="256">
        <v>0</v>
      </c>
      <c r="AG205" s="256">
        <v>0</v>
      </c>
      <c r="AH205" s="256">
        <v>0</v>
      </c>
      <c r="AI205" s="256">
        <v>0</v>
      </c>
      <c r="AJ205" s="330">
        <f t="shared" si="73"/>
        <v>0</v>
      </c>
    </row>
    <row r="206" spans="1:36" s="29" customFormat="1" ht="16.5" customHeight="1" x14ac:dyDescent="0.35">
      <c r="A206" s="28"/>
      <c r="B206" s="695"/>
      <c r="C206" s="661"/>
      <c r="D206" s="669"/>
      <c r="E206" s="627" t="s">
        <v>205</v>
      </c>
      <c r="F206" s="504">
        <f t="shared" si="71"/>
        <v>0</v>
      </c>
      <c r="G206" s="530">
        <v>0</v>
      </c>
      <c r="H206" s="300">
        <v>0</v>
      </c>
      <c r="I206" s="300">
        <v>0</v>
      </c>
      <c r="J206" s="300">
        <v>0</v>
      </c>
      <c r="K206" s="130">
        <f t="shared" si="70"/>
        <v>0</v>
      </c>
      <c r="L206" s="256">
        <v>0</v>
      </c>
      <c r="M206" s="256">
        <v>0</v>
      </c>
      <c r="N206" s="256">
        <v>0</v>
      </c>
      <c r="O206" s="256">
        <v>0</v>
      </c>
      <c r="P206" s="330">
        <f t="shared" si="67"/>
        <v>0</v>
      </c>
      <c r="Q206" s="256">
        <v>0</v>
      </c>
      <c r="R206" s="256">
        <v>0</v>
      </c>
      <c r="S206" s="256">
        <v>0</v>
      </c>
      <c r="T206" s="418">
        <v>0</v>
      </c>
      <c r="U206" s="330">
        <f t="shared" si="68"/>
        <v>0</v>
      </c>
      <c r="V206" s="256">
        <v>0</v>
      </c>
      <c r="W206" s="256">
        <v>0</v>
      </c>
      <c r="X206" s="256">
        <v>0</v>
      </c>
      <c r="Y206" s="418">
        <v>0</v>
      </c>
      <c r="Z206" s="330">
        <f t="shared" si="69"/>
        <v>0</v>
      </c>
      <c r="AA206" s="257">
        <v>0</v>
      </c>
      <c r="AB206" s="257">
        <v>0</v>
      </c>
      <c r="AC206" s="257">
        <v>0</v>
      </c>
      <c r="AD206" s="573">
        <v>0</v>
      </c>
      <c r="AE206" s="330">
        <f t="shared" si="72"/>
        <v>0</v>
      </c>
      <c r="AF206" s="257">
        <v>0</v>
      </c>
      <c r="AG206" s="257">
        <v>0</v>
      </c>
      <c r="AH206" s="257">
        <v>0</v>
      </c>
      <c r="AI206" s="257">
        <v>0</v>
      </c>
      <c r="AJ206" s="330">
        <f t="shared" si="73"/>
        <v>0</v>
      </c>
    </row>
    <row r="207" spans="1:36" s="29" customFormat="1" ht="17.45" customHeight="1" thickBot="1" x14ac:dyDescent="0.4">
      <c r="A207" s="28"/>
      <c r="B207" s="695"/>
      <c r="C207" s="661"/>
      <c r="D207" s="669"/>
      <c r="E207" s="627" t="s">
        <v>114</v>
      </c>
      <c r="F207" s="504">
        <f t="shared" si="71"/>
        <v>0</v>
      </c>
      <c r="G207" s="531">
        <v>0</v>
      </c>
      <c r="H207" s="301">
        <v>0</v>
      </c>
      <c r="I207" s="301">
        <v>0</v>
      </c>
      <c r="J207" s="301">
        <v>0</v>
      </c>
      <c r="K207" s="130">
        <f t="shared" si="70"/>
        <v>0</v>
      </c>
      <c r="L207" s="258">
        <v>0</v>
      </c>
      <c r="M207" s="258">
        <v>0</v>
      </c>
      <c r="N207" s="258">
        <v>0</v>
      </c>
      <c r="O207" s="258">
        <v>0</v>
      </c>
      <c r="P207" s="330">
        <f t="shared" si="67"/>
        <v>0</v>
      </c>
      <c r="Q207" s="258">
        <v>0</v>
      </c>
      <c r="R207" s="258">
        <v>0</v>
      </c>
      <c r="S207" s="258">
        <v>0</v>
      </c>
      <c r="T207" s="419">
        <v>0</v>
      </c>
      <c r="U207" s="330">
        <f t="shared" si="68"/>
        <v>0</v>
      </c>
      <c r="V207" s="258">
        <v>0</v>
      </c>
      <c r="W207" s="258">
        <v>0</v>
      </c>
      <c r="X207" s="258">
        <v>0</v>
      </c>
      <c r="Y207" s="419">
        <v>0</v>
      </c>
      <c r="Z207" s="330">
        <f t="shared" si="69"/>
        <v>0</v>
      </c>
      <c r="AA207" s="257">
        <v>0</v>
      </c>
      <c r="AB207" s="257">
        <v>0</v>
      </c>
      <c r="AC207" s="257">
        <v>0</v>
      </c>
      <c r="AD207" s="573">
        <v>0</v>
      </c>
      <c r="AE207" s="330">
        <f t="shared" si="72"/>
        <v>0</v>
      </c>
      <c r="AF207" s="257">
        <v>0</v>
      </c>
      <c r="AG207" s="257">
        <v>0</v>
      </c>
      <c r="AH207" s="257">
        <v>0</v>
      </c>
      <c r="AI207" s="257">
        <v>0</v>
      </c>
      <c r="AJ207" s="330">
        <f t="shared" si="73"/>
        <v>0</v>
      </c>
    </row>
    <row r="208" spans="1:36" s="29" customFormat="1" ht="17.45" customHeight="1" x14ac:dyDescent="0.35">
      <c r="A208" s="28"/>
      <c r="B208" s="520"/>
      <c r="C208" s="661"/>
      <c r="D208" s="670"/>
      <c r="E208" s="618" t="s">
        <v>768</v>
      </c>
      <c r="F208" s="504">
        <f t="shared" si="71"/>
        <v>0</v>
      </c>
      <c r="G208" s="539"/>
      <c r="H208" s="303"/>
      <c r="I208" s="303"/>
      <c r="J208" s="303"/>
      <c r="K208" s="130"/>
      <c r="L208" s="282"/>
      <c r="M208" s="282"/>
      <c r="N208" s="282"/>
      <c r="O208" s="282"/>
      <c r="P208" s="330"/>
      <c r="Q208" s="282"/>
      <c r="R208" s="282"/>
      <c r="S208" s="282"/>
      <c r="T208" s="425"/>
      <c r="U208" s="330"/>
      <c r="V208" s="282"/>
      <c r="W208" s="282"/>
      <c r="X208" s="282"/>
      <c r="Y208" s="425"/>
      <c r="Z208" s="330"/>
      <c r="AA208" s="257">
        <v>0</v>
      </c>
      <c r="AB208" s="257">
        <v>0</v>
      </c>
      <c r="AC208" s="257">
        <v>0</v>
      </c>
      <c r="AD208" s="573">
        <v>0</v>
      </c>
      <c r="AE208" s="330">
        <f t="shared" si="72"/>
        <v>0</v>
      </c>
      <c r="AF208" s="257">
        <v>0</v>
      </c>
      <c r="AG208" s="257">
        <v>0</v>
      </c>
      <c r="AH208" s="257">
        <v>0</v>
      </c>
      <c r="AI208" s="257">
        <v>0</v>
      </c>
      <c r="AJ208" s="330">
        <f t="shared" si="73"/>
        <v>0</v>
      </c>
    </row>
    <row r="209" spans="1:109" s="29" customFormat="1" ht="23.25" customHeight="1" thickBot="1" x14ac:dyDescent="0.4">
      <c r="A209" s="28"/>
      <c r="B209" s="520"/>
      <c r="C209" s="661"/>
      <c r="D209" s="670"/>
      <c r="E209" s="619" t="s">
        <v>769</v>
      </c>
      <c r="F209" s="504">
        <f t="shared" si="71"/>
        <v>0</v>
      </c>
      <c r="G209" s="539"/>
      <c r="H209" s="303"/>
      <c r="I209" s="303"/>
      <c r="J209" s="303"/>
      <c r="K209" s="130"/>
      <c r="L209" s="282"/>
      <c r="M209" s="282"/>
      <c r="N209" s="282"/>
      <c r="O209" s="282"/>
      <c r="P209" s="330"/>
      <c r="Q209" s="282"/>
      <c r="R209" s="282"/>
      <c r="S209" s="282"/>
      <c r="T209" s="425"/>
      <c r="U209" s="330"/>
      <c r="V209" s="282"/>
      <c r="W209" s="282"/>
      <c r="X209" s="282"/>
      <c r="Y209" s="425"/>
      <c r="Z209" s="330"/>
      <c r="AA209" s="258">
        <v>0</v>
      </c>
      <c r="AB209" s="258">
        <v>0</v>
      </c>
      <c r="AC209" s="258">
        <v>0</v>
      </c>
      <c r="AD209" s="419">
        <v>0</v>
      </c>
      <c r="AE209" s="330">
        <f t="shared" si="72"/>
        <v>0</v>
      </c>
      <c r="AF209" s="258">
        <v>0</v>
      </c>
      <c r="AG209" s="258">
        <v>0</v>
      </c>
      <c r="AH209" s="258">
        <v>0</v>
      </c>
      <c r="AI209" s="258">
        <v>0</v>
      </c>
      <c r="AJ209" s="330">
        <f t="shared" si="73"/>
        <v>0</v>
      </c>
    </row>
    <row r="210" spans="1:109" s="29" customFormat="1" ht="16.5" customHeight="1" x14ac:dyDescent="0.35">
      <c r="A210" s="28"/>
      <c r="B210" s="695">
        <v>10</v>
      </c>
      <c r="C210" s="661"/>
      <c r="D210" s="677" t="s">
        <v>425</v>
      </c>
      <c r="E210" s="618" t="s">
        <v>118</v>
      </c>
      <c r="F210" s="504">
        <f t="shared" si="71"/>
        <v>94</v>
      </c>
      <c r="G210" s="540">
        <v>4</v>
      </c>
      <c r="H210" s="133">
        <v>0</v>
      </c>
      <c r="I210" s="133">
        <v>0</v>
      </c>
      <c r="J210" s="133">
        <v>0</v>
      </c>
      <c r="K210" s="130">
        <f t="shared" si="70"/>
        <v>4</v>
      </c>
      <c r="L210" s="134">
        <v>0</v>
      </c>
      <c r="M210" s="134">
        <v>0</v>
      </c>
      <c r="N210" s="134">
        <v>0</v>
      </c>
      <c r="O210" s="134">
        <v>0</v>
      </c>
      <c r="P210" s="330">
        <f t="shared" si="67"/>
        <v>0</v>
      </c>
      <c r="Q210" s="134">
        <v>7</v>
      </c>
      <c r="R210" s="134">
        <v>0</v>
      </c>
      <c r="S210" s="134">
        <v>3</v>
      </c>
      <c r="T210" s="428">
        <v>2</v>
      </c>
      <c r="U210" s="330">
        <f t="shared" si="68"/>
        <v>12</v>
      </c>
      <c r="V210" s="134">
        <v>0</v>
      </c>
      <c r="W210" s="134">
        <v>1</v>
      </c>
      <c r="X210" s="134">
        <v>0</v>
      </c>
      <c r="Y210" s="428">
        <v>4</v>
      </c>
      <c r="Z210" s="330">
        <f t="shared" si="69"/>
        <v>5</v>
      </c>
      <c r="AA210" s="132">
        <v>0</v>
      </c>
      <c r="AB210" s="132">
        <v>1</v>
      </c>
      <c r="AC210" s="132">
        <v>0</v>
      </c>
      <c r="AD210" s="430">
        <v>39</v>
      </c>
      <c r="AE210" s="330">
        <f t="shared" si="72"/>
        <v>40</v>
      </c>
      <c r="AF210" s="132">
        <v>0</v>
      </c>
      <c r="AG210" s="132">
        <v>2</v>
      </c>
      <c r="AH210" s="132">
        <v>0</v>
      </c>
      <c r="AI210" s="132">
        <v>31</v>
      </c>
      <c r="AJ210" s="330">
        <f t="shared" si="73"/>
        <v>33</v>
      </c>
    </row>
    <row r="211" spans="1:109" s="29" customFormat="1" ht="16.5" customHeight="1" x14ac:dyDescent="0.35">
      <c r="A211" s="28"/>
      <c r="B211" s="695"/>
      <c r="C211" s="661"/>
      <c r="D211" s="677"/>
      <c r="E211" s="615" t="s">
        <v>205</v>
      </c>
      <c r="F211" s="504">
        <f t="shared" si="71"/>
        <v>0</v>
      </c>
      <c r="G211" s="540">
        <v>0</v>
      </c>
      <c r="H211" s="133">
        <v>0</v>
      </c>
      <c r="I211" s="133">
        <v>0</v>
      </c>
      <c r="J211" s="133">
        <v>0</v>
      </c>
      <c r="K211" s="130">
        <f t="shared" si="70"/>
        <v>0</v>
      </c>
      <c r="L211" s="134">
        <v>0</v>
      </c>
      <c r="M211" s="134">
        <v>0</v>
      </c>
      <c r="N211" s="134">
        <v>0</v>
      </c>
      <c r="O211" s="134">
        <v>0</v>
      </c>
      <c r="P211" s="330">
        <f t="shared" si="67"/>
        <v>0</v>
      </c>
      <c r="Q211" s="134">
        <v>0</v>
      </c>
      <c r="R211" s="134">
        <v>0</v>
      </c>
      <c r="S211" s="134">
        <v>0</v>
      </c>
      <c r="T211" s="428">
        <v>0</v>
      </c>
      <c r="U211" s="330">
        <f t="shared" si="68"/>
        <v>0</v>
      </c>
      <c r="V211" s="134">
        <v>0</v>
      </c>
      <c r="W211" s="134">
        <v>0</v>
      </c>
      <c r="X211" s="134">
        <v>0</v>
      </c>
      <c r="Y211" s="428">
        <v>0</v>
      </c>
      <c r="Z211" s="330">
        <f t="shared" si="69"/>
        <v>0</v>
      </c>
      <c r="AA211" s="134">
        <v>0</v>
      </c>
      <c r="AB211" s="134">
        <v>0</v>
      </c>
      <c r="AC211" s="134">
        <v>0</v>
      </c>
      <c r="AD211" s="428">
        <v>0</v>
      </c>
      <c r="AE211" s="330">
        <f t="shared" si="72"/>
        <v>0</v>
      </c>
      <c r="AF211" s="134">
        <v>0</v>
      </c>
      <c r="AG211" s="134">
        <v>0</v>
      </c>
      <c r="AH211" s="134">
        <v>0</v>
      </c>
      <c r="AI211" s="134">
        <v>0</v>
      </c>
      <c r="AJ211" s="330">
        <f t="shared" si="73"/>
        <v>0</v>
      </c>
    </row>
    <row r="212" spans="1:109" s="29" customFormat="1" ht="16.5" customHeight="1" thickBot="1" x14ac:dyDescent="0.4">
      <c r="A212" s="28"/>
      <c r="B212" s="695"/>
      <c r="C212" s="661"/>
      <c r="D212" s="677"/>
      <c r="E212" s="615" t="s">
        <v>114</v>
      </c>
      <c r="F212" s="504">
        <f t="shared" si="71"/>
        <v>90</v>
      </c>
      <c r="G212" s="541">
        <v>2</v>
      </c>
      <c r="H212" s="135">
        <v>1</v>
      </c>
      <c r="I212" s="135">
        <v>1</v>
      </c>
      <c r="J212" s="135">
        <v>0</v>
      </c>
      <c r="K212" s="130">
        <f t="shared" si="70"/>
        <v>4</v>
      </c>
      <c r="L212" s="136">
        <v>0</v>
      </c>
      <c r="M212" s="136">
        <v>0</v>
      </c>
      <c r="N212" s="136">
        <v>0</v>
      </c>
      <c r="O212" s="136">
        <v>0</v>
      </c>
      <c r="P212" s="330">
        <f t="shared" si="67"/>
        <v>0</v>
      </c>
      <c r="Q212" s="136">
        <v>7</v>
      </c>
      <c r="R212" s="136">
        <v>0</v>
      </c>
      <c r="S212" s="136">
        <v>3</v>
      </c>
      <c r="T212" s="429">
        <v>1</v>
      </c>
      <c r="U212" s="330">
        <f t="shared" si="68"/>
        <v>11</v>
      </c>
      <c r="V212" s="136">
        <v>0</v>
      </c>
      <c r="W212" s="136">
        <v>2</v>
      </c>
      <c r="X212" s="136">
        <v>0</v>
      </c>
      <c r="Y212" s="429">
        <v>4</v>
      </c>
      <c r="Z212" s="330">
        <f t="shared" si="69"/>
        <v>6</v>
      </c>
      <c r="AA212" s="134">
        <v>0</v>
      </c>
      <c r="AB212" s="134">
        <v>1</v>
      </c>
      <c r="AC212" s="134">
        <v>0</v>
      </c>
      <c r="AD212" s="428">
        <v>38</v>
      </c>
      <c r="AE212" s="330">
        <f t="shared" si="72"/>
        <v>39</v>
      </c>
      <c r="AF212" s="134">
        <v>0</v>
      </c>
      <c r="AG212" s="134">
        <v>7</v>
      </c>
      <c r="AH212" s="134">
        <v>0</v>
      </c>
      <c r="AI212" s="134">
        <v>23</v>
      </c>
      <c r="AJ212" s="330">
        <f t="shared" si="73"/>
        <v>30</v>
      </c>
    </row>
    <row r="213" spans="1:109" s="29" customFormat="1" ht="16.5" customHeight="1" x14ac:dyDescent="0.35">
      <c r="A213" s="28"/>
      <c r="B213" s="526"/>
      <c r="C213" s="661"/>
      <c r="D213" s="678"/>
      <c r="E213" s="615" t="s">
        <v>768</v>
      </c>
      <c r="F213" s="504">
        <f t="shared" si="71"/>
        <v>0</v>
      </c>
      <c r="G213" s="542"/>
      <c r="H213" s="508"/>
      <c r="I213" s="508"/>
      <c r="J213" s="508"/>
      <c r="K213" s="130"/>
      <c r="L213" s="507"/>
      <c r="M213" s="507"/>
      <c r="N213" s="507"/>
      <c r="O213" s="507"/>
      <c r="P213" s="330"/>
      <c r="Q213" s="507"/>
      <c r="R213" s="507"/>
      <c r="S213" s="507"/>
      <c r="T213" s="509"/>
      <c r="U213" s="330"/>
      <c r="V213" s="507"/>
      <c r="W213" s="507"/>
      <c r="X213" s="507"/>
      <c r="Y213" s="509"/>
      <c r="Z213" s="330"/>
      <c r="AA213" s="134">
        <v>0</v>
      </c>
      <c r="AB213" s="134">
        <v>0</v>
      </c>
      <c r="AC213" s="134">
        <v>0</v>
      </c>
      <c r="AD213" s="428">
        <v>0</v>
      </c>
      <c r="AE213" s="330">
        <f t="shared" si="72"/>
        <v>0</v>
      </c>
      <c r="AF213" s="134">
        <v>0</v>
      </c>
      <c r="AG213" s="134">
        <v>0</v>
      </c>
      <c r="AH213" s="134">
        <v>0</v>
      </c>
      <c r="AI213" s="134">
        <v>0</v>
      </c>
      <c r="AJ213" s="330">
        <f t="shared" si="73"/>
        <v>0</v>
      </c>
    </row>
    <row r="214" spans="1:109" s="29" customFormat="1" ht="24.75" customHeight="1" thickBot="1" x14ac:dyDescent="0.4">
      <c r="A214" s="28"/>
      <c r="B214" s="526"/>
      <c r="C214" s="661"/>
      <c r="D214" s="678"/>
      <c r="E214" s="619" t="s">
        <v>769</v>
      </c>
      <c r="F214" s="504">
        <f t="shared" si="71"/>
        <v>0</v>
      </c>
      <c r="G214" s="542"/>
      <c r="H214" s="508"/>
      <c r="I214" s="508"/>
      <c r="J214" s="508"/>
      <c r="K214" s="130"/>
      <c r="L214" s="507"/>
      <c r="M214" s="507"/>
      <c r="N214" s="507"/>
      <c r="O214" s="507"/>
      <c r="P214" s="330"/>
      <c r="Q214" s="507"/>
      <c r="R214" s="507"/>
      <c r="S214" s="507"/>
      <c r="T214" s="509"/>
      <c r="U214" s="330"/>
      <c r="V214" s="507"/>
      <c r="W214" s="507"/>
      <c r="X214" s="507"/>
      <c r="Y214" s="509"/>
      <c r="Z214" s="330"/>
      <c r="AA214" s="136">
        <v>0</v>
      </c>
      <c r="AB214" s="136">
        <v>0</v>
      </c>
      <c r="AC214" s="136">
        <v>0</v>
      </c>
      <c r="AD214" s="429">
        <v>0</v>
      </c>
      <c r="AE214" s="330">
        <f t="shared" si="72"/>
        <v>0</v>
      </c>
      <c r="AF214" s="136">
        <v>0</v>
      </c>
      <c r="AG214" s="136">
        <v>0</v>
      </c>
      <c r="AH214" s="136">
        <v>0</v>
      </c>
      <c r="AI214" s="136">
        <v>0</v>
      </c>
      <c r="AJ214" s="330">
        <f t="shared" si="73"/>
        <v>0</v>
      </c>
    </row>
    <row r="215" spans="1:109" s="29" customFormat="1" ht="18" customHeight="1" x14ac:dyDescent="0.35">
      <c r="A215" s="28"/>
      <c r="B215" s="721">
        <v>11</v>
      </c>
      <c r="C215" s="661"/>
      <c r="D215" s="677" t="s">
        <v>572</v>
      </c>
      <c r="E215" s="618" t="s">
        <v>118</v>
      </c>
      <c r="F215" s="504">
        <f t="shared" si="71"/>
        <v>0</v>
      </c>
      <c r="G215" s="530">
        <v>0</v>
      </c>
      <c r="H215" s="300">
        <v>0</v>
      </c>
      <c r="I215" s="300">
        <v>0</v>
      </c>
      <c r="J215" s="300">
        <v>0</v>
      </c>
      <c r="K215" s="130">
        <f t="shared" si="70"/>
        <v>0</v>
      </c>
      <c r="L215" s="256">
        <v>0</v>
      </c>
      <c r="M215" s="256">
        <v>0</v>
      </c>
      <c r="N215" s="256">
        <v>0</v>
      </c>
      <c r="O215" s="256">
        <v>0</v>
      </c>
      <c r="P215" s="330">
        <f t="shared" si="67"/>
        <v>0</v>
      </c>
      <c r="Q215" s="256">
        <v>0</v>
      </c>
      <c r="R215" s="256">
        <v>0</v>
      </c>
      <c r="S215" s="256">
        <v>0</v>
      </c>
      <c r="T215" s="418">
        <v>0</v>
      </c>
      <c r="U215" s="330">
        <f t="shared" si="68"/>
        <v>0</v>
      </c>
      <c r="V215" s="256">
        <v>0</v>
      </c>
      <c r="W215" s="256">
        <v>0</v>
      </c>
      <c r="X215" s="256">
        <v>0</v>
      </c>
      <c r="Y215" s="418">
        <v>0</v>
      </c>
      <c r="Z215" s="330">
        <f t="shared" si="69"/>
        <v>0</v>
      </c>
      <c r="AA215" s="256">
        <v>0</v>
      </c>
      <c r="AB215" s="256">
        <v>0</v>
      </c>
      <c r="AC215" s="256">
        <v>0</v>
      </c>
      <c r="AD215" s="418">
        <v>0</v>
      </c>
      <c r="AE215" s="330">
        <f t="shared" si="72"/>
        <v>0</v>
      </c>
      <c r="AF215" s="256">
        <v>0</v>
      </c>
      <c r="AG215" s="256">
        <v>0</v>
      </c>
      <c r="AH215" s="256">
        <v>0</v>
      </c>
      <c r="AI215" s="256">
        <v>0</v>
      </c>
      <c r="AJ215" s="330">
        <f t="shared" si="73"/>
        <v>0</v>
      </c>
    </row>
    <row r="216" spans="1:109" s="29" customFormat="1" ht="16.5" customHeight="1" x14ac:dyDescent="0.35">
      <c r="A216" s="28"/>
      <c r="B216" s="722"/>
      <c r="C216" s="661"/>
      <c r="D216" s="677"/>
      <c r="E216" s="615" t="s">
        <v>205</v>
      </c>
      <c r="F216" s="504">
        <f t="shared" si="71"/>
        <v>0</v>
      </c>
      <c r="G216" s="530">
        <v>0</v>
      </c>
      <c r="H216" s="300">
        <v>0</v>
      </c>
      <c r="I216" s="300">
        <v>0</v>
      </c>
      <c r="J216" s="300">
        <v>0</v>
      </c>
      <c r="K216" s="130">
        <f t="shared" si="70"/>
        <v>0</v>
      </c>
      <c r="L216" s="256">
        <v>0</v>
      </c>
      <c r="M216" s="256">
        <v>0</v>
      </c>
      <c r="N216" s="256">
        <v>0</v>
      </c>
      <c r="O216" s="256">
        <v>0</v>
      </c>
      <c r="P216" s="330">
        <f t="shared" si="67"/>
        <v>0</v>
      </c>
      <c r="Q216" s="256">
        <v>0</v>
      </c>
      <c r="R216" s="256">
        <v>0</v>
      </c>
      <c r="S216" s="256">
        <v>0</v>
      </c>
      <c r="T216" s="418">
        <v>0</v>
      </c>
      <c r="U216" s="330">
        <f t="shared" si="68"/>
        <v>0</v>
      </c>
      <c r="V216" s="256">
        <v>0</v>
      </c>
      <c r="W216" s="256">
        <v>0</v>
      </c>
      <c r="X216" s="256">
        <v>0</v>
      </c>
      <c r="Y216" s="418">
        <v>0</v>
      </c>
      <c r="Z216" s="330">
        <f t="shared" si="69"/>
        <v>0</v>
      </c>
      <c r="AA216" s="257">
        <v>0</v>
      </c>
      <c r="AB216" s="257">
        <v>0</v>
      </c>
      <c r="AC216" s="257">
        <v>0</v>
      </c>
      <c r="AD216" s="573">
        <v>0</v>
      </c>
      <c r="AE216" s="330">
        <f t="shared" si="72"/>
        <v>0</v>
      </c>
      <c r="AF216" s="257">
        <v>0</v>
      </c>
      <c r="AG216" s="257">
        <v>0</v>
      </c>
      <c r="AH216" s="257">
        <v>0</v>
      </c>
      <c r="AI216" s="257">
        <v>0</v>
      </c>
      <c r="AJ216" s="330">
        <f t="shared" si="73"/>
        <v>0</v>
      </c>
    </row>
    <row r="217" spans="1:109" s="28" customFormat="1" ht="16.5" customHeight="1" thickBot="1" x14ac:dyDescent="0.4">
      <c r="B217" s="720"/>
      <c r="C217" s="661"/>
      <c r="D217" s="677"/>
      <c r="E217" s="632" t="s">
        <v>114</v>
      </c>
      <c r="F217" s="504">
        <f t="shared" si="71"/>
        <v>0</v>
      </c>
      <c r="G217" s="535"/>
      <c r="H217" s="277"/>
      <c r="I217" s="277"/>
      <c r="J217" s="277"/>
      <c r="K217" s="130">
        <f t="shared" si="70"/>
        <v>0</v>
      </c>
      <c r="L217" s="277"/>
      <c r="M217" s="277"/>
      <c r="N217" s="277"/>
      <c r="O217" s="277"/>
      <c r="P217" s="330">
        <f t="shared" si="67"/>
        <v>0</v>
      </c>
      <c r="Q217" s="277"/>
      <c r="R217" s="277"/>
      <c r="S217" s="277"/>
      <c r="T217" s="422"/>
      <c r="U217" s="330">
        <f t="shared" si="68"/>
        <v>0</v>
      </c>
      <c r="V217" s="277"/>
      <c r="W217" s="277"/>
      <c r="X217" s="277"/>
      <c r="Y217" s="422"/>
      <c r="Z217" s="330">
        <f t="shared" si="69"/>
        <v>0</v>
      </c>
      <c r="AA217" s="563"/>
      <c r="AB217" s="563"/>
      <c r="AC217" s="563"/>
      <c r="AD217" s="578"/>
      <c r="AE217" s="330">
        <f t="shared" si="72"/>
        <v>0</v>
      </c>
      <c r="AF217" s="563"/>
      <c r="AG217" s="563"/>
      <c r="AH217" s="563"/>
      <c r="AI217" s="563"/>
      <c r="AJ217" s="330">
        <f t="shared" si="73"/>
        <v>0</v>
      </c>
    </row>
    <row r="218" spans="1:109" s="28" customFormat="1" ht="24.75" customHeight="1" thickBot="1" x14ac:dyDescent="0.4">
      <c r="B218" s="527"/>
      <c r="C218" s="661"/>
      <c r="D218" s="678"/>
      <c r="E218" s="619" t="s">
        <v>769</v>
      </c>
      <c r="F218" s="504">
        <f t="shared" si="71"/>
        <v>0</v>
      </c>
      <c r="G218" s="538"/>
      <c r="H218" s="505"/>
      <c r="I218" s="505"/>
      <c r="J218" s="505"/>
      <c r="K218" s="130"/>
      <c r="L218" s="505"/>
      <c r="M218" s="505"/>
      <c r="N218" s="505"/>
      <c r="O218" s="505"/>
      <c r="P218" s="330"/>
      <c r="Q218" s="505"/>
      <c r="R218" s="505"/>
      <c r="S218" s="505"/>
      <c r="T218" s="506"/>
      <c r="U218" s="330"/>
      <c r="V218" s="505"/>
      <c r="W218" s="505"/>
      <c r="X218" s="505"/>
      <c r="Y218" s="506"/>
      <c r="Z218" s="330"/>
      <c r="AA218" s="258">
        <v>0</v>
      </c>
      <c r="AB218" s="258">
        <v>0</v>
      </c>
      <c r="AC218" s="258">
        <v>0</v>
      </c>
      <c r="AD218" s="419">
        <v>0</v>
      </c>
      <c r="AE218" s="330">
        <f t="shared" si="72"/>
        <v>0</v>
      </c>
      <c r="AF218" s="258">
        <v>0</v>
      </c>
      <c r="AG218" s="258">
        <v>0</v>
      </c>
      <c r="AH218" s="258">
        <v>0</v>
      </c>
      <c r="AI218" s="258">
        <v>0</v>
      </c>
      <c r="AJ218" s="330">
        <f t="shared" si="73"/>
        <v>0</v>
      </c>
    </row>
    <row r="219" spans="1:109" s="28" customFormat="1" ht="16.5" customHeight="1" x14ac:dyDescent="0.35">
      <c r="B219" s="721">
        <v>12</v>
      </c>
      <c r="C219" s="661"/>
      <c r="D219" s="669" t="s">
        <v>605</v>
      </c>
      <c r="E219" s="618" t="s">
        <v>118</v>
      </c>
      <c r="F219" s="504">
        <f t="shared" si="71"/>
        <v>1</v>
      </c>
      <c r="G219" s="530">
        <v>0</v>
      </c>
      <c r="H219" s="300">
        <v>0</v>
      </c>
      <c r="I219" s="300">
        <v>0</v>
      </c>
      <c r="J219" s="300">
        <v>0</v>
      </c>
      <c r="K219" s="130">
        <f t="shared" si="70"/>
        <v>0</v>
      </c>
      <c r="L219" s="256">
        <v>0</v>
      </c>
      <c r="M219" s="256">
        <v>0</v>
      </c>
      <c r="N219" s="256">
        <v>0</v>
      </c>
      <c r="O219" s="256">
        <v>0</v>
      </c>
      <c r="P219" s="330">
        <f t="shared" si="67"/>
        <v>0</v>
      </c>
      <c r="Q219" s="256">
        <v>0</v>
      </c>
      <c r="R219" s="256">
        <v>0</v>
      </c>
      <c r="S219" s="256">
        <v>0</v>
      </c>
      <c r="T219" s="418">
        <v>0</v>
      </c>
      <c r="U219" s="330">
        <f t="shared" si="68"/>
        <v>0</v>
      </c>
      <c r="V219" s="256">
        <v>0</v>
      </c>
      <c r="W219" s="256">
        <v>0</v>
      </c>
      <c r="X219" s="256">
        <v>0</v>
      </c>
      <c r="Y219" s="418">
        <v>0</v>
      </c>
      <c r="Z219" s="330">
        <f t="shared" si="69"/>
        <v>0</v>
      </c>
      <c r="AA219" s="256">
        <v>0</v>
      </c>
      <c r="AB219" s="256">
        <v>0</v>
      </c>
      <c r="AC219" s="256">
        <v>0</v>
      </c>
      <c r="AD219" s="418">
        <v>0</v>
      </c>
      <c r="AE219" s="330">
        <f t="shared" si="72"/>
        <v>0</v>
      </c>
      <c r="AF219" s="256">
        <v>0</v>
      </c>
      <c r="AG219" s="256">
        <v>0</v>
      </c>
      <c r="AH219" s="256">
        <v>0</v>
      </c>
      <c r="AI219" s="256">
        <v>1</v>
      </c>
      <c r="AJ219" s="330">
        <f t="shared" si="73"/>
        <v>1</v>
      </c>
    </row>
    <row r="220" spans="1:109" s="28" customFormat="1" ht="16.5" customHeight="1" x14ac:dyDescent="0.35">
      <c r="B220" s="722"/>
      <c r="C220" s="661"/>
      <c r="D220" s="669"/>
      <c r="E220" s="615" t="s">
        <v>205</v>
      </c>
      <c r="F220" s="504">
        <f t="shared" si="71"/>
        <v>0</v>
      </c>
      <c r="G220" s="530">
        <v>0</v>
      </c>
      <c r="H220" s="300">
        <v>0</v>
      </c>
      <c r="I220" s="300">
        <v>0</v>
      </c>
      <c r="J220" s="300">
        <v>0</v>
      </c>
      <c r="K220" s="130">
        <f t="shared" si="70"/>
        <v>0</v>
      </c>
      <c r="L220" s="256">
        <v>0</v>
      </c>
      <c r="M220" s="256">
        <v>0</v>
      </c>
      <c r="N220" s="256">
        <v>0</v>
      </c>
      <c r="O220" s="256">
        <v>0</v>
      </c>
      <c r="P220" s="330">
        <f t="shared" si="67"/>
        <v>0</v>
      </c>
      <c r="Q220" s="256">
        <v>0</v>
      </c>
      <c r="R220" s="256">
        <v>0</v>
      </c>
      <c r="S220" s="256">
        <v>0</v>
      </c>
      <c r="T220" s="418">
        <v>0</v>
      </c>
      <c r="U220" s="330">
        <f t="shared" si="68"/>
        <v>0</v>
      </c>
      <c r="V220" s="256">
        <v>0</v>
      </c>
      <c r="W220" s="256">
        <v>0</v>
      </c>
      <c r="X220" s="256">
        <v>0</v>
      </c>
      <c r="Y220" s="418">
        <v>0</v>
      </c>
      <c r="Z220" s="330">
        <f t="shared" si="69"/>
        <v>0</v>
      </c>
      <c r="AA220" s="257">
        <v>0</v>
      </c>
      <c r="AB220" s="257">
        <v>0</v>
      </c>
      <c r="AC220" s="257">
        <v>0</v>
      </c>
      <c r="AD220" s="573">
        <v>0</v>
      </c>
      <c r="AE220" s="330">
        <f t="shared" si="72"/>
        <v>0</v>
      </c>
      <c r="AF220" s="257">
        <v>0</v>
      </c>
      <c r="AG220" s="257">
        <v>0</v>
      </c>
      <c r="AH220" s="257">
        <v>0</v>
      </c>
      <c r="AI220" s="257">
        <v>0</v>
      </c>
      <c r="AJ220" s="330">
        <f t="shared" si="73"/>
        <v>0</v>
      </c>
    </row>
    <row r="221" spans="1:109" s="28" customFormat="1" ht="16.5" customHeight="1" thickBot="1" x14ac:dyDescent="0.4">
      <c r="B221" s="720"/>
      <c r="C221" s="661"/>
      <c r="D221" s="669"/>
      <c r="E221" s="615" t="s">
        <v>114</v>
      </c>
      <c r="F221" s="504">
        <f t="shared" si="71"/>
        <v>1</v>
      </c>
      <c r="G221" s="531">
        <v>0</v>
      </c>
      <c r="H221" s="301">
        <v>0</v>
      </c>
      <c r="I221" s="301">
        <v>0</v>
      </c>
      <c r="J221" s="301">
        <v>0</v>
      </c>
      <c r="K221" s="130">
        <f t="shared" si="70"/>
        <v>0</v>
      </c>
      <c r="L221" s="258">
        <v>0</v>
      </c>
      <c r="M221" s="258">
        <v>0</v>
      </c>
      <c r="N221" s="258">
        <v>0</v>
      </c>
      <c r="O221" s="258">
        <v>0</v>
      </c>
      <c r="P221" s="330">
        <f t="shared" si="67"/>
        <v>0</v>
      </c>
      <c r="Q221" s="258">
        <v>0</v>
      </c>
      <c r="R221" s="258">
        <v>0</v>
      </c>
      <c r="S221" s="258">
        <v>0</v>
      </c>
      <c r="T221" s="419">
        <v>0</v>
      </c>
      <c r="U221" s="330">
        <f t="shared" si="68"/>
        <v>0</v>
      </c>
      <c r="V221" s="258">
        <v>0</v>
      </c>
      <c r="W221" s="258">
        <v>0</v>
      </c>
      <c r="X221" s="258">
        <v>0</v>
      </c>
      <c r="Y221" s="419">
        <v>0</v>
      </c>
      <c r="Z221" s="330">
        <f t="shared" si="69"/>
        <v>0</v>
      </c>
      <c r="AA221" s="257">
        <v>0</v>
      </c>
      <c r="AB221" s="257">
        <v>0</v>
      </c>
      <c r="AC221" s="257">
        <v>0</v>
      </c>
      <c r="AD221" s="573">
        <v>0</v>
      </c>
      <c r="AE221" s="330">
        <f t="shared" si="72"/>
        <v>0</v>
      </c>
      <c r="AF221" s="257">
        <v>0</v>
      </c>
      <c r="AG221" s="257">
        <v>0</v>
      </c>
      <c r="AH221" s="257">
        <v>0</v>
      </c>
      <c r="AI221" s="257">
        <v>1</v>
      </c>
      <c r="AJ221" s="330">
        <f t="shared" si="73"/>
        <v>1</v>
      </c>
    </row>
    <row r="222" spans="1:109" s="28" customFormat="1" ht="16.5" customHeight="1" x14ac:dyDescent="0.35">
      <c r="B222" s="527"/>
      <c r="C222" s="661"/>
      <c r="D222" s="670"/>
      <c r="E222" s="618" t="s">
        <v>768</v>
      </c>
      <c r="F222" s="504">
        <f t="shared" si="71"/>
        <v>0</v>
      </c>
      <c r="G222" s="532"/>
      <c r="H222" s="500"/>
      <c r="I222" s="500"/>
      <c r="J222" s="500"/>
      <c r="K222" s="130"/>
      <c r="L222" s="320"/>
      <c r="M222" s="320"/>
      <c r="N222" s="320"/>
      <c r="O222" s="320"/>
      <c r="P222" s="330"/>
      <c r="Q222" s="320"/>
      <c r="R222" s="320"/>
      <c r="S222" s="320"/>
      <c r="T222" s="426"/>
      <c r="U222" s="330"/>
      <c r="V222" s="320"/>
      <c r="W222" s="320"/>
      <c r="X222" s="320"/>
      <c r="Y222" s="426"/>
      <c r="Z222" s="330"/>
      <c r="AA222" s="257">
        <v>0</v>
      </c>
      <c r="AB222" s="257">
        <v>0</v>
      </c>
      <c r="AC222" s="257">
        <v>0</v>
      </c>
      <c r="AD222" s="573">
        <v>0</v>
      </c>
      <c r="AE222" s="330">
        <f t="shared" si="72"/>
        <v>0</v>
      </c>
      <c r="AF222" s="257">
        <v>0</v>
      </c>
      <c r="AG222" s="257">
        <v>0</v>
      </c>
      <c r="AH222" s="257">
        <v>0</v>
      </c>
      <c r="AI222" s="257">
        <v>0</v>
      </c>
      <c r="AJ222" s="330">
        <f t="shared" si="73"/>
        <v>0</v>
      </c>
    </row>
    <row r="223" spans="1:109" s="28" customFormat="1" ht="27" customHeight="1" thickBot="1" x14ac:dyDescent="0.4">
      <c r="B223" s="527"/>
      <c r="C223" s="661"/>
      <c r="D223" s="671"/>
      <c r="E223" s="619" t="s">
        <v>769</v>
      </c>
      <c r="F223" s="504">
        <f t="shared" si="71"/>
        <v>0</v>
      </c>
      <c r="G223" s="532"/>
      <c r="H223" s="500"/>
      <c r="I223" s="500"/>
      <c r="J223" s="500"/>
      <c r="K223" s="130"/>
      <c r="L223" s="320"/>
      <c r="M223" s="320"/>
      <c r="N223" s="320"/>
      <c r="O223" s="320"/>
      <c r="P223" s="330"/>
      <c r="Q223" s="320"/>
      <c r="R223" s="320"/>
      <c r="S223" s="320"/>
      <c r="T223" s="426"/>
      <c r="U223" s="330"/>
      <c r="V223" s="320"/>
      <c r="W223" s="320"/>
      <c r="X223" s="320"/>
      <c r="Y223" s="426"/>
      <c r="Z223" s="330"/>
      <c r="AA223" s="258">
        <v>0</v>
      </c>
      <c r="AB223" s="258">
        <v>0</v>
      </c>
      <c r="AC223" s="258">
        <v>0</v>
      </c>
      <c r="AD223" s="419">
        <v>0</v>
      </c>
      <c r="AE223" s="330">
        <f t="shared" si="72"/>
        <v>0</v>
      </c>
      <c r="AF223" s="258">
        <v>0</v>
      </c>
      <c r="AG223" s="258">
        <v>0</v>
      </c>
      <c r="AH223" s="258">
        <v>0</v>
      </c>
      <c r="AI223" s="258">
        <v>0</v>
      </c>
      <c r="AJ223" s="330">
        <f t="shared" si="73"/>
        <v>0</v>
      </c>
    </row>
    <row r="224" spans="1:109" s="28" customFormat="1" ht="16.5" customHeight="1" x14ac:dyDescent="0.35">
      <c r="B224" s="721">
        <v>13</v>
      </c>
      <c r="C224" s="661"/>
      <c r="D224" s="676" t="s">
        <v>664</v>
      </c>
      <c r="E224" s="615" t="s">
        <v>118</v>
      </c>
      <c r="F224" s="504">
        <f t="shared" si="71"/>
        <v>142</v>
      </c>
      <c r="G224" s="543">
        <v>3</v>
      </c>
      <c r="H224" s="131">
        <v>0</v>
      </c>
      <c r="I224" s="131">
        <v>0</v>
      </c>
      <c r="J224" s="131">
        <v>0</v>
      </c>
      <c r="K224" s="130">
        <f t="shared" si="70"/>
        <v>3</v>
      </c>
      <c r="L224" s="132">
        <v>5</v>
      </c>
      <c r="M224" s="132">
        <v>0</v>
      </c>
      <c r="N224" s="132">
        <v>0</v>
      </c>
      <c r="O224" s="132">
        <v>0</v>
      </c>
      <c r="P224" s="330">
        <f t="shared" si="67"/>
        <v>5</v>
      </c>
      <c r="Q224" s="132">
        <v>12</v>
      </c>
      <c r="R224" s="132">
        <v>0</v>
      </c>
      <c r="S224" s="132">
        <v>1</v>
      </c>
      <c r="T224" s="430">
        <v>0</v>
      </c>
      <c r="U224" s="330">
        <f t="shared" si="68"/>
        <v>13</v>
      </c>
      <c r="V224" s="132">
        <v>0</v>
      </c>
      <c r="W224" s="132">
        <v>0</v>
      </c>
      <c r="X224" s="132">
        <v>0</v>
      </c>
      <c r="Y224" s="430">
        <v>4</v>
      </c>
      <c r="Z224" s="330">
        <f t="shared" si="69"/>
        <v>4</v>
      </c>
      <c r="AA224" s="132">
        <v>0</v>
      </c>
      <c r="AB224" s="132">
        <v>0</v>
      </c>
      <c r="AC224" s="132">
        <v>0</v>
      </c>
      <c r="AD224" s="430">
        <v>46</v>
      </c>
      <c r="AE224" s="330">
        <f t="shared" si="72"/>
        <v>46</v>
      </c>
      <c r="AF224" s="132">
        <v>0</v>
      </c>
      <c r="AG224" s="132">
        <v>0</v>
      </c>
      <c r="AH224" s="132">
        <v>0</v>
      </c>
      <c r="AI224" s="132">
        <v>71</v>
      </c>
      <c r="AJ224" s="330">
        <f t="shared" si="73"/>
        <v>71</v>
      </c>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E224" s="134"/>
    </row>
    <row r="225" spans="2:109" s="28" customFormat="1" ht="16.5" customHeight="1" x14ac:dyDescent="0.35">
      <c r="B225" s="722"/>
      <c r="C225" s="661"/>
      <c r="D225" s="669"/>
      <c r="E225" s="615" t="s">
        <v>205</v>
      </c>
      <c r="F225" s="504">
        <f t="shared" si="71"/>
        <v>0</v>
      </c>
      <c r="G225" s="540">
        <v>0</v>
      </c>
      <c r="H225" s="133">
        <v>0</v>
      </c>
      <c r="I225" s="133">
        <v>0</v>
      </c>
      <c r="J225" s="133">
        <v>0</v>
      </c>
      <c r="K225" s="130">
        <f t="shared" si="70"/>
        <v>0</v>
      </c>
      <c r="L225" s="134">
        <v>0</v>
      </c>
      <c r="M225" s="134">
        <v>0</v>
      </c>
      <c r="N225" s="134">
        <v>0</v>
      </c>
      <c r="O225" s="134">
        <v>0</v>
      </c>
      <c r="P225" s="330">
        <f t="shared" si="67"/>
        <v>0</v>
      </c>
      <c r="Q225" s="134">
        <v>0</v>
      </c>
      <c r="R225" s="134">
        <v>0</v>
      </c>
      <c r="S225" s="134">
        <v>0</v>
      </c>
      <c r="T225" s="428">
        <v>0</v>
      </c>
      <c r="U225" s="330">
        <f t="shared" si="68"/>
        <v>0</v>
      </c>
      <c r="V225" s="134">
        <v>0</v>
      </c>
      <c r="W225" s="134">
        <v>0</v>
      </c>
      <c r="X225" s="134">
        <v>0</v>
      </c>
      <c r="Y225" s="428">
        <v>0</v>
      </c>
      <c r="Z225" s="330">
        <f t="shared" si="69"/>
        <v>0</v>
      </c>
      <c r="AA225" s="134">
        <v>0</v>
      </c>
      <c r="AB225" s="134">
        <v>0</v>
      </c>
      <c r="AC225" s="134">
        <v>0</v>
      </c>
      <c r="AD225" s="428">
        <v>0</v>
      </c>
      <c r="AE225" s="330">
        <f t="shared" si="72"/>
        <v>0</v>
      </c>
      <c r="AF225" s="134">
        <v>0</v>
      </c>
      <c r="AG225" s="134">
        <v>0</v>
      </c>
      <c r="AH225" s="134">
        <v>0</v>
      </c>
      <c r="AI225" s="134">
        <v>0</v>
      </c>
      <c r="AJ225" s="330">
        <f t="shared" si="73"/>
        <v>0</v>
      </c>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34"/>
      <c r="CZ225" s="134"/>
      <c r="DA225" s="134"/>
      <c r="DB225" s="134"/>
      <c r="DC225" s="134"/>
      <c r="DD225" s="134"/>
      <c r="DE225" s="134"/>
    </row>
    <row r="226" spans="2:109" s="28" customFormat="1" ht="16.5" customHeight="1" thickBot="1" x14ac:dyDescent="0.4">
      <c r="B226" s="720"/>
      <c r="C226" s="661"/>
      <c r="D226" s="669"/>
      <c r="E226" s="615" t="s">
        <v>114</v>
      </c>
      <c r="F226" s="504">
        <f t="shared" si="71"/>
        <v>134</v>
      </c>
      <c r="G226" s="541">
        <v>2</v>
      </c>
      <c r="H226" s="135">
        <v>0</v>
      </c>
      <c r="I226" s="135">
        <v>0</v>
      </c>
      <c r="J226" s="135">
        <v>0</v>
      </c>
      <c r="K226" s="130">
        <f t="shared" si="70"/>
        <v>2</v>
      </c>
      <c r="L226" s="136">
        <v>4</v>
      </c>
      <c r="M226" s="136">
        <v>0</v>
      </c>
      <c r="N226" s="136">
        <v>0</v>
      </c>
      <c r="O226" s="136">
        <v>0</v>
      </c>
      <c r="P226" s="330">
        <f t="shared" si="67"/>
        <v>4</v>
      </c>
      <c r="Q226" s="136">
        <v>9</v>
      </c>
      <c r="R226" s="136">
        <v>0</v>
      </c>
      <c r="S226" s="136">
        <v>0</v>
      </c>
      <c r="T226" s="429">
        <v>0</v>
      </c>
      <c r="U226" s="330">
        <f t="shared" si="68"/>
        <v>9</v>
      </c>
      <c r="V226" s="136">
        <v>0</v>
      </c>
      <c r="W226" s="136">
        <v>0</v>
      </c>
      <c r="X226" s="136">
        <v>0</v>
      </c>
      <c r="Y226" s="429">
        <v>7</v>
      </c>
      <c r="Z226" s="330">
        <f t="shared" si="69"/>
        <v>7</v>
      </c>
      <c r="AA226" s="134">
        <v>0</v>
      </c>
      <c r="AB226" s="134">
        <v>0</v>
      </c>
      <c r="AC226" s="134">
        <v>0</v>
      </c>
      <c r="AD226" s="428">
        <v>43</v>
      </c>
      <c r="AE226" s="330">
        <f t="shared" si="72"/>
        <v>43</v>
      </c>
      <c r="AF226" s="134">
        <v>0</v>
      </c>
      <c r="AG226" s="134">
        <v>0</v>
      </c>
      <c r="AH226" s="134">
        <v>0</v>
      </c>
      <c r="AI226" s="134">
        <v>69</v>
      </c>
      <c r="AJ226" s="330">
        <f t="shared" si="73"/>
        <v>69</v>
      </c>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4"/>
      <c r="BJ226" s="136"/>
      <c r="BK226" s="134"/>
      <c r="BL226" s="136"/>
      <c r="BM226" s="136"/>
      <c r="BN226" s="136"/>
      <c r="BO226" s="136"/>
      <c r="BP226" s="136"/>
      <c r="BQ226" s="136"/>
      <c r="BR226" s="136"/>
      <c r="BS226" s="136"/>
      <c r="BT226" s="136"/>
      <c r="BU226" s="136"/>
      <c r="BV226" s="136"/>
      <c r="BW226" s="134"/>
      <c r="BX226" s="134"/>
      <c r="BY226" s="134"/>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row>
    <row r="227" spans="2:109" s="28" customFormat="1" ht="16.5" customHeight="1" x14ac:dyDescent="0.35">
      <c r="B227" s="527"/>
      <c r="C227" s="661"/>
      <c r="D227" s="670"/>
      <c r="E227" s="618" t="s">
        <v>768</v>
      </c>
      <c r="F227" s="504">
        <f t="shared" si="71"/>
        <v>0</v>
      </c>
      <c r="G227" s="542"/>
      <c r="H227" s="508"/>
      <c r="I227" s="508"/>
      <c r="J227" s="508"/>
      <c r="K227" s="130"/>
      <c r="L227" s="507"/>
      <c r="M227" s="507"/>
      <c r="N227" s="507"/>
      <c r="O227" s="507"/>
      <c r="P227" s="330"/>
      <c r="Q227" s="507"/>
      <c r="R227" s="507"/>
      <c r="S227" s="507"/>
      <c r="T227" s="509"/>
      <c r="U227" s="330"/>
      <c r="V227" s="507"/>
      <c r="W227" s="507"/>
      <c r="X227" s="507"/>
      <c r="Y227" s="509"/>
      <c r="Z227" s="330"/>
      <c r="AA227" s="134">
        <v>0</v>
      </c>
      <c r="AB227" s="134">
        <v>0</v>
      </c>
      <c r="AC227" s="134">
        <v>0</v>
      </c>
      <c r="AD227" s="428">
        <v>0</v>
      </c>
      <c r="AE227" s="330">
        <f t="shared" si="72"/>
        <v>0</v>
      </c>
      <c r="AF227" s="134">
        <v>0</v>
      </c>
      <c r="AG227" s="134">
        <v>0</v>
      </c>
      <c r="AH227" s="134">
        <v>0</v>
      </c>
      <c r="AI227" s="134">
        <v>0</v>
      </c>
      <c r="AJ227" s="330">
        <f t="shared" si="73"/>
        <v>0</v>
      </c>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10"/>
      <c r="BH227" s="510"/>
      <c r="BI227" s="134"/>
      <c r="BJ227" s="510"/>
      <c r="BK227" s="134"/>
      <c r="BL227" s="510"/>
      <c r="BM227" s="510"/>
      <c r="BN227" s="510"/>
      <c r="BO227" s="510"/>
      <c r="BP227" s="510"/>
      <c r="BQ227" s="510"/>
      <c r="BR227" s="510"/>
      <c r="BS227" s="510"/>
      <c r="BT227" s="510"/>
      <c r="BU227" s="510"/>
      <c r="BV227" s="510"/>
      <c r="BW227" s="134"/>
      <c r="BX227" s="134"/>
      <c r="BY227" s="134"/>
      <c r="BZ227" s="510"/>
      <c r="CA227" s="510"/>
      <c r="CB227" s="510"/>
      <c r="CC227" s="510"/>
      <c r="CD227" s="510"/>
      <c r="CE227" s="510"/>
      <c r="CF227" s="510"/>
      <c r="CG227" s="510"/>
      <c r="CH227" s="510"/>
      <c r="CI227" s="510"/>
      <c r="CJ227" s="510"/>
      <c r="CK227" s="510"/>
      <c r="CL227" s="510"/>
      <c r="CM227" s="510"/>
      <c r="CN227" s="510"/>
      <c r="CO227" s="510"/>
      <c r="CP227" s="510"/>
      <c r="CQ227" s="510"/>
      <c r="CR227" s="510"/>
      <c r="CS227" s="510"/>
      <c r="CT227" s="510"/>
      <c r="CU227" s="510"/>
      <c r="CV227" s="510"/>
      <c r="CW227" s="510"/>
      <c r="CX227" s="510"/>
      <c r="CY227" s="510"/>
      <c r="CZ227" s="510"/>
      <c r="DA227" s="510"/>
      <c r="DB227" s="510"/>
      <c r="DC227" s="510"/>
      <c r="DD227" s="510"/>
      <c r="DE227" s="510"/>
    </row>
    <row r="228" spans="2:109" s="28" customFormat="1" ht="24.75" customHeight="1" thickBot="1" x14ac:dyDescent="0.4">
      <c r="B228" s="527"/>
      <c r="C228" s="661"/>
      <c r="D228" s="671"/>
      <c r="E228" s="619" t="s">
        <v>769</v>
      </c>
      <c r="F228" s="504">
        <f t="shared" si="71"/>
        <v>0</v>
      </c>
      <c r="G228" s="542"/>
      <c r="H228" s="508"/>
      <c r="I228" s="508"/>
      <c r="J228" s="508"/>
      <c r="K228" s="130"/>
      <c r="L228" s="507"/>
      <c r="M228" s="507"/>
      <c r="N228" s="507"/>
      <c r="O228" s="507"/>
      <c r="P228" s="330"/>
      <c r="Q228" s="507"/>
      <c r="R228" s="507"/>
      <c r="S228" s="507"/>
      <c r="T228" s="509"/>
      <c r="U228" s="330"/>
      <c r="V228" s="507"/>
      <c r="W228" s="507"/>
      <c r="X228" s="507"/>
      <c r="Y228" s="509"/>
      <c r="Z228" s="330"/>
      <c r="AA228" s="136">
        <v>0</v>
      </c>
      <c r="AB228" s="136">
        <v>0</v>
      </c>
      <c r="AC228" s="136">
        <v>0</v>
      </c>
      <c r="AD228" s="429">
        <v>0</v>
      </c>
      <c r="AE228" s="330">
        <f t="shared" si="72"/>
        <v>0</v>
      </c>
      <c r="AF228" s="136">
        <v>0</v>
      </c>
      <c r="AG228" s="136">
        <v>0</v>
      </c>
      <c r="AH228" s="136">
        <v>0</v>
      </c>
      <c r="AI228" s="136">
        <v>0</v>
      </c>
      <c r="AJ228" s="330">
        <f t="shared" si="73"/>
        <v>0</v>
      </c>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134"/>
      <c r="BJ228" s="510"/>
      <c r="BK228" s="134"/>
      <c r="BL228" s="510"/>
      <c r="BM228" s="510"/>
      <c r="BN228" s="510"/>
      <c r="BO228" s="510"/>
      <c r="BP228" s="510"/>
      <c r="BQ228" s="510"/>
      <c r="BR228" s="510"/>
      <c r="BS228" s="510"/>
      <c r="BT228" s="510"/>
      <c r="BU228" s="510"/>
      <c r="BV228" s="510"/>
      <c r="BW228" s="134"/>
      <c r="BX228" s="134"/>
      <c r="BY228" s="134"/>
      <c r="BZ228" s="510"/>
      <c r="CA228" s="510"/>
      <c r="CB228" s="510"/>
      <c r="CC228" s="510"/>
      <c r="CD228" s="510"/>
      <c r="CE228" s="510"/>
      <c r="CF228" s="510"/>
      <c r="CG228" s="510"/>
      <c r="CH228" s="510"/>
      <c r="CI228" s="510"/>
      <c r="CJ228" s="510"/>
      <c r="CK228" s="510"/>
      <c r="CL228" s="510"/>
      <c r="CM228" s="510"/>
      <c r="CN228" s="510"/>
      <c r="CO228" s="510"/>
      <c r="CP228" s="510"/>
      <c r="CQ228" s="510"/>
      <c r="CR228" s="510"/>
      <c r="CS228" s="510"/>
      <c r="CT228" s="510"/>
      <c r="CU228" s="510"/>
      <c r="CV228" s="510"/>
      <c r="CW228" s="510"/>
      <c r="CX228" s="510"/>
      <c r="CY228" s="510"/>
      <c r="CZ228" s="510"/>
      <c r="DA228" s="510"/>
      <c r="DB228" s="510"/>
      <c r="DC228" s="510"/>
      <c r="DD228" s="510"/>
      <c r="DE228" s="510"/>
    </row>
    <row r="229" spans="2:109" s="28" customFormat="1" ht="16.5" customHeight="1" x14ac:dyDescent="0.35">
      <c r="B229" s="721">
        <v>14</v>
      </c>
      <c r="C229" s="661"/>
      <c r="D229" s="683" t="s">
        <v>665</v>
      </c>
      <c r="E229" s="615" t="s">
        <v>118</v>
      </c>
      <c r="F229" s="504">
        <f t="shared" si="71"/>
        <v>26</v>
      </c>
      <c r="G229" s="543">
        <v>5</v>
      </c>
      <c r="H229" s="131">
        <v>0</v>
      </c>
      <c r="I229" s="131">
        <v>0</v>
      </c>
      <c r="J229" s="131">
        <v>0</v>
      </c>
      <c r="K229" s="130">
        <f t="shared" si="70"/>
        <v>5</v>
      </c>
      <c r="L229" s="132">
        <v>3</v>
      </c>
      <c r="M229" s="132">
        <v>0</v>
      </c>
      <c r="N229" s="132">
        <v>0</v>
      </c>
      <c r="O229" s="132">
        <v>0</v>
      </c>
      <c r="P229" s="330">
        <f t="shared" si="67"/>
        <v>3</v>
      </c>
      <c r="Q229" s="132">
        <v>8</v>
      </c>
      <c r="R229" s="132">
        <v>0</v>
      </c>
      <c r="S229" s="132">
        <v>0</v>
      </c>
      <c r="T229" s="430">
        <v>0</v>
      </c>
      <c r="U229" s="330">
        <f t="shared" si="68"/>
        <v>8</v>
      </c>
      <c r="V229" s="132">
        <v>0</v>
      </c>
      <c r="W229" s="132">
        <v>0</v>
      </c>
      <c r="X229" s="132">
        <v>0</v>
      </c>
      <c r="Y229" s="430">
        <v>5</v>
      </c>
      <c r="Z229" s="330">
        <f t="shared" si="69"/>
        <v>5</v>
      </c>
      <c r="AA229" s="132">
        <v>0</v>
      </c>
      <c r="AB229" s="132">
        <v>0</v>
      </c>
      <c r="AC229" s="132">
        <v>0</v>
      </c>
      <c r="AD229" s="430">
        <v>2</v>
      </c>
      <c r="AE229" s="330">
        <f t="shared" si="72"/>
        <v>2</v>
      </c>
      <c r="AF229" s="132">
        <v>0</v>
      </c>
      <c r="AG229" s="132">
        <v>0</v>
      </c>
      <c r="AH229" s="132">
        <v>0</v>
      </c>
      <c r="AI229" s="132">
        <v>3</v>
      </c>
      <c r="AJ229" s="330">
        <f t="shared" si="73"/>
        <v>3</v>
      </c>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34"/>
      <c r="CZ229" s="134"/>
      <c r="DA229" s="134"/>
      <c r="DB229" s="134"/>
      <c r="DC229" s="134"/>
      <c r="DD229" s="134"/>
      <c r="DE229" s="134"/>
    </row>
    <row r="230" spans="2:109" s="28" customFormat="1" ht="16.5" customHeight="1" x14ac:dyDescent="0.35">
      <c r="B230" s="722"/>
      <c r="C230" s="661"/>
      <c r="D230" s="684"/>
      <c r="E230" s="615" t="s">
        <v>205</v>
      </c>
      <c r="F230" s="504">
        <f t="shared" si="71"/>
        <v>0</v>
      </c>
      <c r="G230" s="540">
        <v>0</v>
      </c>
      <c r="H230" s="133">
        <v>0</v>
      </c>
      <c r="I230" s="133">
        <v>0</v>
      </c>
      <c r="J230" s="133">
        <v>0</v>
      </c>
      <c r="K230" s="130">
        <f t="shared" si="70"/>
        <v>0</v>
      </c>
      <c r="L230" s="134">
        <v>0</v>
      </c>
      <c r="M230" s="134">
        <v>0</v>
      </c>
      <c r="N230" s="134">
        <v>0</v>
      </c>
      <c r="O230" s="134">
        <v>0</v>
      </c>
      <c r="P230" s="330">
        <f t="shared" si="67"/>
        <v>0</v>
      </c>
      <c r="Q230" s="134">
        <v>0</v>
      </c>
      <c r="R230" s="134">
        <v>0</v>
      </c>
      <c r="S230" s="134">
        <v>0</v>
      </c>
      <c r="T230" s="428">
        <v>0</v>
      </c>
      <c r="U230" s="330">
        <f t="shared" si="68"/>
        <v>0</v>
      </c>
      <c r="V230" s="134">
        <v>0</v>
      </c>
      <c r="W230" s="134">
        <v>0</v>
      </c>
      <c r="X230" s="134">
        <v>0</v>
      </c>
      <c r="Y230" s="428">
        <v>0</v>
      </c>
      <c r="Z230" s="330">
        <f t="shared" si="69"/>
        <v>0</v>
      </c>
      <c r="AA230" s="134">
        <v>0</v>
      </c>
      <c r="AB230" s="134">
        <v>0</v>
      </c>
      <c r="AC230" s="134">
        <v>0</v>
      </c>
      <c r="AD230" s="428">
        <v>0</v>
      </c>
      <c r="AE230" s="330">
        <f t="shared" si="72"/>
        <v>0</v>
      </c>
      <c r="AF230" s="134">
        <v>0</v>
      </c>
      <c r="AG230" s="134">
        <v>0</v>
      </c>
      <c r="AH230" s="134">
        <v>0</v>
      </c>
      <c r="AI230" s="134">
        <v>0</v>
      </c>
      <c r="AJ230" s="330">
        <f t="shared" si="73"/>
        <v>0</v>
      </c>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c r="CG230" s="134"/>
      <c r="CH230" s="134"/>
      <c r="CI230" s="134"/>
      <c r="CJ230" s="134"/>
      <c r="CK230" s="134"/>
      <c r="CL230" s="134"/>
      <c r="CM230" s="134"/>
      <c r="CN230" s="134"/>
      <c r="CO230" s="134"/>
      <c r="CP230" s="134"/>
      <c r="CQ230" s="134"/>
      <c r="CR230" s="134"/>
      <c r="CS230" s="134"/>
      <c r="CT230" s="134"/>
      <c r="CU230" s="134"/>
      <c r="CV230" s="134"/>
      <c r="CW230" s="134"/>
      <c r="CX230" s="134"/>
      <c r="CY230" s="134"/>
      <c r="CZ230" s="134"/>
      <c r="DA230" s="134"/>
      <c r="DB230" s="134"/>
      <c r="DC230" s="134"/>
      <c r="DD230" s="134"/>
      <c r="DE230" s="134"/>
    </row>
    <row r="231" spans="2:109" s="28" customFormat="1" ht="16.5" customHeight="1" thickBot="1" x14ac:dyDescent="0.4">
      <c r="B231" s="720"/>
      <c r="C231" s="661"/>
      <c r="D231" s="684"/>
      <c r="E231" s="615" t="s">
        <v>114</v>
      </c>
      <c r="F231" s="504">
        <f t="shared" si="71"/>
        <v>15</v>
      </c>
      <c r="G231" s="541">
        <v>1</v>
      </c>
      <c r="H231" s="135">
        <v>0</v>
      </c>
      <c r="I231" s="135">
        <v>0</v>
      </c>
      <c r="J231" s="135">
        <v>0</v>
      </c>
      <c r="K231" s="130">
        <f t="shared" si="70"/>
        <v>1</v>
      </c>
      <c r="L231" s="136">
        <v>2</v>
      </c>
      <c r="M231" s="136">
        <v>0</v>
      </c>
      <c r="N231" s="136">
        <v>0</v>
      </c>
      <c r="O231" s="136">
        <v>0</v>
      </c>
      <c r="P231" s="330">
        <f t="shared" si="67"/>
        <v>2</v>
      </c>
      <c r="Q231" s="136">
        <v>2</v>
      </c>
      <c r="R231" s="136">
        <v>0</v>
      </c>
      <c r="S231" s="136">
        <v>0</v>
      </c>
      <c r="T231" s="429">
        <v>0</v>
      </c>
      <c r="U231" s="330">
        <f t="shared" si="68"/>
        <v>2</v>
      </c>
      <c r="V231" s="136">
        <v>0</v>
      </c>
      <c r="W231" s="136">
        <v>0</v>
      </c>
      <c r="X231" s="136">
        <v>0</v>
      </c>
      <c r="Y231" s="429">
        <v>6</v>
      </c>
      <c r="Z231" s="330">
        <f t="shared" si="69"/>
        <v>6</v>
      </c>
      <c r="AA231" s="134">
        <v>0</v>
      </c>
      <c r="AB231" s="134">
        <v>0</v>
      </c>
      <c r="AC231" s="134">
        <v>0</v>
      </c>
      <c r="AD231" s="428">
        <v>2</v>
      </c>
      <c r="AE231" s="330">
        <f t="shared" si="72"/>
        <v>2</v>
      </c>
      <c r="AF231" s="134">
        <v>0</v>
      </c>
      <c r="AG231" s="134">
        <v>0</v>
      </c>
      <c r="AH231" s="134">
        <v>0</v>
      </c>
      <c r="AI231" s="134">
        <v>2</v>
      </c>
      <c r="AJ231" s="330">
        <f t="shared" si="73"/>
        <v>2</v>
      </c>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4"/>
      <c r="BJ231" s="136"/>
      <c r="BK231" s="134"/>
      <c r="BL231" s="136"/>
      <c r="BM231" s="136"/>
      <c r="BN231" s="136"/>
      <c r="BO231" s="136"/>
      <c r="BP231" s="136"/>
      <c r="BQ231" s="136"/>
      <c r="BR231" s="136"/>
      <c r="BS231" s="136"/>
      <c r="BT231" s="136"/>
      <c r="BU231" s="136"/>
      <c r="BV231" s="136"/>
      <c r="BW231" s="134"/>
      <c r="BX231" s="134"/>
      <c r="BY231" s="134"/>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row>
    <row r="232" spans="2:109" s="28" customFormat="1" ht="16.5" customHeight="1" x14ac:dyDescent="0.35">
      <c r="B232" s="527"/>
      <c r="C232" s="661"/>
      <c r="D232" s="685"/>
      <c r="E232" s="618" t="s">
        <v>768</v>
      </c>
      <c r="F232" s="504">
        <f t="shared" si="71"/>
        <v>0</v>
      </c>
      <c r="G232" s="542"/>
      <c r="H232" s="508"/>
      <c r="I232" s="508"/>
      <c r="J232" s="508"/>
      <c r="K232" s="130"/>
      <c r="L232" s="507"/>
      <c r="M232" s="507"/>
      <c r="N232" s="507"/>
      <c r="O232" s="507"/>
      <c r="P232" s="330"/>
      <c r="Q232" s="507"/>
      <c r="R232" s="507"/>
      <c r="S232" s="507"/>
      <c r="T232" s="509"/>
      <c r="U232" s="330"/>
      <c r="V232" s="507"/>
      <c r="W232" s="507"/>
      <c r="X232" s="507"/>
      <c r="Y232" s="509"/>
      <c r="Z232" s="330"/>
      <c r="AA232" s="134">
        <v>0</v>
      </c>
      <c r="AB232" s="134">
        <v>0</v>
      </c>
      <c r="AC232" s="134">
        <v>0</v>
      </c>
      <c r="AD232" s="428">
        <v>0</v>
      </c>
      <c r="AE232" s="330">
        <f t="shared" si="72"/>
        <v>0</v>
      </c>
      <c r="AF232" s="134">
        <v>0</v>
      </c>
      <c r="AG232" s="134">
        <v>0</v>
      </c>
      <c r="AH232" s="134">
        <v>0</v>
      </c>
      <c r="AI232" s="134">
        <v>0</v>
      </c>
      <c r="AJ232" s="330">
        <f t="shared" si="73"/>
        <v>0</v>
      </c>
      <c r="AK232" s="292"/>
      <c r="AL232" s="292"/>
      <c r="AM232" s="292"/>
      <c r="AN232" s="292"/>
      <c r="AO232" s="292"/>
      <c r="AP232" s="292"/>
      <c r="AQ232" s="292"/>
      <c r="AR232" s="292"/>
      <c r="AS232" s="292"/>
      <c r="AT232" s="292"/>
      <c r="AU232" s="292"/>
      <c r="AV232" s="292"/>
      <c r="AW232" s="292"/>
      <c r="AX232" s="292"/>
      <c r="AY232" s="292"/>
      <c r="AZ232" s="292"/>
      <c r="BA232" s="292"/>
      <c r="BB232" s="292"/>
      <c r="BC232" s="292"/>
      <c r="BD232" s="292"/>
      <c r="BE232" s="292"/>
      <c r="BF232" s="292"/>
      <c r="BG232" s="292"/>
      <c r="BH232" s="292"/>
      <c r="BI232" s="292"/>
      <c r="BJ232" s="292"/>
      <c r="BK232" s="292"/>
      <c r="BL232" s="292"/>
      <c r="BM232" s="292"/>
      <c r="BN232" s="292"/>
      <c r="BO232" s="292"/>
      <c r="BP232" s="292"/>
      <c r="BQ232" s="292"/>
      <c r="BR232" s="292"/>
      <c r="BS232" s="292"/>
      <c r="BT232" s="292"/>
      <c r="BU232" s="292"/>
      <c r="BV232" s="292"/>
      <c r="BW232" s="292"/>
      <c r="BX232" s="292"/>
      <c r="BY232" s="292"/>
      <c r="BZ232" s="292"/>
      <c r="CA232" s="292"/>
      <c r="CB232" s="292"/>
      <c r="CC232" s="292"/>
      <c r="CD232" s="292"/>
      <c r="CE232" s="292"/>
      <c r="CF232" s="292"/>
      <c r="CG232" s="292"/>
      <c r="CH232" s="292"/>
      <c r="CI232" s="292"/>
      <c r="CJ232" s="292"/>
      <c r="CK232" s="292"/>
      <c r="CL232" s="292"/>
      <c r="CM232" s="292"/>
      <c r="CN232" s="292"/>
      <c r="CO232" s="292"/>
      <c r="CP232" s="292"/>
      <c r="CQ232" s="292"/>
      <c r="CR232" s="292"/>
      <c r="CS232" s="292"/>
      <c r="CT232" s="292"/>
      <c r="CU232" s="292"/>
      <c r="CV232" s="292"/>
      <c r="CW232" s="292"/>
      <c r="CX232" s="292"/>
      <c r="CY232" s="292"/>
      <c r="CZ232" s="292"/>
      <c r="DA232" s="292"/>
      <c r="DB232" s="292"/>
      <c r="DC232" s="292"/>
      <c r="DD232" s="292"/>
      <c r="DE232" s="292"/>
    </row>
    <row r="233" spans="2:109" s="28" customFormat="1" ht="24.75" customHeight="1" thickBot="1" x14ac:dyDescent="0.4">
      <c r="B233" s="527"/>
      <c r="C233" s="661"/>
      <c r="D233" s="686"/>
      <c r="E233" s="619" t="s">
        <v>769</v>
      </c>
      <c r="F233" s="504">
        <f t="shared" si="71"/>
        <v>0</v>
      </c>
      <c r="G233" s="542"/>
      <c r="H233" s="508"/>
      <c r="I233" s="508"/>
      <c r="J233" s="508"/>
      <c r="K233" s="130"/>
      <c r="L233" s="507"/>
      <c r="M233" s="507"/>
      <c r="N233" s="507"/>
      <c r="O233" s="507"/>
      <c r="P233" s="330"/>
      <c r="Q233" s="507"/>
      <c r="R233" s="507"/>
      <c r="S233" s="507"/>
      <c r="T233" s="509"/>
      <c r="U233" s="330"/>
      <c r="V233" s="507"/>
      <c r="W233" s="507"/>
      <c r="X233" s="507"/>
      <c r="Y233" s="509"/>
      <c r="Z233" s="330"/>
      <c r="AA233" s="136">
        <v>0</v>
      </c>
      <c r="AB233" s="136">
        <v>0</v>
      </c>
      <c r="AC233" s="136">
        <v>0</v>
      </c>
      <c r="AD233" s="429">
        <v>0</v>
      </c>
      <c r="AE233" s="330">
        <f t="shared" si="72"/>
        <v>0</v>
      </c>
      <c r="AF233" s="136">
        <v>0</v>
      </c>
      <c r="AG233" s="136">
        <v>0</v>
      </c>
      <c r="AH233" s="136">
        <v>0</v>
      </c>
      <c r="AI233" s="136">
        <v>0</v>
      </c>
      <c r="AJ233" s="330">
        <f t="shared" si="73"/>
        <v>0</v>
      </c>
      <c r="AK233" s="292"/>
      <c r="AL233" s="292"/>
      <c r="AM233" s="292"/>
      <c r="AN233" s="292"/>
      <c r="AO233" s="292"/>
      <c r="AP233" s="292"/>
      <c r="AQ233" s="292"/>
      <c r="AR233" s="292"/>
      <c r="AS233" s="292"/>
      <c r="AT233" s="292"/>
      <c r="AU233" s="292"/>
      <c r="AV233" s="292"/>
      <c r="AW233" s="292"/>
      <c r="AX233" s="292"/>
      <c r="AY233" s="292"/>
      <c r="AZ233" s="292"/>
      <c r="BA233" s="292"/>
      <c r="BB233" s="292"/>
      <c r="BC233" s="292"/>
      <c r="BD233" s="292"/>
      <c r="BE233" s="292"/>
      <c r="BF233" s="292"/>
      <c r="BG233" s="292"/>
      <c r="BH233" s="292"/>
      <c r="BI233" s="292"/>
      <c r="BJ233" s="292"/>
      <c r="BK233" s="292"/>
      <c r="BL233" s="292"/>
      <c r="BM233" s="292"/>
      <c r="BN233" s="292"/>
      <c r="BO233" s="292"/>
      <c r="BP233" s="292"/>
      <c r="BQ233" s="292"/>
      <c r="BR233" s="292"/>
      <c r="BS233" s="292"/>
      <c r="BT233" s="292"/>
      <c r="BU233" s="292"/>
      <c r="BV233" s="292"/>
      <c r="BW233" s="292"/>
      <c r="BX233" s="292"/>
      <c r="BY233" s="292"/>
      <c r="BZ233" s="292"/>
      <c r="CA233" s="292"/>
      <c r="CB233" s="292"/>
      <c r="CC233" s="292"/>
      <c r="CD233" s="292"/>
      <c r="CE233" s="292"/>
      <c r="CF233" s="292"/>
      <c r="CG233" s="292"/>
      <c r="CH233" s="292"/>
      <c r="CI233" s="292"/>
      <c r="CJ233" s="292"/>
      <c r="CK233" s="292"/>
      <c r="CL233" s="292"/>
      <c r="CM233" s="292"/>
      <c r="CN233" s="292"/>
      <c r="CO233" s="292"/>
      <c r="CP233" s="292"/>
      <c r="CQ233" s="292"/>
      <c r="CR233" s="292"/>
      <c r="CS233" s="292"/>
      <c r="CT233" s="292"/>
      <c r="CU233" s="292"/>
      <c r="CV233" s="292"/>
      <c r="CW233" s="292"/>
      <c r="CX233" s="292"/>
      <c r="CY233" s="292"/>
      <c r="CZ233" s="292"/>
      <c r="DA233" s="292"/>
      <c r="DB233" s="292"/>
      <c r="DC233" s="292"/>
      <c r="DD233" s="292"/>
      <c r="DE233" s="292"/>
    </row>
    <row r="234" spans="2:109" s="28" customFormat="1" ht="16.5" customHeight="1" x14ac:dyDescent="0.35">
      <c r="B234" s="727">
        <v>15</v>
      </c>
      <c r="C234" s="661"/>
      <c r="D234" s="683" t="s">
        <v>744</v>
      </c>
      <c r="E234" s="615" t="s">
        <v>118</v>
      </c>
      <c r="F234" s="504">
        <f t="shared" si="71"/>
        <v>0</v>
      </c>
      <c r="G234" s="543">
        <v>0</v>
      </c>
      <c r="H234" s="131">
        <v>0</v>
      </c>
      <c r="I234" s="131">
        <v>0</v>
      </c>
      <c r="J234" s="131">
        <v>0</v>
      </c>
      <c r="K234" s="130">
        <f t="shared" si="70"/>
        <v>0</v>
      </c>
      <c r="L234" s="132"/>
      <c r="M234" s="132"/>
      <c r="N234" s="132"/>
      <c r="O234" s="132"/>
      <c r="P234" s="330">
        <f t="shared" si="67"/>
        <v>0</v>
      </c>
      <c r="Q234" s="132"/>
      <c r="R234" s="132"/>
      <c r="S234" s="132"/>
      <c r="T234" s="430"/>
      <c r="U234" s="330">
        <f t="shared" si="68"/>
        <v>0</v>
      </c>
      <c r="V234" s="132">
        <v>0</v>
      </c>
      <c r="W234" s="132">
        <v>0</v>
      </c>
      <c r="X234" s="132">
        <v>0</v>
      </c>
      <c r="Y234" s="430">
        <v>0</v>
      </c>
      <c r="Z234" s="330">
        <f t="shared" si="69"/>
        <v>0</v>
      </c>
      <c r="AA234" s="131">
        <v>0</v>
      </c>
      <c r="AB234" s="131">
        <v>0</v>
      </c>
      <c r="AC234" s="131">
        <v>0</v>
      </c>
      <c r="AD234" s="580">
        <v>0</v>
      </c>
      <c r="AE234" s="330">
        <f t="shared" si="72"/>
        <v>0</v>
      </c>
      <c r="AF234" s="131">
        <v>0</v>
      </c>
      <c r="AG234" s="131">
        <v>0</v>
      </c>
      <c r="AH234" s="131">
        <v>0</v>
      </c>
      <c r="AI234" s="131">
        <v>0</v>
      </c>
      <c r="AJ234" s="330">
        <f t="shared" si="73"/>
        <v>0</v>
      </c>
      <c r="AK234" s="292"/>
      <c r="AL234" s="292"/>
      <c r="AM234" s="292"/>
      <c r="AN234" s="292"/>
      <c r="AO234" s="292"/>
      <c r="AP234" s="292"/>
      <c r="AQ234" s="292"/>
      <c r="AR234" s="292"/>
      <c r="AS234" s="292"/>
      <c r="AT234" s="292"/>
      <c r="AU234" s="292"/>
      <c r="AV234" s="292"/>
      <c r="AW234" s="292"/>
      <c r="AX234" s="292"/>
      <c r="AY234" s="292"/>
      <c r="AZ234" s="292"/>
      <c r="BA234" s="292"/>
      <c r="BB234" s="292"/>
      <c r="BC234" s="292"/>
      <c r="BD234" s="292"/>
      <c r="BE234" s="292"/>
      <c r="BF234" s="292"/>
      <c r="BG234" s="292"/>
      <c r="BH234" s="292"/>
      <c r="BI234" s="292"/>
      <c r="BJ234" s="292"/>
      <c r="BK234" s="292"/>
      <c r="BL234" s="292"/>
      <c r="BM234" s="292"/>
      <c r="BN234" s="292"/>
      <c r="BO234" s="292"/>
      <c r="BP234" s="292"/>
      <c r="BQ234" s="292"/>
      <c r="BR234" s="292"/>
      <c r="BS234" s="292"/>
      <c r="BT234" s="292"/>
      <c r="BU234" s="292"/>
      <c r="BV234" s="292"/>
      <c r="BW234" s="292"/>
      <c r="BX234" s="292"/>
      <c r="BY234" s="292"/>
      <c r="BZ234" s="292"/>
      <c r="CA234" s="292"/>
      <c r="CB234" s="292"/>
      <c r="CC234" s="292"/>
      <c r="CD234" s="292"/>
      <c r="CE234" s="292"/>
      <c r="CF234" s="292"/>
      <c r="CG234" s="292"/>
      <c r="CH234" s="292"/>
      <c r="CI234" s="292"/>
      <c r="CJ234" s="292"/>
      <c r="CK234" s="292"/>
      <c r="CL234" s="292"/>
      <c r="CM234" s="292"/>
      <c r="CN234" s="292"/>
      <c r="CO234" s="292"/>
      <c r="CP234" s="292"/>
      <c r="CQ234" s="292"/>
      <c r="CR234" s="292"/>
      <c r="CS234" s="292"/>
      <c r="CT234" s="292"/>
      <c r="CU234" s="292"/>
      <c r="CV234" s="292"/>
      <c r="CW234" s="292"/>
      <c r="CX234" s="292"/>
      <c r="CY234" s="292"/>
      <c r="CZ234" s="292"/>
      <c r="DA234" s="292"/>
      <c r="DB234" s="292"/>
      <c r="DC234" s="292"/>
      <c r="DD234" s="292"/>
      <c r="DE234" s="292"/>
    </row>
    <row r="235" spans="2:109" s="28" customFormat="1" ht="16.5" customHeight="1" x14ac:dyDescent="0.35">
      <c r="B235" s="722"/>
      <c r="C235" s="661"/>
      <c r="D235" s="684"/>
      <c r="E235" s="615" t="s">
        <v>205</v>
      </c>
      <c r="F235" s="504">
        <f t="shared" si="71"/>
        <v>0</v>
      </c>
      <c r="G235" s="540">
        <v>0</v>
      </c>
      <c r="H235" s="133">
        <v>0</v>
      </c>
      <c r="I235" s="133">
        <v>0</v>
      </c>
      <c r="J235" s="133">
        <v>0</v>
      </c>
      <c r="K235" s="130">
        <f t="shared" si="70"/>
        <v>0</v>
      </c>
      <c r="L235" s="134"/>
      <c r="M235" s="134"/>
      <c r="N235" s="134"/>
      <c r="O235" s="134"/>
      <c r="P235" s="330">
        <f t="shared" si="67"/>
        <v>0</v>
      </c>
      <c r="Q235" s="134"/>
      <c r="R235" s="134"/>
      <c r="S235" s="134"/>
      <c r="T235" s="428"/>
      <c r="U235" s="330">
        <f t="shared" si="68"/>
        <v>0</v>
      </c>
      <c r="V235" s="134">
        <v>0</v>
      </c>
      <c r="W235" s="134">
        <v>0</v>
      </c>
      <c r="X235" s="134">
        <v>0</v>
      </c>
      <c r="Y235" s="428">
        <v>0</v>
      </c>
      <c r="Z235" s="330">
        <f t="shared" si="69"/>
        <v>0</v>
      </c>
      <c r="AA235" s="134">
        <v>0</v>
      </c>
      <c r="AB235" s="134">
        <v>0</v>
      </c>
      <c r="AC235" s="134">
        <v>0</v>
      </c>
      <c r="AD235" s="428">
        <v>0</v>
      </c>
      <c r="AE235" s="330">
        <f t="shared" si="72"/>
        <v>0</v>
      </c>
      <c r="AF235" s="134">
        <v>0</v>
      </c>
      <c r="AG235" s="134">
        <v>0</v>
      </c>
      <c r="AH235" s="134">
        <v>0</v>
      </c>
      <c r="AI235" s="134">
        <v>0</v>
      </c>
      <c r="AJ235" s="330">
        <f t="shared" si="73"/>
        <v>0</v>
      </c>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row>
    <row r="236" spans="2:109" s="28" customFormat="1" ht="16.5" customHeight="1" thickBot="1" x14ac:dyDescent="0.4">
      <c r="B236" s="720"/>
      <c r="C236" s="661"/>
      <c r="D236" s="723"/>
      <c r="E236" s="622" t="s">
        <v>114</v>
      </c>
      <c r="F236" s="504">
        <f t="shared" si="71"/>
        <v>0</v>
      </c>
      <c r="G236" s="541">
        <v>0</v>
      </c>
      <c r="H236" s="135">
        <v>0</v>
      </c>
      <c r="I236" s="135">
        <v>0</v>
      </c>
      <c r="J236" s="135">
        <v>0</v>
      </c>
      <c r="K236" s="130">
        <f t="shared" si="70"/>
        <v>0</v>
      </c>
      <c r="L236" s="136"/>
      <c r="M236" s="136"/>
      <c r="N236" s="136"/>
      <c r="O236" s="136"/>
      <c r="P236" s="330">
        <f t="shared" si="67"/>
        <v>0</v>
      </c>
      <c r="Q236" s="136"/>
      <c r="R236" s="136"/>
      <c r="S236" s="136"/>
      <c r="T236" s="429"/>
      <c r="U236" s="330">
        <f t="shared" si="68"/>
        <v>0</v>
      </c>
      <c r="V236" s="277"/>
      <c r="W236" s="277"/>
      <c r="X236" s="277"/>
      <c r="Y236" s="422"/>
      <c r="Z236" s="330">
        <f t="shared" si="69"/>
        <v>0</v>
      </c>
      <c r="AA236" s="565"/>
      <c r="AB236" s="565"/>
      <c r="AC236" s="565"/>
      <c r="AD236" s="581"/>
      <c r="AE236" s="330">
        <f t="shared" si="72"/>
        <v>0</v>
      </c>
      <c r="AF236" s="565"/>
      <c r="AG236" s="565"/>
      <c r="AH236" s="565"/>
      <c r="AI236" s="565"/>
      <c r="AJ236" s="330">
        <f t="shared" si="73"/>
        <v>0</v>
      </c>
      <c r="AK236" s="292"/>
      <c r="AL236" s="292"/>
      <c r="AM236" s="292"/>
      <c r="AN236" s="292"/>
      <c r="AO236" s="292"/>
      <c r="AP236" s="292"/>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2"/>
      <c r="CJ236" s="292"/>
      <c r="CK236" s="292"/>
      <c r="CL236" s="292"/>
      <c r="CM236" s="292"/>
      <c r="CN236" s="292"/>
      <c r="CO236" s="292"/>
      <c r="CP236" s="292"/>
      <c r="CQ236" s="292"/>
      <c r="CR236" s="292"/>
      <c r="CS236" s="292"/>
      <c r="CT236" s="292"/>
      <c r="CU236" s="292"/>
      <c r="CV236" s="292"/>
      <c r="CW236" s="292"/>
      <c r="CX236" s="292"/>
      <c r="CY236" s="292"/>
      <c r="CZ236" s="292"/>
      <c r="DA236" s="292"/>
      <c r="DB236" s="292"/>
      <c r="DC236" s="292"/>
      <c r="DD236" s="292"/>
      <c r="DE236" s="292"/>
    </row>
    <row r="237" spans="2:109" s="28" customFormat="1" ht="16.5" customHeight="1" x14ac:dyDescent="0.35">
      <c r="B237" s="721">
        <v>16</v>
      </c>
      <c r="C237" s="661"/>
      <c r="D237" s="683" t="s">
        <v>745</v>
      </c>
      <c r="E237" s="615" t="s">
        <v>118</v>
      </c>
      <c r="F237" s="504">
        <f t="shared" si="71"/>
        <v>0</v>
      </c>
      <c r="G237" s="543">
        <v>0</v>
      </c>
      <c r="H237" s="131">
        <v>0</v>
      </c>
      <c r="I237" s="131">
        <v>0</v>
      </c>
      <c r="J237" s="131">
        <v>0</v>
      </c>
      <c r="K237" s="130">
        <f t="shared" si="70"/>
        <v>0</v>
      </c>
      <c r="L237" s="132"/>
      <c r="M237" s="132"/>
      <c r="N237" s="132"/>
      <c r="O237" s="132"/>
      <c r="P237" s="330">
        <f t="shared" si="67"/>
        <v>0</v>
      </c>
      <c r="Q237" s="132"/>
      <c r="R237" s="132"/>
      <c r="S237" s="132"/>
      <c r="T237" s="430"/>
      <c r="U237" s="330">
        <f t="shared" si="68"/>
        <v>0</v>
      </c>
      <c r="V237" s="132">
        <v>0</v>
      </c>
      <c r="W237" s="132">
        <v>0</v>
      </c>
      <c r="X237" s="132">
        <v>0</v>
      </c>
      <c r="Y237" s="430">
        <v>0</v>
      </c>
      <c r="Z237" s="330">
        <f t="shared" si="69"/>
        <v>0</v>
      </c>
      <c r="AA237" s="132">
        <v>0</v>
      </c>
      <c r="AB237" s="132">
        <v>0</v>
      </c>
      <c r="AC237" s="132">
        <v>0</v>
      </c>
      <c r="AD237" s="430">
        <v>0</v>
      </c>
      <c r="AE237" s="330">
        <f t="shared" si="72"/>
        <v>0</v>
      </c>
      <c r="AF237" s="132">
        <v>0</v>
      </c>
      <c r="AG237" s="132">
        <v>0</v>
      </c>
      <c r="AH237" s="132">
        <v>0</v>
      </c>
      <c r="AI237" s="132">
        <v>0</v>
      </c>
      <c r="AJ237" s="330">
        <f t="shared" si="73"/>
        <v>0</v>
      </c>
      <c r="AK237" s="292"/>
      <c r="AL237" s="292"/>
      <c r="AM237" s="292"/>
      <c r="AN237" s="292"/>
      <c r="AO237" s="292"/>
      <c r="AP237" s="292"/>
      <c r="AQ237" s="292"/>
      <c r="AR237" s="292"/>
      <c r="AS237" s="292"/>
      <c r="AT237" s="292"/>
      <c r="AU237" s="292"/>
      <c r="AV237" s="292"/>
      <c r="AW237" s="292"/>
      <c r="AX237" s="292"/>
      <c r="AY237" s="292"/>
      <c r="AZ237" s="292"/>
      <c r="BA237" s="292"/>
      <c r="BB237" s="292"/>
      <c r="BC237" s="292"/>
      <c r="BD237" s="292"/>
      <c r="BE237" s="292"/>
      <c r="BF237" s="292"/>
      <c r="BG237" s="292"/>
      <c r="BH237" s="292"/>
      <c r="BI237" s="292"/>
      <c r="BJ237" s="292"/>
      <c r="BK237" s="292"/>
      <c r="BL237" s="292"/>
      <c r="BM237" s="292"/>
      <c r="BN237" s="292"/>
      <c r="BO237" s="292"/>
      <c r="BP237" s="292"/>
      <c r="BQ237" s="292"/>
      <c r="BR237" s="292"/>
      <c r="BS237" s="292"/>
      <c r="BT237" s="292"/>
      <c r="BU237" s="292"/>
      <c r="BV237" s="292"/>
      <c r="BW237" s="292"/>
      <c r="BX237" s="292"/>
      <c r="BY237" s="292"/>
      <c r="BZ237" s="292"/>
      <c r="CA237" s="292"/>
      <c r="CB237" s="292"/>
      <c r="CC237" s="292"/>
      <c r="CD237" s="292"/>
      <c r="CE237" s="292"/>
      <c r="CF237" s="292"/>
      <c r="CG237" s="292"/>
      <c r="CH237" s="292"/>
      <c r="CI237" s="292"/>
      <c r="CJ237" s="292"/>
      <c r="CK237" s="292"/>
      <c r="CL237" s="292"/>
      <c r="CM237" s="292"/>
      <c r="CN237" s="292"/>
      <c r="CO237" s="292"/>
      <c r="CP237" s="292"/>
      <c r="CQ237" s="292"/>
      <c r="CR237" s="292"/>
      <c r="CS237" s="292"/>
      <c r="CT237" s="292"/>
      <c r="CU237" s="292"/>
      <c r="CV237" s="292"/>
      <c r="CW237" s="292"/>
      <c r="CX237" s="292"/>
      <c r="CY237" s="292"/>
      <c r="CZ237" s="292"/>
      <c r="DA237" s="292"/>
      <c r="DB237" s="292"/>
      <c r="DC237" s="292"/>
      <c r="DD237" s="292"/>
      <c r="DE237" s="292"/>
    </row>
    <row r="238" spans="2:109" s="28" customFormat="1" ht="16.5" customHeight="1" x14ac:dyDescent="0.35">
      <c r="B238" s="722"/>
      <c r="C238" s="661"/>
      <c r="D238" s="684"/>
      <c r="E238" s="615" t="s">
        <v>205</v>
      </c>
      <c r="F238" s="504">
        <f t="shared" si="71"/>
        <v>0</v>
      </c>
      <c r="G238" s="540">
        <v>0</v>
      </c>
      <c r="H238" s="133">
        <v>0</v>
      </c>
      <c r="I238" s="133">
        <v>0</v>
      </c>
      <c r="J238" s="133">
        <v>0</v>
      </c>
      <c r="K238" s="130">
        <f t="shared" si="70"/>
        <v>0</v>
      </c>
      <c r="L238" s="134"/>
      <c r="M238" s="134"/>
      <c r="N238" s="134"/>
      <c r="O238" s="134"/>
      <c r="P238" s="330">
        <f t="shared" si="67"/>
        <v>0</v>
      </c>
      <c r="Q238" s="134"/>
      <c r="R238" s="134"/>
      <c r="S238" s="134"/>
      <c r="T238" s="428"/>
      <c r="U238" s="330">
        <f t="shared" si="68"/>
        <v>0</v>
      </c>
      <c r="V238" s="134">
        <v>0</v>
      </c>
      <c r="W238" s="134">
        <v>0</v>
      </c>
      <c r="X238" s="134">
        <v>0</v>
      </c>
      <c r="Y238" s="428">
        <v>0</v>
      </c>
      <c r="Z238" s="330">
        <f t="shared" si="69"/>
        <v>0</v>
      </c>
      <c r="AA238" s="134">
        <v>0</v>
      </c>
      <c r="AB238" s="134">
        <v>0</v>
      </c>
      <c r="AC238" s="134">
        <v>0</v>
      </c>
      <c r="AD238" s="428">
        <v>0</v>
      </c>
      <c r="AE238" s="330">
        <f t="shared" si="72"/>
        <v>0</v>
      </c>
      <c r="AF238" s="134">
        <v>0</v>
      </c>
      <c r="AG238" s="134">
        <v>0</v>
      </c>
      <c r="AH238" s="134">
        <v>0</v>
      </c>
      <c r="AI238" s="134">
        <v>0</v>
      </c>
      <c r="AJ238" s="330">
        <f t="shared" si="73"/>
        <v>0</v>
      </c>
      <c r="AK238" s="292"/>
      <c r="AL238" s="292"/>
      <c r="AM238" s="292"/>
      <c r="AN238" s="292"/>
      <c r="AO238" s="292"/>
      <c r="AP238" s="292"/>
      <c r="AQ238" s="292"/>
      <c r="AR238" s="292"/>
      <c r="AS238" s="292"/>
      <c r="AT238" s="292"/>
      <c r="AU238" s="292"/>
      <c r="AV238" s="292"/>
      <c r="AW238" s="292"/>
      <c r="AX238" s="292"/>
      <c r="AY238" s="292"/>
      <c r="AZ238" s="292"/>
      <c r="BA238" s="292"/>
      <c r="BB238" s="292"/>
      <c r="BC238" s="292"/>
      <c r="BD238" s="292"/>
      <c r="BE238" s="292"/>
      <c r="BF238" s="292"/>
      <c r="BG238" s="292"/>
      <c r="BH238" s="292"/>
      <c r="BI238" s="292"/>
      <c r="BJ238" s="292"/>
      <c r="BK238" s="292"/>
      <c r="BL238" s="292"/>
      <c r="BM238" s="292"/>
      <c r="BN238" s="292"/>
      <c r="BO238" s="292"/>
      <c r="BP238" s="292"/>
      <c r="BQ238" s="292"/>
      <c r="BR238" s="292"/>
      <c r="BS238" s="292"/>
      <c r="BT238" s="292"/>
      <c r="BU238" s="292"/>
      <c r="BV238" s="292"/>
      <c r="BW238" s="292"/>
      <c r="BX238" s="292"/>
      <c r="BY238" s="292"/>
      <c r="BZ238" s="292"/>
      <c r="CA238" s="292"/>
      <c r="CB238" s="292"/>
      <c r="CC238" s="292"/>
      <c r="CD238" s="292"/>
      <c r="CE238" s="292"/>
      <c r="CF238" s="292"/>
      <c r="CG238" s="292"/>
      <c r="CH238" s="292"/>
      <c r="CI238" s="292"/>
      <c r="CJ238" s="292"/>
      <c r="CK238" s="292"/>
      <c r="CL238" s="292"/>
      <c r="CM238" s="292"/>
      <c r="CN238" s="292"/>
      <c r="CO238" s="292"/>
      <c r="CP238" s="292"/>
      <c r="CQ238" s="292"/>
      <c r="CR238" s="292"/>
      <c r="CS238" s="292"/>
      <c r="CT238" s="292"/>
      <c r="CU238" s="292"/>
      <c r="CV238" s="292"/>
      <c r="CW238" s="292"/>
      <c r="CX238" s="292"/>
      <c r="CY238" s="292"/>
      <c r="CZ238" s="292"/>
      <c r="DA238" s="292"/>
      <c r="DB238" s="292"/>
      <c r="DC238" s="292"/>
      <c r="DD238" s="292"/>
      <c r="DE238" s="292"/>
    </row>
    <row r="239" spans="2:109" s="28" customFormat="1" ht="16.5" customHeight="1" thickBot="1" x14ac:dyDescent="0.4">
      <c r="B239" s="720"/>
      <c r="C239" s="661"/>
      <c r="D239" s="723"/>
      <c r="E239" s="622" t="s">
        <v>114</v>
      </c>
      <c r="F239" s="504">
        <f t="shared" si="71"/>
        <v>0</v>
      </c>
      <c r="G239" s="541">
        <v>0</v>
      </c>
      <c r="H239" s="135">
        <v>0</v>
      </c>
      <c r="I239" s="135">
        <v>0</v>
      </c>
      <c r="J239" s="135">
        <v>0</v>
      </c>
      <c r="K239" s="130">
        <f t="shared" si="70"/>
        <v>0</v>
      </c>
      <c r="L239" s="136"/>
      <c r="M239" s="136"/>
      <c r="N239" s="136"/>
      <c r="O239" s="136"/>
      <c r="P239" s="330">
        <f t="shared" si="67"/>
        <v>0</v>
      </c>
      <c r="Q239" s="136"/>
      <c r="R239" s="136"/>
      <c r="S239" s="136"/>
      <c r="T239" s="429"/>
      <c r="U239" s="330">
        <f t="shared" si="68"/>
        <v>0</v>
      </c>
      <c r="V239" s="277"/>
      <c r="W239" s="277"/>
      <c r="X239" s="277"/>
      <c r="Y239" s="422"/>
      <c r="Z239" s="330">
        <f t="shared" si="69"/>
        <v>0</v>
      </c>
      <c r="AA239" s="565"/>
      <c r="AB239" s="565"/>
      <c r="AC239" s="565"/>
      <c r="AD239" s="581"/>
      <c r="AE239" s="330">
        <f t="shared" si="72"/>
        <v>0</v>
      </c>
      <c r="AF239" s="565"/>
      <c r="AG239" s="565"/>
      <c r="AH239" s="565"/>
      <c r="AI239" s="565"/>
      <c r="AJ239" s="330">
        <f t="shared" si="73"/>
        <v>0</v>
      </c>
      <c r="AK239" s="292"/>
      <c r="AL239" s="292"/>
      <c r="AM239" s="292"/>
      <c r="AN239" s="292"/>
      <c r="AO239" s="292"/>
      <c r="AP239" s="292"/>
      <c r="AQ239" s="292"/>
      <c r="AR239" s="292"/>
      <c r="AS239" s="292"/>
      <c r="AT239" s="292"/>
      <c r="AU239" s="292"/>
      <c r="AV239" s="292"/>
      <c r="AW239" s="292"/>
      <c r="AX239" s="292"/>
      <c r="AY239" s="292"/>
      <c r="AZ239" s="292"/>
      <c r="BA239" s="292"/>
      <c r="BB239" s="292"/>
      <c r="BC239" s="292"/>
      <c r="BD239" s="292"/>
      <c r="BE239" s="292"/>
      <c r="BF239" s="292"/>
      <c r="BG239" s="292"/>
      <c r="BH239" s="292"/>
      <c r="BI239" s="292"/>
      <c r="BJ239" s="292"/>
      <c r="BK239" s="292"/>
      <c r="BL239" s="292"/>
      <c r="BM239" s="292"/>
      <c r="BN239" s="292"/>
      <c r="BO239" s="292"/>
      <c r="BP239" s="292"/>
      <c r="BQ239" s="292"/>
      <c r="BR239" s="292"/>
      <c r="BS239" s="292"/>
      <c r="BT239" s="292"/>
      <c r="BU239" s="292"/>
      <c r="BV239" s="292"/>
      <c r="BW239" s="292"/>
      <c r="BX239" s="292"/>
      <c r="BY239" s="292"/>
      <c r="BZ239" s="292"/>
      <c r="CA239" s="292"/>
      <c r="CB239" s="292"/>
      <c r="CC239" s="292"/>
      <c r="CD239" s="292"/>
      <c r="CE239" s="292"/>
      <c r="CF239" s="292"/>
      <c r="CG239" s="292"/>
      <c r="CH239" s="292"/>
      <c r="CI239" s="292"/>
      <c r="CJ239" s="292"/>
      <c r="CK239" s="292"/>
      <c r="CL239" s="292"/>
      <c r="CM239" s="292"/>
      <c r="CN239" s="292"/>
      <c r="CO239" s="292"/>
      <c r="CP239" s="292"/>
      <c r="CQ239" s="292"/>
      <c r="CR239" s="292"/>
      <c r="CS239" s="292"/>
      <c r="CT239" s="292"/>
      <c r="CU239" s="292"/>
      <c r="CV239" s="292"/>
      <c r="CW239" s="292"/>
      <c r="CX239" s="292"/>
      <c r="CY239" s="292"/>
      <c r="CZ239" s="292"/>
      <c r="DA239" s="292"/>
      <c r="DB239" s="292"/>
      <c r="DC239" s="292"/>
      <c r="DD239" s="292"/>
      <c r="DE239" s="292"/>
    </row>
    <row r="240" spans="2:109" s="28" customFormat="1" ht="16.5" customHeight="1" x14ac:dyDescent="0.35">
      <c r="B240" s="727">
        <v>17</v>
      </c>
      <c r="C240" s="661"/>
      <c r="D240" s="683" t="s">
        <v>746</v>
      </c>
      <c r="E240" s="615" t="s">
        <v>118</v>
      </c>
      <c r="F240" s="504">
        <f t="shared" si="71"/>
        <v>0</v>
      </c>
      <c r="G240" s="543">
        <v>0</v>
      </c>
      <c r="H240" s="131">
        <v>0</v>
      </c>
      <c r="I240" s="131">
        <v>0</v>
      </c>
      <c r="J240" s="131">
        <v>0</v>
      </c>
      <c r="K240" s="130">
        <f t="shared" si="70"/>
        <v>0</v>
      </c>
      <c r="L240" s="132"/>
      <c r="M240" s="132"/>
      <c r="N240" s="132"/>
      <c r="O240" s="132"/>
      <c r="P240" s="330">
        <f t="shared" si="67"/>
        <v>0</v>
      </c>
      <c r="Q240" s="132"/>
      <c r="R240" s="132"/>
      <c r="S240" s="132"/>
      <c r="T240" s="430"/>
      <c r="U240" s="330">
        <f t="shared" si="68"/>
        <v>0</v>
      </c>
      <c r="V240" s="132">
        <v>0</v>
      </c>
      <c r="W240" s="132">
        <v>0</v>
      </c>
      <c r="X240" s="132">
        <v>0</v>
      </c>
      <c r="Y240" s="430">
        <v>0</v>
      </c>
      <c r="Z240" s="330">
        <f t="shared" si="69"/>
        <v>0</v>
      </c>
      <c r="AA240" s="132">
        <v>0</v>
      </c>
      <c r="AB240" s="132">
        <v>0</v>
      </c>
      <c r="AC240" s="132">
        <v>0</v>
      </c>
      <c r="AD240" s="430">
        <v>0</v>
      </c>
      <c r="AE240" s="330">
        <f t="shared" si="72"/>
        <v>0</v>
      </c>
      <c r="AF240" s="132">
        <v>0</v>
      </c>
      <c r="AG240" s="132">
        <v>0</v>
      </c>
      <c r="AH240" s="132">
        <v>0</v>
      </c>
      <c r="AI240" s="132">
        <v>0</v>
      </c>
      <c r="AJ240" s="330">
        <f t="shared" si="73"/>
        <v>0</v>
      </c>
      <c r="AK240" s="292"/>
      <c r="AL240" s="292"/>
      <c r="AM240" s="292"/>
      <c r="AN240" s="292"/>
      <c r="AO240" s="292"/>
      <c r="AP240" s="292"/>
      <c r="AQ240" s="292"/>
      <c r="AR240" s="292"/>
      <c r="AS240" s="292"/>
      <c r="AT240" s="292"/>
      <c r="AU240" s="292"/>
      <c r="AV240" s="292"/>
      <c r="AW240" s="292"/>
      <c r="AX240" s="292"/>
      <c r="AY240" s="292"/>
      <c r="AZ240" s="292"/>
      <c r="BA240" s="292"/>
      <c r="BB240" s="292"/>
      <c r="BC240" s="292"/>
      <c r="BD240" s="292"/>
      <c r="BE240" s="292"/>
      <c r="BF240" s="292"/>
      <c r="BG240" s="292"/>
      <c r="BH240" s="292"/>
      <c r="BI240" s="292"/>
      <c r="BJ240" s="292"/>
      <c r="BK240" s="292"/>
      <c r="BL240" s="292"/>
      <c r="BM240" s="292"/>
      <c r="BN240" s="292"/>
      <c r="BO240" s="292"/>
      <c r="BP240" s="292"/>
      <c r="BQ240" s="292"/>
      <c r="BR240" s="292"/>
      <c r="BS240" s="292"/>
      <c r="BT240" s="292"/>
      <c r="BU240" s="292"/>
      <c r="BV240" s="292"/>
      <c r="BW240" s="292"/>
      <c r="BX240" s="292"/>
      <c r="BY240" s="292"/>
      <c r="BZ240" s="292"/>
      <c r="CA240" s="292"/>
      <c r="CB240" s="292"/>
      <c r="CC240" s="292"/>
      <c r="CD240" s="292"/>
      <c r="CE240" s="292"/>
      <c r="CF240" s="292"/>
      <c r="CG240" s="292"/>
      <c r="CH240" s="292"/>
      <c r="CI240" s="292"/>
      <c r="CJ240" s="292"/>
      <c r="CK240" s="292"/>
      <c r="CL240" s="292"/>
      <c r="CM240" s="292"/>
      <c r="CN240" s="292"/>
      <c r="CO240" s="292"/>
      <c r="CP240" s="292"/>
      <c r="CQ240" s="292"/>
      <c r="CR240" s="292"/>
      <c r="CS240" s="292"/>
      <c r="CT240" s="292"/>
      <c r="CU240" s="292"/>
      <c r="CV240" s="292"/>
      <c r="CW240" s="292"/>
      <c r="CX240" s="292"/>
      <c r="CY240" s="292"/>
      <c r="CZ240" s="292"/>
      <c r="DA240" s="292"/>
      <c r="DB240" s="292"/>
      <c r="DC240" s="292"/>
      <c r="DD240" s="292"/>
      <c r="DE240" s="292"/>
    </row>
    <row r="241" spans="1:109" s="28" customFormat="1" ht="16.5" customHeight="1" x14ac:dyDescent="0.35">
      <c r="B241" s="722"/>
      <c r="C241" s="661"/>
      <c r="D241" s="684"/>
      <c r="E241" s="615" t="s">
        <v>205</v>
      </c>
      <c r="F241" s="504">
        <f t="shared" si="71"/>
        <v>0</v>
      </c>
      <c r="G241" s="540">
        <v>0</v>
      </c>
      <c r="H241" s="133">
        <v>0</v>
      </c>
      <c r="I241" s="133">
        <v>0</v>
      </c>
      <c r="J241" s="133">
        <v>0</v>
      </c>
      <c r="K241" s="130">
        <f t="shared" si="70"/>
        <v>0</v>
      </c>
      <c r="L241" s="134"/>
      <c r="M241" s="134"/>
      <c r="N241" s="134"/>
      <c r="O241" s="134"/>
      <c r="P241" s="330">
        <f t="shared" si="67"/>
        <v>0</v>
      </c>
      <c r="Q241" s="134"/>
      <c r="R241" s="134"/>
      <c r="S241" s="134"/>
      <c r="T241" s="428"/>
      <c r="U241" s="330">
        <f t="shared" si="68"/>
        <v>0</v>
      </c>
      <c r="V241" s="134">
        <v>0</v>
      </c>
      <c r="W241" s="134">
        <v>0</v>
      </c>
      <c r="X241" s="134">
        <v>0</v>
      </c>
      <c r="Y241" s="428">
        <v>0</v>
      </c>
      <c r="Z241" s="330">
        <f t="shared" si="69"/>
        <v>0</v>
      </c>
      <c r="AA241" s="134">
        <v>0</v>
      </c>
      <c r="AB241" s="134">
        <v>0</v>
      </c>
      <c r="AC241" s="134">
        <v>0</v>
      </c>
      <c r="AD241" s="428">
        <v>0</v>
      </c>
      <c r="AE241" s="330">
        <f t="shared" si="72"/>
        <v>0</v>
      </c>
      <c r="AF241" s="134">
        <v>0</v>
      </c>
      <c r="AG241" s="134">
        <v>0</v>
      </c>
      <c r="AH241" s="134">
        <v>0</v>
      </c>
      <c r="AI241" s="134">
        <v>0</v>
      </c>
      <c r="AJ241" s="330">
        <f t="shared" si="73"/>
        <v>0</v>
      </c>
      <c r="AK241" s="292"/>
      <c r="AL241" s="292"/>
      <c r="AM241" s="292"/>
      <c r="AN241" s="292"/>
      <c r="AO241" s="292"/>
      <c r="AP241" s="292"/>
      <c r="AQ241" s="292"/>
      <c r="AR241" s="292"/>
      <c r="AS241" s="292"/>
      <c r="AT241" s="292"/>
      <c r="AU241" s="292"/>
      <c r="AV241" s="292"/>
      <c r="AW241" s="292"/>
      <c r="AX241" s="292"/>
      <c r="AY241" s="292"/>
      <c r="AZ241" s="292"/>
      <c r="BA241" s="292"/>
      <c r="BB241" s="292"/>
      <c r="BC241" s="292"/>
      <c r="BD241" s="292"/>
      <c r="BE241" s="292"/>
      <c r="BF241" s="292"/>
      <c r="BG241" s="292"/>
      <c r="BH241" s="292"/>
      <c r="BI241" s="292"/>
      <c r="BJ241" s="292"/>
      <c r="BK241" s="292"/>
      <c r="BL241" s="292"/>
      <c r="BM241" s="292"/>
      <c r="BN241" s="292"/>
      <c r="BO241" s="292"/>
      <c r="BP241" s="292"/>
      <c r="BQ241" s="292"/>
      <c r="BR241" s="292"/>
      <c r="BS241" s="292"/>
      <c r="BT241" s="292"/>
      <c r="BU241" s="292"/>
      <c r="BV241" s="292"/>
      <c r="BW241" s="292"/>
      <c r="BX241" s="292"/>
      <c r="BY241" s="292"/>
      <c r="BZ241" s="292"/>
      <c r="CA241" s="292"/>
      <c r="CB241" s="292"/>
      <c r="CC241" s="292"/>
      <c r="CD241" s="292"/>
      <c r="CE241" s="292"/>
      <c r="CF241" s="292"/>
      <c r="CG241" s="292"/>
      <c r="CH241" s="292"/>
      <c r="CI241" s="292"/>
      <c r="CJ241" s="292"/>
      <c r="CK241" s="292"/>
      <c r="CL241" s="292"/>
      <c r="CM241" s="292"/>
      <c r="CN241" s="292"/>
      <c r="CO241" s="292"/>
      <c r="CP241" s="292"/>
      <c r="CQ241" s="292"/>
      <c r="CR241" s="292"/>
      <c r="CS241" s="292"/>
      <c r="CT241" s="292"/>
      <c r="CU241" s="292"/>
      <c r="CV241" s="292"/>
      <c r="CW241" s="292"/>
      <c r="CX241" s="292"/>
      <c r="CY241" s="292"/>
      <c r="CZ241" s="292"/>
      <c r="DA241" s="292"/>
      <c r="DB241" s="292"/>
      <c r="DC241" s="292"/>
      <c r="DD241" s="292"/>
      <c r="DE241" s="292"/>
    </row>
    <row r="242" spans="1:109" s="28" customFormat="1" ht="16.5" customHeight="1" thickBot="1" x14ac:dyDescent="0.4">
      <c r="B242" s="720"/>
      <c r="C242" s="661"/>
      <c r="D242" s="723"/>
      <c r="E242" s="622" t="s">
        <v>114</v>
      </c>
      <c r="F242" s="504">
        <f t="shared" si="71"/>
        <v>0</v>
      </c>
      <c r="G242" s="541">
        <v>0</v>
      </c>
      <c r="H242" s="135">
        <v>0</v>
      </c>
      <c r="I242" s="135">
        <v>0</v>
      </c>
      <c r="J242" s="135">
        <v>0</v>
      </c>
      <c r="K242" s="130">
        <f t="shared" si="70"/>
        <v>0</v>
      </c>
      <c r="L242" s="136"/>
      <c r="M242" s="136"/>
      <c r="N242" s="136"/>
      <c r="O242" s="136"/>
      <c r="P242" s="330">
        <f t="shared" si="67"/>
        <v>0</v>
      </c>
      <c r="Q242" s="136"/>
      <c r="R242" s="136"/>
      <c r="S242" s="136"/>
      <c r="T242" s="429"/>
      <c r="U242" s="330">
        <f t="shared" si="68"/>
        <v>0</v>
      </c>
      <c r="V242" s="277"/>
      <c r="W242" s="277"/>
      <c r="X242" s="277"/>
      <c r="Y242" s="422"/>
      <c r="Z242" s="330">
        <f t="shared" si="69"/>
        <v>0</v>
      </c>
      <c r="AA242" s="565"/>
      <c r="AB242" s="565"/>
      <c r="AC242" s="565"/>
      <c r="AD242" s="581"/>
      <c r="AE242" s="330">
        <f t="shared" si="72"/>
        <v>0</v>
      </c>
      <c r="AF242" s="565"/>
      <c r="AG242" s="565"/>
      <c r="AH242" s="565"/>
      <c r="AI242" s="565"/>
      <c r="AJ242" s="330">
        <f t="shared" si="73"/>
        <v>0</v>
      </c>
      <c r="AK242" s="292"/>
      <c r="AL242" s="292"/>
      <c r="AM242" s="292"/>
      <c r="AN242" s="292"/>
      <c r="AO242" s="292"/>
      <c r="AP242" s="292"/>
      <c r="AQ242" s="292"/>
      <c r="AR242" s="292"/>
      <c r="AS242" s="292"/>
      <c r="AT242" s="292"/>
      <c r="AU242" s="292"/>
      <c r="AV242" s="292"/>
      <c r="AW242" s="292"/>
      <c r="AX242" s="292"/>
      <c r="AY242" s="292"/>
      <c r="AZ242" s="292"/>
      <c r="BA242" s="292"/>
      <c r="BB242" s="292"/>
      <c r="BC242" s="292"/>
      <c r="BD242" s="292"/>
      <c r="BE242" s="292"/>
      <c r="BF242" s="292"/>
      <c r="BG242" s="292"/>
      <c r="BH242" s="292"/>
      <c r="BI242" s="292"/>
      <c r="BJ242" s="292"/>
      <c r="BK242" s="292"/>
      <c r="BL242" s="292"/>
      <c r="BM242" s="292"/>
      <c r="BN242" s="292"/>
      <c r="BO242" s="292"/>
      <c r="BP242" s="292"/>
      <c r="BQ242" s="292"/>
      <c r="BR242" s="292"/>
      <c r="BS242" s="292"/>
      <c r="BT242" s="292"/>
      <c r="BU242" s="292"/>
      <c r="BV242" s="292"/>
      <c r="BW242" s="292"/>
      <c r="BX242" s="292"/>
      <c r="BY242" s="292"/>
      <c r="BZ242" s="292"/>
      <c r="CA242" s="292"/>
      <c r="CB242" s="292"/>
      <c r="CC242" s="292"/>
      <c r="CD242" s="292"/>
      <c r="CE242" s="292"/>
      <c r="CF242" s="292"/>
      <c r="CG242" s="292"/>
      <c r="CH242" s="292"/>
      <c r="CI242" s="292"/>
      <c r="CJ242" s="292"/>
      <c r="CK242" s="292"/>
      <c r="CL242" s="292"/>
      <c r="CM242" s="292"/>
      <c r="CN242" s="292"/>
      <c r="CO242" s="292"/>
      <c r="CP242" s="292"/>
      <c r="CQ242" s="292"/>
      <c r="CR242" s="292"/>
      <c r="CS242" s="292"/>
      <c r="CT242" s="292"/>
      <c r="CU242" s="292"/>
      <c r="CV242" s="292"/>
      <c r="CW242" s="292"/>
      <c r="CX242" s="292"/>
      <c r="CY242" s="292"/>
      <c r="CZ242" s="292"/>
      <c r="DA242" s="292"/>
      <c r="DB242" s="292"/>
      <c r="DC242" s="292"/>
      <c r="DD242" s="292"/>
      <c r="DE242" s="292"/>
    </row>
    <row r="243" spans="1:109" s="28" customFormat="1" ht="16.5" customHeight="1" x14ac:dyDescent="0.35">
      <c r="B243" s="721">
        <v>18</v>
      </c>
      <c r="C243" s="661"/>
      <c r="D243" s="738" t="s">
        <v>747</v>
      </c>
      <c r="E243" s="615" t="s">
        <v>118</v>
      </c>
      <c r="F243" s="504">
        <f t="shared" si="71"/>
        <v>0</v>
      </c>
      <c r="G243" s="543">
        <v>0</v>
      </c>
      <c r="H243" s="131">
        <v>0</v>
      </c>
      <c r="I243" s="131">
        <v>0</v>
      </c>
      <c r="J243" s="131">
        <v>0</v>
      </c>
      <c r="K243" s="130">
        <f t="shared" si="70"/>
        <v>0</v>
      </c>
      <c r="L243" s="132"/>
      <c r="M243" s="132"/>
      <c r="N243" s="132"/>
      <c r="O243" s="132"/>
      <c r="P243" s="330">
        <f t="shared" si="67"/>
        <v>0</v>
      </c>
      <c r="Q243" s="132"/>
      <c r="R243" s="132"/>
      <c r="S243" s="132"/>
      <c r="T243" s="430"/>
      <c r="U243" s="330">
        <f t="shared" si="68"/>
        <v>0</v>
      </c>
      <c r="V243" s="132">
        <v>0</v>
      </c>
      <c r="W243" s="132">
        <v>0</v>
      </c>
      <c r="X243" s="132">
        <v>0</v>
      </c>
      <c r="Y243" s="430">
        <v>0</v>
      </c>
      <c r="Z243" s="330">
        <f t="shared" si="69"/>
        <v>0</v>
      </c>
      <c r="AA243" s="132">
        <v>0</v>
      </c>
      <c r="AB243" s="132">
        <v>0</v>
      </c>
      <c r="AC243" s="132">
        <v>0</v>
      </c>
      <c r="AD243" s="430">
        <v>0</v>
      </c>
      <c r="AE243" s="330">
        <f t="shared" si="72"/>
        <v>0</v>
      </c>
      <c r="AF243" s="132">
        <v>0</v>
      </c>
      <c r="AG243" s="132">
        <v>0</v>
      </c>
      <c r="AH243" s="132">
        <v>0</v>
      </c>
      <c r="AI243" s="132">
        <v>0</v>
      </c>
      <c r="AJ243" s="330">
        <f t="shared" si="73"/>
        <v>0</v>
      </c>
      <c r="AK243" s="292"/>
      <c r="AL243" s="292"/>
      <c r="AM243" s="292"/>
      <c r="AN243" s="292"/>
      <c r="AO243" s="292"/>
      <c r="AP243" s="292"/>
      <c r="AQ243" s="292"/>
      <c r="AR243" s="292"/>
      <c r="AS243" s="292"/>
      <c r="AT243" s="292"/>
      <c r="AU243" s="292"/>
      <c r="AV243" s="292"/>
      <c r="AW243" s="292"/>
      <c r="AX243" s="292"/>
      <c r="AY243" s="292"/>
      <c r="AZ243" s="292"/>
      <c r="BA243" s="292"/>
      <c r="BB243" s="292"/>
      <c r="BC243" s="292"/>
      <c r="BD243" s="292"/>
      <c r="BE243" s="292"/>
      <c r="BF243" s="292"/>
      <c r="BG243" s="292"/>
      <c r="BH243" s="292"/>
      <c r="BI243" s="292"/>
      <c r="BJ243" s="292"/>
      <c r="BK243" s="292"/>
      <c r="BL243" s="292"/>
      <c r="BM243" s="292"/>
      <c r="BN243" s="292"/>
      <c r="BO243" s="292"/>
      <c r="BP243" s="292"/>
      <c r="BQ243" s="292"/>
      <c r="BR243" s="292"/>
      <c r="BS243" s="292"/>
      <c r="BT243" s="292"/>
      <c r="BU243" s="292"/>
      <c r="BV243" s="292"/>
      <c r="BW243" s="292"/>
      <c r="BX243" s="292"/>
      <c r="BY243" s="292"/>
      <c r="BZ243" s="292"/>
      <c r="CA243" s="292"/>
      <c r="CB243" s="292"/>
      <c r="CC243" s="292"/>
      <c r="CD243" s="292"/>
      <c r="CE243" s="292"/>
      <c r="CF243" s="292"/>
      <c r="CG243" s="292"/>
      <c r="CH243" s="292"/>
      <c r="CI243" s="292"/>
      <c r="CJ243" s="292"/>
      <c r="CK243" s="292"/>
      <c r="CL243" s="292"/>
      <c r="CM243" s="292"/>
      <c r="CN243" s="292"/>
      <c r="CO243" s="292"/>
      <c r="CP243" s="292"/>
      <c r="CQ243" s="292"/>
      <c r="CR243" s="292"/>
      <c r="CS243" s="292"/>
      <c r="CT243" s="292"/>
      <c r="CU243" s="292"/>
      <c r="CV243" s="292"/>
      <c r="CW243" s="292"/>
      <c r="CX243" s="292"/>
      <c r="CY243" s="292"/>
      <c r="CZ243" s="292"/>
      <c r="DA243" s="292"/>
      <c r="DB243" s="292"/>
      <c r="DC243" s="292"/>
      <c r="DD243" s="292"/>
      <c r="DE243" s="292"/>
    </row>
    <row r="244" spans="1:109" s="28" customFormat="1" ht="16.5" customHeight="1" x14ac:dyDescent="0.35">
      <c r="B244" s="722"/>
      <c r="C244" s="661"/>
      <c r="D244" s="739"/>
      <c r="E244" s="615" t="s">
        <v>205</v>
      </c>
      <c r="F244" s="504">
        <f t="shared" si="71"/>
        <v>0</v>
      </c>
      <c r="G244" s="540">
        <v>0</v>
      </c>
      <c r="H244" s="133">
        <v>0</v>
      </c>
      <c r="I244" s="133">
        <v>0</v>
      </c>
      <c r="J244" s="133">
        <v>0</v>
      </c>
      <c r="K244" s="130">
        <f t="shared" si="70"/>
        <v>0</v>
      </c>
      <c r="L244" s="134"/>
      <c r="M244" s="134"/>
      <c r="N244" s="134"/>
      <c r="O244" s="134"/>
      <c r="P244" s="330">
        <f t="shared" si="67"/>
        <v>0</v>
      </c>
      <c r="Q244" s="134"/>
      <c r="R244" s="134"/>
      <c r="S244" s="134"/>
      <c r="T244" s="428"/>
      <c r="U244" s="330">
        <f t="shared" si="68"/>
        <v>0</v>
      </c>
      <c r="V244" s="134">
        <v>0</v>
      </c>
      <c r="W244" s="134">
        <v>0</v>
      </c>
      <c r="X244" s="134">
        <v>0</v>
      </c>
      <c r="Y244" s="428">
        <v>0</v>
      </c>
      <c r="Z244" s="330">
        <f t="shared" si="69"/>
        <v>0</v>
      </c>
      <c r="AA244" s="134">
        <v>0</v>
      </c>
      <c r="AB244" s="134">
        <v>0</v>
      </c>
      <c r="AC244" s="134">
        <v>0</v>
      </c>
      <c r="AD244" s="428">
        <v>0</v>
      </c>
      <c r="AE244" s="330">
        <f t="shared" si="72"/>
        <v>0</v>
      </c>
      <c r="AF244" s="134">
        <v>0</v>
      </c>
      <c r="AG244" s="134">
        <v>0</v>
      </c>
      <c r="AH244" s="134">
        <v>0</v>
      </c>
      <c r="AI244" s="134">
        <v>0</v>
      </c>
      <c r="AJ244" s="330">
        <f t="shared" si="73"/>
        <v>0</v>
      </c>
      <c r="AK244" s="292"/>
      <c r="AL244" s="292"/>
      <c r="AM244" s="292"/>
      <c r="AN244" s="292"/>
      <c r="AO244" s="292"/>
      <c r="AP244" s="292"/>
      <c r="AQ244" s="292"/>
      <c r="AR244" s="292"/>
      <c r="AS244" s="292"/>
      <c r="AT244" s="292"/>
      <c r="AU244" s="292"/>
      <c r="AV244" s="292"/>
      <c r="AW244" s="292"/>
      <c r="AX244" s="292"/>
      <c r="AY244" s="292"/>
      <c r="AZ244" s="292"/>
      <c r="BA244" s="292"/>
      <c r="BB244" s="292"/>
      <c r="BC244" s="292"/>
      <c r="BD244" s="292"/>
      <c r="BE244" s="292"/>
      <c r="BF244" s="292"/>
      <c r="BG244" s="292"/>
      <c r="BH244" s="292"/>
      <c r="BI244" s="292"/>
      <c r="BJ244" s="292"/>
      <c r="BK244" s="292"/>
      <c r="BL244" s="292"/>
      <c r="BM244" s="292"/>
      <c r="BN244" s="292"/>
      <c r="BO244" s="292"/>
      <c r="BP244" s="292"/>
      <c r="BQ244" s="292"/>
      <c r="BR244" s="292"/>
      <c r="BS244" s="292"/>
      <c r="BT244" s="292"/>
      <c r="BU244" s="292"/>
      <c r="BV244" s="292"/>
      <c r="BW244" s="292"/>
      <c r="BX244" s="292"/>
      <c r="BY244" s="292"/>
      <c r="BZ244" s="292"/>
      <c r="CA244" s="292"/>
      <c r="CB244" s="292"/>
      <c r="CC244" s="292"/>
      <c r="CD244" s="292"/>
      <c r="CE244" s="292"/>
      <c r="CF244" s="292"/>
      <c r="CG244" s="292"/>
      <c r="CH244" s="292"/>
      <c r="CI244" s="292"/>
      <c r="CJ244" s="292"/>
      <c r="CK244" s="292"/>
      <c r="CL244" s="292"/>
      <c r="CM244" s="292"/>
      <c r="CN244" s="292"/>
      <c r="CO244" s="292"/>
      <c r="CP244" s="292"/>
      <c r="CQ244" s="292"/>
      <c r="CR244" s="292"/>
      <c r="CS244" s="292"/>
      <c r="CT244" s="292"/>
      <c r="CU244" s="292"/>
      <c r="CV244" s="292"/>
      <c r="CW244" s="292"/>
      <c r="CX244" s="292"/>
      <c r="CY244" s="292"/>
      <c r="CZ244" s="292"/>
      <c r="DA244" s="292"/>
      <c r="DB244" s="292"/>
      <c r="DC244" s="292"/>
      <c r="DD244" s="292"/>
      <c r="DE244" s="292"/>
    </row>
    <row r="245" spans="1:109" s="28" customFormat="1" ht="16.5" customHeight="1" thickBot="1" x14ac:dyDescent="0.4">
      <c r="B245" s="720"/>
      <c r="C245" s="661"/>
      <c r="D245" s="740"/>
      <c r="E245" s="622" t="s">
        <v>114</v>
      </c>
      <c r="F245" s="504">
        <f t="shared" si="71"/>
        <v>0</v>
      </c>
      <c r="G245" s="541">
        <v>0</v>
      </c>
      <c r="H245" s="135">
        <v>0</v>
      </c>
      <c r="I245" s="135">
        <v>0</v>
      </c>
      <c r="J245" s="135">
        <v>0</v>
      </c>
      <c r="K245" s="130">
        <f t="shared" si="70"/>
        <v>0</v>
      </c>
      <c r="L245" s="136"/>
      <c r="M245" s="136"/>
      <c r="N245" s="136"/>
      <c r="O245" s="136"/>
      <c r="P245" s="330">
        <f t="shared" si="67"/>
        <v>0</v>
      </c>
      <c r="Q245" s="136"/>
      <c r="R245" s="136"/>
      <c r="S245" s="136"/>
      <c r="T245" s="429"/>
      <c r="U245" s="330">
        <f t="shared" si="68"/>
        <v>0</v>
      </c>
      <c r="V245" s="277"/>
      <c r="W245" s="277"/>
      <c r="X245" s="277"/>
      <c r="Y245" s="422"/>
      <c r="Z245" s="330">
        <f t="shared" si="69"/>
        <v>0</v>
      </c>
      <c r="AA245" s="565"/>
      <c r="AB245" s="565"/>
      <c r="AC245" s="565"/>
      <c r="AD245" s="581"/>
      <c r="AE245" s="330">
        <f t="shared" si="72"/>
        <v>0</v>
      </c>
      <c r="AF245" s="565"/>
      <c r="AG245" s="565"/>
      <c r="AH245" s="565"/>
      <c r="AI245" s="565"/>
      <c r="AJ245" s="330">
        <f t="shared" si="73"/>
        <v>0</v>
      </c>
      <c r="AK245" s="292"/>
      <c r="AL245" s="292"/>
      <c r="AM245" s="292"/>
      <c r="AN245" s="292"/>
      <c r="AO245" s="292"/>
      <c r="AP245" s="292"/>
      <c r="AQ245" s="292"/>
      <c r="AR245" s="292"/>
      <c r="AS245" s="292"/>
      <c r="AT245" s="292"/>
      <c r="AU245" s="292"/>
      <c r="AV245" s="292"/>
      <c r="AW245" s="292"/>
      <c r="AX245" s="292"/>
      <c r="AY245" s="292"/>
      <c r="AZ245" s="292"/>
      <c r="BA245" s="292"/>
      <c r="BB245" s="292"/>
      <c r="BC245" s="292"/>
      <c r="BD245" s="292"/>
      <c r="BE245" s="292"/>
      <c r="BF245" s="292"/>
      <c r="BG245" s="292"/>
      <c r="BH245" s="292"/>
      <c r="BI245" s="292"/>
      <c r="BJ245" s="292"/>
      <c r="BK245" s="292"/>
      <c r="BL245" s="292"/>
      <c r="BM245" s="292"/>
      <c r="BN245" s="292"/>
      <c r="BO245" s="292"/>
      <c r="BP245" s="292"/>
      <c r="BQ245" s="292"/>
      <c r="BR245" s="292"/>
      <c r="BS245" s="292"/>
      <c r="BT245" s="292"/>
      <c r="BU245" s="292"/>
      <c r="BV245" s="292"/>
      <c r="BW245" s="292"/>
      <c r="BX245" s="292"/>
      <c r="BY245" s="292"/>
      <c r="BZ245" s="292"/>
      <c r="CA245" s="292"/>
      <c r="CB245" s="292"/>
      <c r="CC245" s="292"/>
      <c r="CD245" s="292"/>
      <c r="CE245" s="292"/>
      <c r="CF245" s="292"/>
      <c r="CG245" s="292"/>
      <c r="CH245" s="292"/>
      <c r="CI245" s="292"/>
      <c r="CJ245" s="292"/>
      <c r="CK245" s="292"/>
      <c r="CL245" s="292"/>
      <c r="CM245" s="292"/>
      <c r="CN245" s="292"/>
      <c r="CO245" s="292"/>
      <c r="CP245" s="292"/>
      <c r="CQ245" s="292"/>
      <c r="CR245" s="292"/>
      <c r="CS245" s="292"/>
      <c r="CT245" s="292"/>
      <c r="CU245" s="292"/>
      <c r="CV245" s="292"/>
      <c r="CW245" s="292"/>
      <c r="CX245" s="292"/>
      <c r="CY245" s="292"/>
      <c r="CZ245" s="292"/>
      <c r="DA245" s="292"/>
      <c r="DB245" s="292"/>
      <c r="DC245" s="292"/>
      <c r="DD245" s="292"/>
      <c r="DE245" s="292"/>
    </row>
    <row r="246" spans="1:109" s="28" customFormat="1" ht="16.5" customHeight="1" thickBot="1" x14ac:dyDescent="0.4">
      <c r="B246" s="727">
        <v>19</v>
      </c>
      <c r="C246" s="661"/>
      <c r="D246" s="724" t="s">
        <v>748</v>
      </c>
      <c r="E246" s="615" t="s">
        <v>118</v>
      </c>
      <c r="F246" s="504">
        <f t="shared" si="71"/>
        <v>0</v>
      </c>
      <c r="G246" s="544">
        <v>0</v>
      </c>
      <c r="H246" s="131">
        <v>0</v>
      </c>
      <c r="I246" s="131">
        <v>0</v>
      </c>
      <c r="J246" s="131">
        <v>0</v>
      </c>
      <c r="K246" s="130">
        <f t="shared" si="70"/>
        <v>0</v>
      </c>
      <c r="L246" s="136"/>
      <c r="M246" s="136"/>
      <c r="N246" s="136"/>
      <c r="O246" s="136"/>
      <c r="P246" s="330">
        <f t="shared" si="67"/>
        <v>0</v>
      </c>
      <c r="Q246" s="136"/>
      <c r="R246" s="136"/>
      <c r="S246" s="136"/>
      <c r="T246" s="429"/>
      <c r="U246" s="330">
        <f t="shared" si="68"/>
        <v>0</v>
      </c>
      <c r="V246" s="136">
        <v>0</v>
      </c>
      <c r="W246" s="136">
        <v>0</v>
      </c>
      <c r="X246" s="136">
        <v>0</v>
      </c>
      <c r="Y246" s="429">
        <v>0</v>
      </c>
      <c r="Z246" s="330">
        <f t="shared" si="69"/>
        <v>0</v>
      </c>
      <c r="AA246" s="132">
        <v>0</v>
      </c>
      <c r="AB246" s="132">
        <v>0</v>
      </c>
      <c r="AC246" s="132">
        <v>0</v>
      </c>
      <c r="AD246" s="430">
        <v>0</v>
      </c>
      <c r="AE246" s="330">
        <f t="shared" si="72"/>
        <v>0</v>
      </c>
      <c r="AF246" s="132">
        <v>0</v>
      </c>
      <c r="AG246" s="132">
        <v>0</v>
      </c>
      <c r="AH246" s="132">
        <v>0</v>
      </c>
      <c r="AI246" s="132">
        <v>0</v>
      </c>
      <c r="AJ246" s="330">
        <f t="shared" si="73"/>
        <v>0</v>
      </c>
      <c r="AK246" s="292"/>
      <c r="AL246" s="292"/>
      <c r="AM246" s="292"/>
      <c r="AN246" s="292"/>
      <c r="AO246" s="292"/>
      <c r="AP246" s="292"/>
      <c r="AQ246" s="292"/>
      <c r="AR246" s="292"/>
      <c r="AS246" s="292"/>
      <c r="AT246" s="292"/>
      <c r="AU246" s="292"/>
      <c r="AV246" s="292"/>
      <c r="AW246" s="292"/>
      <c r="AX246" s="292"/>
      <c r="AY246" s="292"/>
      <c r="AZ246" s="292"/>
      <c r="BA246" s="292"/>
      <c r="BB246" s="292"/>
      <c r="BC246" s="292"/>
      <c r="BD246" s="292"/>
      <c r="BE246" s="292"/>
      <c r="BF246" s="292"/>
      <c r="BG246" s="292"/>
      <c r="BH246" s="292"/>
      <c r="BI246" s="292"/>
      <c r="BJ246" s="292"/>
      <c r="BK246" s="292"/>
      <c r="BL246" s="292"/>
      <c r="BM246" s="292"/>
      <c r="BN246" s="292"/>
      <c r="BO246" s="292"/>
      <c r="BP246" s="292"/>
      <c r="BQ246" s="292"/>
      <c r="BR246" s="292"/>
      <c r="BS246" s="292"/>
      <c r="BT246" s="292"/>
      <c r="BU246" s="292"/>
      <c r="BV246" s="292"/>
      <c r="BW246" s="292"/>
      <c r="BX246" s="292"/>
      <c r="BY246" s="292"/>
      <c r="BZ246" s="292"/>
      <c r="CA246" s="292"/>
      <c r="CB246" s="292"/>
      <c r="CC246" s="292"/>
      <c r="CD246" s="292"/>
      <c r="CE246" s="292"/>
      <c r="CF246" s="292"/>
      <c r="CG246" s="292"/>
      <c r="CH246" s="292"/>
      <c r="CI246" s="292"/>
      <c r="CJ246" s="292"/>
      <c r="CK246" s="292"/>
      <c r="CL246" s="292"/>
      <c r="CM246" s="292"/>
      <c r="CN246" s="292"/>
      <c r="CO246" s="292"/>
      <c r="CP246" s="292"/>
      <c r="CQ246" s="292"/>
      <c r="CR246" s="292"/>
      <c r="CS246" s="292"/>
      <c r="CT246" s="292"/>
      <c r="CU246" s="292"/>
      <c r="CV246" s="292"/>
      <c r="CW246" s="292"/>
      <c r="CX246" s="292"/>
      <c r="CY246" s="292"/>
      <c r="CZ246" s="292"/>
      <c r="DA246" s="292"/>
      <c r="DB246" s="292"/>
      <c r="DC246" s="292"/>
      <c r="DD246" s="292"/>
      <c r="DE246" s="292"/>
    </row>
    <row r="247" spans="1:109" s="28" customFormat="1" ht="16.5" customHeight="1" thickBot="1" x14ac:dyDescent="0.4">
      <c r="B247" s="722"/>
      <c r="C247" s="661"/>
      <c r="D247" s="725"/>
      <c r="E247" s="615" t="s">
        <v>205</v>
      </c>
      <c r="F247" s="504">
        <f t="shared" si="71"/>
        <v>0</v>
      </c>
      <c r="G247" s="545">
        <v>0</v>
      </c>
      <c r="H247" s="133">
        <v>0</v>
      </c>
      <c r="I247" s="133">
        <v>0</v>
      </c>
      <c r="J247" s="133">
        <v>0</v>
      </c>
      <c r="K247" s="130">
        <f t="shared" si="70"/>
        <v>0</v>
      </c>
      <c r="L247" s="136"/>
      <c r="M247" s="136"/>
      <c r="N247" s="136"/>
      <c r="O247" s="136"/>
      <c r="P247" s="330">
        <f t="shared" si="67"/>
        <v>0</v>
      </c>
      <c r="Q247" s="136"/>
      <c r="R247" s="136"/>
      <c r="S247" s="136"/>
      <c r="T247" s="429"/>
      <c r="U247" s="330">
        <f t="shared" si="68"/>
        <v>0</v>
      </c>
      <c r="V247" s="136">
        <v>0</v>
      </c>
      <c r="W247" s="136">
        <v>0</v>
      </c>
      <c r="X247" s="136">
        <v>0</v>
      </c>
      <c r="Y247" s="429">
        <v>0</v>
      </c>
      <c r="Z247" s="330">
        <f t="shared" si="69"/>
        <v>0</v>
      </c>
      <c r="AA247" s="134">
        <v>0</v>
      </c>
      <c r="AB247" s="134">
        <v>0</v>
      </c>
      <c r="AC247" s="134">
        <v>0</v>
      </c>
      <c r="AD247" s="428">
        <v>0</v>
      </c>
      <c r="AE247" s="330">
        <f t="shared" si="72"/>
        <v>0</v>
      </c>
      <c r="AF247" s="134">
        <v>0</v>
      </c>
      <c r="AG247" s="134">
        <v>0</v>
      </c>
      <c r="AH247" s="134">
        <v>0</v>
      </c>
      <c r="AI247" s="134">
        <v>0</v>
      </c>
      <c r="AJ247" s="330">
        <f t="shared" si="73"/>
        <v>0</v>
      </c>
      <c r="AK247" s="292"/>
      <c r="AL247" s="292"/>
      <c r="AM247" s="292"/>
      <c r="AN247" s="292"/>
      <c r="AO247" s="292"/>
      <c r="AP247" s="292"/>
      <c r="AQ247" s="292"/>
      <c r="AR247" s="292"/>
      <c r="AS247" s="292"/>
      <c r="AT247" s="292"/>
      <c r="AU247" s="292"/>
      <c r="AV247" s="292"/>
      <c r="AW247" s="292"/>
      <c r="AX247" s="292"/>
      <c r="AY247" s="292"/>
      <c r="AZ247" s="292"/>
      <c r="BA247" s="292"/>
      <c r="BB247" s="292"/>
      <c r="BC247" s="292"/>
      <c r="BD247" s="292"/>
      <c r="BE247" s="292"/>
      <c r="BF247" s="292"/>
      <c r="BG247" s="292"/>
      <c r="BH247" s="292"/>
      <c r="BI247" s="292"/>
      <c r="BJ247" s="292"/>
      <c r="BK247" s="292"/>
      <c r="BL247" s="292"/>
      <c r="BM247" s="292"/>
      <c r="BN247" s="292"/>
      <c r="BO247" s="292"/>
      <c r="BP247" s="292"/>
      <c r="BQ247" s="292"/>
      <c r="BR247" s="292"/>
      <c r="BS247" s="292"/>
      <c r="BT247" s="292"/>
      <c r="BU247" s="292"/>
      <c r="BV247" s="292"/>
      <c r="BW247" s="292"/>
      <c r="BX247" s="292"/>
      <c r="BY247" s="292"/>
      <c r="BZ247" s="292"/>
      <c r="CA247" s="292"/>
      <c r="CB247" s="292"/>
      <c r="CC247" s="292"/>
      <c r="CD247" s="292"/>
      <c r="CE247" s="292"/>
      <c r="CF247" s="292"/>
      <c r="CG247" s="292"/>
      <c r="CH247" s="292"/>
      <c r="CI247" s="292"/>
      <c r="CJ247" s="292"/>
      <c r="CK247" s="292"/>
      <c r="CL247" s="292"/>
      <c r="CM247" s="292"/>
      <c r="CN247" s="292"/>
      <c r="CO247" s="292"/>
      <c r="CP247" s="292"/>
      <c r="CQ247" s="292"/>
      <c r="CR247" s="292"/>
      <c r="CS247" s="292"/>
      <c r="CT247" s="292"/>
      <c r="CU247" s="292"/>
      <c r="CV247" s="292"/>
      <c r="CW247" s="292"/>
      <c r="CX247" s="292"/>
      <c r="CY247" s="292"/>
      <c r="CZ247" s="292"/>
      <c r="DA247" s="292"/>
      <c r="DB247" s="292"/>
      <c r="DC247" s="292"/>
      <c r="DD247" s="292"/>
      <c r="DE247" s="292"/>
    </row>
    <row r="248" spans="1:109" s="28" customFormat="1" ht="16.5" customHeight="1" thickBot="1" x14ac:dyDescent="0.4">
      <c r="B248" s="720"/>
      <c r="C248" s="661"/>
      <c r="D248" s="726"/>
      <c r="E248" s="620" t="s">
        <v>114</v>
      </c>
      <c r="F248" s="504">
        <f t="shared" si="71"/>
        <v>3</v>
      </c>
      <c r="G248" s="546">
        <v>3</v>
      </c>
      <c r="H248" s="135">
        <v>0</v>
      </c>
      <c r="I248" s="135">
        <v>0</v>
      </c>
      <c r="J248" s="135">
        <v>0</v>
      </c>
      <c r="K248" s="130">
        <f t="shared" si="70"/>
        <v>3</v>
      </c>
      <c r="L248" s="136"/>
      <c r="M248" s="136"/>
      <c r="N248" s="136"/>
      <c r="O248" s="136"/>
      <c r="P248" s="330">
        <f t="shared" si="67"/>
        <v>0</v>
      </c>
      <c r="Q248" s="136"/>
      <c r="R248" s="136"/>
      <c r="S248" s="136"/>
      <c r="T248" s="429"/>
      <c r="U248" s="330">
        <f t="shared" si="68"/>
        <v>0</v>
      </c>
      <c r="V248" s="136">
        <v>0</v>
      </c>
      <c r="W248" s="136">
        <v>0</v>
      </c>
      <c r="X248" s="136">
        <v>0</v>
      </c>
      <c r="Y248" s="429">
        <v>0</v>
      </c>
      <c r="Z248" s="330">
        <f t="shared" si="69"/>
        <v>0</v>
      </c>
      <c r="AA248" s="136">
        <v>0</v>
      </c>
      <c r="AB248" s="136">
        <v>0</v>
      </c>
      <c r="AC248" s="136">
        <v>0</v>
      </c>
      <c r="AD248" s="429">
        <v>0</v>
      </c>
      <c r="AE248" s="330">
        <f t="shared" si="72"/>
        <v>0</v>
      </c>
      <c r="AF248" s="136">
        <v>0</v>
      </c>
      <c r="AG248" s="136">
        <v>0</v>
      </c>
      <c r="AH248" s="136">
        <v>0</v>
      </c>
      <c r="AI248" s="136">
        <v>0</v>
      </c>
      <c r="AJ248" s="330">
        <f t="shared" si="73"/>
        <v>0</v>
      </c>
      <c r="AK248" s="292"/>
      <c r="AL248" s="292"/>
      <c r="AM248" s="292"/>
      <c r="AN248" s="292"/>
      <c r="AO248" s="292"/>
      <c r="AP248" s="292"/>
      <c r="AQ248" s="292"/>
      <c r="AR248" s="292"/>
      <c r="AS248" s="292"/>
      <c r="AT248" s="292"/>
      <c r="AU248" s="292"/>
      <c r="AV248" s="292"/>
      <c r="AW248" s="292"/>
      <c r="AX248" s="292"/>
      <c r="AY248" s="292"/>
      <c r="AZ248" s="292"/>
      <c r="BA248" s="292"/>
      <c r="BB248" s="292"/>
      <c r="BC248" s="292"/>
      <c r="BD248" s="292"/>
      <c r="BE248" s="292"/>
      <c r="BF248" s="292"/>
      <c r="BG248" s="292"/>
      <c r="BH248" s="292"/>
      <c r="BI248" s="292"/>
      <c r="BJ248" s="292"/>
      <c r="BK248" s="292"/>
      <c r="BL248" s="292"/>
      <c r="BM248" s="292"/>
      <c r="BN248" s="292"/>
      <c r="BO248" s="292"/>
      <c r="BP248" s="292"/>
      <c r="BQ248" s="292"/>
      <c r="BR248" s="292"/>
      <c r="BS248" s="292"/>
      <c r="BT248" s="292"/>
      <c r="BU248" s="292"/>
      <c r="BV248" s="292"/>
      <c r="BW248" s="292"/>
      <c r="BX248" s="292"/>
      <c r="BY248" s="292"/>
      <c r="BZ248" s="292"/>
      <c r="CA248" s="292"/>
      <c r="CB248" s="292"/>
      <c r="CC248" s="292"/>
      <c r="CD248" s="292"/>
      <c r="CE248" s="292"/>
      <c r="CF248" s="292"/>
      <c r="CG248" s="292"/>
      <c r="CH248" s="292"/>
      <c r="CI248" s="292"/>
      <c r="CJ248" s="292"/>
      <c r="CK248" s="292"/>
      <c r="CL248" s="292"/>
      <c r="CM248" s="292"/>
      <c r="CN248" s="292"/>
      <c r="CO248" s="292"/>
      <c r="CP248" s="292"/>
      <c r="CQ248" s="292"/>
      <c r="CR248" s="292"/>
      <c r="CS248" s="292"/>
      <c r="CT248" s="292"/>
      <c r="CU248" s="292"/>
      <c r="CV248" s="292"/>
      <c r="CW248" s="292"/>
      <c r="CX248" s="292"/>
      <c r="CY248" s="292"/>
      <c r="CZ248" s="292"/>
      <c r="DA248" s="292"/>
      <c r="DB248" s="292"/>
      <c r="DC248" s="292"/>
      <c r="DD248" s="292"/>
      <c r="DE248" s="292"/>
    </row>
    <row r="249" spans="1:109" s="28" customFormat="1" ht="16.5" customHeight="1" x14ac:dyDescent="0.35">
      <c r="B249" s="721">
        <v>20</v>
      </c>
      <c r="C249" s="661"/>
      <c r="D249" s="673" t="s">
        <v>749</v>
      </c>
      <c r="E249" s="615" t="s">
        <v>118</v>
      </c>
      <c r="F249" s="504">
        <f t="shared" si="71"/>
        <v>8</v>
      </c>
      <c r="G249" s="543">
        <v>0</v>
      </c>
      <c r="H249" s="131">
        <v>0</v>
      </c>
      <c r="I249" s="131">
        <v>0</v>
      </c>
      <c r="J249" s="131">
        <v>0</v>
      </c>
      <c r="K249" s="130">
        <f t="shared" si="70"/>
        <v>0</v>
      </c>
      <c r="L249" s="132"/>
      <c r="M249" s="132"/>
      <c r="N249" s="132"/>
      <c r="O249" s="132"/>
      <c r="P249" s="330">
        <f t="shared" si="67"/>
        <v>0</v>
      </c>
      <c r="Q249" s="132"/>
      <c r="R249" s="132"/>
      <c r="S249" s="132"/>
      <c r="T249" s="430"/>
      <c r="U249" s="330">
        <f t="shared" si="68"/>
        <v>0</v>
      </c>
      <c r="V249" s="132">
        <v>0</v>
      </c>
      <c r="W249" s="132">
        <v>0</v>
      </c>
      <c r="X249" s="132">
        <v>0</v>
      </c>
      <c r="Y249" s="430">
        <v>0</v>
      </c>
      <c r="Z249" s="330">
        <f t="shared" si="69"/>
        <v>0</v>
      </c>
      <c r="AA249" s="132">
        <v>0</v>
      </c>
      <c r="AB249" s="132">
        <v>4</v>
      </c>
      <c r="AC249" s="132">
        <v>0</v>
      </c>
      <c r="AD249" s="430">
        <v>3</v>
      </c>
      <c r="AE249" s="330">
        <f t="shared" si="72"/>
        <v>7</v>
      </c>
      <c r="AF249" s="132">
        <v>0</v>
      </c>
      <c r="AG249" s="132">
        <v>0</v>
      </c>
      <c r="AH249" s="132">
        <v>0</v>
      </c>
      <c r="AI249" s="132">
        <v>1</v>
      </c>
      <c r="AJ249" s="330">
        <f t="shared" si="73"/>
        <v>1</v>
      </c>
      <c r="AK249" s="292"/>
      <c r="AL249" s="292"/>
      <c r="AM249" s="292"/>
      <c r="AN249" s="292"/>
      <c r="AO249" s="292"/>
      <c r="AP249" s="292"/>
      <c r="AQ249" s="292"/>
      <c r="AR249" s="292"/>
      <c r="AS249" s="292"/>
      <c r="AT249" s="292"/>
      <c r="AU249" s="292"/>
      <c r="AV249" s="292"/>
      <c r="AW249" s="292"/>
      <c r="AX249" s="292"/>
      <c r="AY249" s="292"/>
      <c r="AZ249" s="292"/>
      <c r="BA249" s="292"/>
      <c r="BB249" s="292"/>
      <c r="BC249" s="292"/>
      <c r="BD249" s="292"/>
      <c r="BE249" s="292"/>
      <c r="BF249" s="292"/>
      <c r="BG249" s="292"/>
      <c r="BH249" s="292"/>
      <c r="BI249" s="292"/>
      <c r="BJ249" s="292"/>
      <c r="BK249" s="292"/>
      <c r="BL249" s="292"/>
      <c r="BM249" s="292"/>
      <c r="BN249" s="292"/>
      <c r="BO249" s="292"/>
      <c r="BP249" s="292"/>
      <c r="BQ249" s="292"/>
      <c r="BR249" s="292"/>
      <c r="BS249" s="292"/>
      <c r="BT249" s="292"/>
      <c r="BU249" s="292"/>
      <c r="BV249" s="292"/>
      <c r="BW249" s="292"/>
      <c r="BX249" s="292"/>
      <c r="BY249" s="292"/>
      <c r="BZ249" s="292"/>
      <c r="CA249" s="292"/>
      <c r="CB249" s="292"/>
      <c r="CC249" s="292"/>
      <c r="CD249" s="292"/>
      <c r="CE249" s="292"/>
      <c r="CF249" s="292"/>
      <c r="CG249" s="292"/>
      <c r="CH249" s="292"/>
      <c r="CI249" s="292"/>
      <c r="CJ249" s="292"/>
      <c r="CK249" s="292"/>
      <c r="CL249" s="292"/>
      <c r="CM249" s="292"/>
      <c r="CN249" s="292"/>
      <c r="CO249" s="292"/>
      <c r="CP249" s="292"/>
      <c r="CQ249" s="292"/>
      <c r="CR249" s="292"/>
      <c r="CS249" s="292"/>
      <c r="CT249" s="292"/>
      <c r="CU249" s="292"/>
      <c r="CV249" s="292"/>
      <c r="CW249" s="292"/>
      <c r="CX249" s="292"/>
      <c r="CY249" s="292"/>
      <c r="CZ249" s="292"/>
      <c r="DA249" s="292"/>
      <c r="DB249" s="292"/>
      <c r="DC249" s="292"/>
      <c r="DD249" s="292"/>
      <c r="DE249" s="292"/>
    </row>
    <row r="250" spans="1:109" s="28" customFormat="1" ht="16.5" customHeight="1" x14ac:dyDescent="0.35">
      <c r="B250" s="722"/>
      <c r="C250" s="661"/>
      <c r="D250" s="674"/>
      <c r="E250" s="615" t="s">
        <v>205</v>
      </c>
      <c r="F250" s="504">
        <f t="shared" si="71"/>
        <v>0</v>
      </c>
      <c r="G250" s="540">
        <v>0</v>
      </c>
      <c r="H250" s="133">
        <v>0</v>
      </c>
      <c r="I250" s="133">
        <v>0</v>
      </c>
      <c r="J250" s="133">
        <v>0</v>
      </c>
      <c r="K250" s="130">
        <f t="shared" si="70"/>
        <v>0</v>
      </c>
      <c r="L250" s="134"/>
      <c r="M250" s="134"/>
      <c r="N250" s="134"/>
      <c r="O250" s="134"/>
      <c r="P250" s="330">
        <f t="shared" si="67"/>
        <v>0</v>
      </c>
      <c r="Q250" s="134"/>
      <c r="R250" s="134"/>
      <c r="S250" s="134"/>
      <c r="T250" s="428"/>
      <c r="U250" s="330">
        <f t="shared" si="68"/>
        <v>0</v>
      </c>
      <c r="V250" s="134">
        <v>0</v>
      </c>
      <c r="W250" s="134">
        <v>0</v>
      </c>
      <c r="X250" s="134">
        <v>0</v>
      </c>
      <c r="Y250" s="428">
        <v>0</v>
      </c>
      <c r="Z250" s="330">
        <f t="shared" si="69"/>
        <v>0</v>
      </c>
      <c r="AA250" s="134">
        <v>0</v>
      </c>
      <c r="AB250" s="134">
        <v>0</v>
      </c>
      <c r="AC250" s="134">
        <v>0</v>
      </c>
      <c r="AD250" s="428">
        <v>0</v>
      </c>
      <c r="AE250" s="330">
        <f t="shared" si="72"/>
        <v>0</v>
      </c>
      <c r="AF250" s="134">
        <v>0</v>
      </c>
      <c r="AG250" s="134">
        <v>0</v>
      </c>
      <c r="AH250" s="134">
        <v>0</v>
      </c>
      <c r="AI250" s="134">
        <v>0</v>
      </c>
      <c r="AJ250" s="330">
        <f t="shared" si="73"/>
        <v>0</v>
      </c>
      <c r="AK250" s="292"/>
      <c r="AL250" s="292"/>
      <c r="AM250" s="292"/>
      <c r="AN250" s="292"/>
      <c r="AO250" s="292"/>
      <c r="AP250" s="292"/>
      <c r="AQ250" s="292"/>
      <c r="AR250" s="292"/>
      <c r="AS250" s="292"/>
      <c r="AT250" s="292"/>
      <c r="AU250" s="292"/>
      <c r="AV250" s="292"/>
      <c r="AW250" s="292"/>
      <c r="AX250" s="292"/>
      <c r="AY250" s="292"/>
      <c r="AZ250" s="292"/>
      <c r="BA250" s="292"/>
      <c r="BB250" s="292"/>
      <c r="BC250" s="292"/>
      <c r="BD250" s="292"/>
      <c r="BE250" s="292"/>
      <c r="BF250" s="292"/>
      <c r="BG250" s="292"/>
      <c r="BH250" s="292"/>
      <c r="BI250" s="292"/>
      <c r="BJ250" s="292"/>
      <c r="BK250" s="292"/>
      <c r="BL250" s="292"/>
      <c r="BM250" s="292"/>
      <c r="BN250" s="292"/>
      <c r="BO250" s="292"/>
      <c r="BP250" s="292"/>
      <c r="BQ250" s="292"/>
      <c r="BR250" s="292"/>
      <c r="BS250" s="292"/>
      <c r="BT250" s="292"/>
      <c r="BU250" s="292"/>
      <c r="BV250" s="292"/>
      <c r="BW250" s="292"/>
      <c r="BX250" s="292"/>
      <c r="BY250" s="292"/>
      <c r="BZ250" s="292"/>
      <c r="CA250" s="292"/>
      <c r="CB250" s="292"/>
      <c r="CC250" s="292"/>
      <c r="CD250" s="292"/>
      <c r="CE250" s="292"/>
      <c r="CF250" s="292"/>
      <c r="CG250" s="292"/>
      <c r="CH250" s="292"/>
      <c r="CI250" s="292"/>
      <c r="CJ250" s="292"/>
      <c r="CK250" s="292"/>
      <c r="CL250" s="292"/>
      <c r="CM250" s="292"/>
      <c r="CN250" s="292"/>
      <c r="CO250" s="292"/>
      <c r="CP250" s="292"/>
      <c r="CQ250" s="292"/>
      <c r="CR250" s="292"/>
      <c r="CS250" s="292"/>
      <c r="CT250" s="292"/>
      <c r="CU250" s="292"/>
      <c r="CV250" s="292"/>
      <c r="CW250" s="292"/>
      <c r="CX250" s="292"/>
      <c r="CY250" s="292"/>
      <c r="CZ250" s="292"/>
      <c r="DA250" s="292"/>
      <c r="DB250" s="292"/>
      <c r="DC250" s="292"/>
      <c r="DD250" s="292"/>
      <c r="DE250" s="292"/>
    </row>
    <row r="251" spans="1:109" s="28" customFormat="1" ht="16.5" customHeight="1" thickBot="1" x14ac:dyDescent="0.4">
      <c r="B251" s="720"/>
      <c r="C251" s="661"/>
      <c r="D251" s="674"/>
      <c r="E251" s="632" t="s">
        <v>114</v>
      </c>
      <c r="F251" s="504">
        <f t="shared" si="71"/>
        <v>0</v>
      </c>
      <c r="G251" s="541">
        <v>0</v>
      </c>
      <c r="H251" s="135">
        <v>0</v>
      </c>
      <c r="I251" s="135">
        <v>0</v>
      </c>
      <c r="J251" s="135">
        <v>0</v>
      </c>
      <c r="K251" s="130">
        <f t="shared" si="70"/>
        <v>0</v>
      </c>
      <c r="L251" s="136"/>
      <c r="M251" s="136"/>
      <c r="N251" s="136"/>
      <c r="O251" s="136"/>
      <c r="P251" s="330">
        <f t="shared" si="67"/>
        <v>0</v>
      </c>
      <c r="Q251" s="136"/>
      <c r="R251" s="136"/>
      <c r="S251" s="136"/>
      <c r="T251" s="429"/>
      <c r="U251" s="330">
        <f t="shared" si="68"/>
        <v>0</v>
      </c>
      <c r="V251" s="277"/>
      <c r="W251" s="277"/>
      <c r="X251" s="277"/>
      <c r="Y251" s="422"/>
      <c r="Z251" s="330">
        <f t="shared" si="69"/>
        <v>0</v>
      </c>
      <c r="AA251" s="566"/>
      <c r="AB251" s="566"/>
      <c r="AC251" s="566"/>
      <c r="AD251" s="582"/>
      <c r="AE251" s="330">
        <f t="shared" si="72"/>
        <v>0</v>
      </c>
      <c r="AF251" s="566"/>
      <c r="AG251" s="566"/>
      <c r="AH251" s="566"/>
      <c r="AI251" s="566"/>
      <c r="AJ251" s="330">
        <f t="shared" si="73"/>
        <v>0</v>
      </c>
      <c r="AK251" s="292"/>
      <c r="AL251" s="292"/>
      <c r="AM251" s="292"/>
      <c r="AN251" s="292"/>
      <c r="AO251" s="292"/>
      <c r="AP251" s="292"/>
      <c r="AQ251" s="292"/>
      <c r="AR251" s="292"/>
      <c r="AS251" s="292"/>
      <c r="AT251" s="292"/>
      <c r="AU251" s="292"/>
      <c r="AV251" s="292"/>
      <c r="AW251" s="292"/>
      <c r="AX251" s="292"/>
      <c r="AY251" s="292"/>
      <c r="AZ251" s="292"/>
      <c r="BA251" s="292"/>
      <c r="BB251" s="292"/>
      <c r="BC251" s="292"/>
      <c r="BD251" s="292"/>
      <c r="BE251" s="292"/>
      <c r="BF251" s="292"/>
      <c r="BG251" s="292"/>
      <c r="BH251" s="292"/>
      <c r="BI251" s="292"/>
      <c r="BJ251" s="292"/>
      <c r="BK251" s="292"/>
      <c r="BL251" s="292"/>
      <c r="BM251" s="292"/>
      <c r="BN251" s="292"/>
      <c r="BO251" s="292"/>
      <c r="BP251" s="292"/>
      <c r="BQ251" s="292"/>
      <c r="BR251" s="292"/>
      <c r="BS251" s="292"/>
      <c r="BT251" s="292"/>
      <c r="BU251" s="292"/>
      <c r="BV251" s="292"/>
      <c r="BW251" s="292"/>
      <c r="BX251" s="292"/>
      <c r="BY251" s="292"/>
      <c r="BZ251" s="292"/>
      <c r="CA251" s="292"/>
      <c r="CB251" s="292"/>
      <c r="CC251" s="292"/>
      <c r="CD251" s="292"/>
      <c r="CE251" s="292"/>
      <c r="CF251" s="292"/>
      <c r="CG251" s="292"/>
      <c r="CH251" s="292"/>
      <c r="CI251" s="292"/>
      <c r="CJ251" s="292"/>
      <c r="CK251" s="292"/>
      <c r="CL251" s="292"/>
      <c r="CM251" s="292"/>
      <c r="CN251" s="292"/>
      <c r="CO251" s="292"/>
      <c r="CP251" s="292"/>
      <c r="CQ251" s="292"/>
      <c r="CR251" s="292"/>
      <c r="CS251" s="292"/>
      <c r="CT251" s="292"/>
      <c r="CU251" s="292"/>
      <c r="CV251" s="292"/>
      <c r="CW251" s="292"/>
      <c r="CX251" s="292"/>
      <c r="CY251" s="292"/>
      <c r="CZ251" s="292"/>
      <c r="DA251" s="292"/>
      <c r="DB251" s="292"/>
      <c r="DC251" s="292"/>
      <c r="DD251" s="292"/>
      <c r="DE251" s="292"/>
    </row>
    <row r="252" spans="1:109" s="28" customFormat="1" ht="16.5" customHeight="1" thickBot="1" x14ac:dyDescent="0.4">
      <c r="B252" s="528"/>
      <c r="C252" s="661"/>
      <c r="D252" s="675"/>
      <c r="E252" s="618" t="s">
        <v>768</v>
      </c>
      <c r="F252" s="504">
        <f t="shared" si="71"/>
        <v>63</v>
      </c>
      <c r="G252" s="542"/>
      <c r="H252" s="508"/>
      <c r="I252" s="508"/>
      <c r="J252" s="508"/>
      <c r="K252" s="130"/>
      <c r="L252" s="507"/>
      <c r="M252" s="507"/>
      <c r="N252" s="507"/>
      <c r="O252" s="507"/>
      <c r="P252" s="330"/>
      <c r="Q252" s="507"/>
      <c r="R252" s="507"/>
      <c r="S252" s="507"/>
      <c r="T252" s="509"/>
      <c r="U252" s="330"/>
      <c r="V252" s="505"/>
      <c r="W252" s="505"/>
      <c r="X252" s="505"/>
      <c r="Y252" s="506"/>
      <c r="Z252" s="330"/>
      <c r="AA252" s="136">
        <v>0</v>
      </c>
      <c r="AB252" s="136">
        <v>4</v>
      </c>
      <c r="AC252" s="136">
        <v>0</v>
      </c>
      <c r="AD252" s="429">
        <v>46</v>
      </c>
      <c r="AE252" s="330">
        <f t="shared" si="72"/>
        <v>50</v>
      </c>
      <c r="AF252" s="136">
        <v>0</v>
      </c>
      <c r="AG252" s="136">
        <v>0</v>
      </c>
      <c r="AH252" s="136">
        <v>0</v>
      </c>
      <c r="AI252" s="136">
        <v>13</v>
      </c>
      <c r="AJ252" s="330">
        <f t="shared" si="73"/>
        <v>13</v>
      </c>
      <c r="AK252" s="292"/>
      <c r="AL252" s="292"/>
      <c r="AM252" s="292"/>
      <c r="AN252" s="292"/>
      <c r="AO252" s="292"/>
      <c r="AP252" s="292"/>
      <c r="AQ252" s="292"/>
      <c r="AR252" s="292"/>
      <c r="AS252" s="292"/>
      <c r="AT252" s="292"/>
      <c r="AU252" s="292"/>
      <c r="AV252" s="292"/>
      <c r="AW252" s="292"/>
      <c r="AX252" s="292"/>
      <c r="AY252" s="292"/>
      <c r="AZ252" s="292"/>
      <c r="BA252" s="292"/>
      <c r="BB252" s="292"/>
      <c r="BC252" s="292"/>
      <c r="BD252" s="292"/>
      <c r="BE252" s="292"/>
      <c r="BF252" s="292"/>
      <c r="BG252" s="292"/>
      <c r="BH252" s="292"/>
      <c r="BI252" s="292"/>
      <c r="BJ252" s="292"/>
      <c r="BK252" s="292"/>
      <c r="BL252" s="292"/>
      <c r="BM252" s="292"/>
      <c r="BN252" s="292"/>
      <c r="BO252" s="292"/>
      <c r="BP252" s="292"/>
      <c r="BQ252" s="292"/>
      <c r="BR252" s="292"/>
      <c r="BS252" s="292"/>
      <c r="BT252" s="292"/>
      <c r="BU252" s="292"/>
      <c r="BV252" s="292"/>
      <c r="BW252" s="292"/>
      <c r="BX252" s="292"/>
      <c r="BY252" s="292"/>
      <c r="BZ252" s="292"/>
      <c r="CA252" s="292"/>
      <c r="CB252" s="292"/>
      <c r="CC252" s="292"/>
      <c r="CD252" s="292"/>
      <c r="CE252" s="292"/>
      <c r="CF252" s="292"/>
      <c r="CG252" s="292"/>
      <c r="CH252" s="292"/>
      <c r="CI252" s="292"/>
      <c r="CJ252" s="292"/>
      <c r="CK252" s="292"/>
      <c r="CL252" s="292"/>
      <c r="CM252" s="292"/>
      <c r="CN252" s="292"/>
      <c r="CO252" s="292"/>
      <c r="CP252" s="292"/>
      <c r="CQ252" s="292"/>
      <c r="CR252" s="292"/>
      <c r="CS252" s="292"/>
      <c r="CT252" s="292"/>
      <c r="CU252" s="292"/>
      <c r="CV252" s="292"/>
      <c r="CW252" s="292"/>
      <c r="CX252" s="292"/>
      <c r="CY252" s="292"/>
      <c r="CZ252" s="292"/>
      <c r="DA252" s="292"/>
      <c r="DB252" s="292"/>
      <c r="DC252" s="292"/>
      <c r="DD252" s="292"/>
      <c r="DE252" s="292"/>
    </row>
    <row r="253" spans="1:109" s="29" customFormat="1" ht="16.5" customHeight="1" x14ac:dyDescent="0.35">
      <c r="A253" s="28"/>
      <c r="B253" s="521"/>
      <c r="C253" s="661"/>
      <c r="D253" s="664" t="s">
        <v>171</v>
      </c>
      <c r="E253" s="665"/>
      <c r="F253" s="504">
        <f t="shared" si="71"/>
        <v>757</v>
      </c>
      <c r="G253" s="533">
        <f>G167+G172+G177+G182+G186+G190+G195+G200+G205++G210+G215+G219+G224+G229+G234+G237+G240+G243+G246+G249</f>
        <v>65</v>
      </c>
      <c r="H253" s="130">
        <f t="shared" ref="H253:J253" si="74">H167+H172+H177+H182+H186+H190+H195+H200+H205++H210+H215+H219+H224+H229+H234+H237+H240+H243+H246+H249</f>
        <v>1</v>
      </c>
      <c r="I253" s="130">
        <f t="shared" si="74"/>
        <v>4</v>
      </c>
      <c r="J253" s="130">
        <f t="shared" si="74"/>
        <v>0</v>
      </c>
      <c r="K253" s="130">
        <f t="shared" ref="K253:K331" si="75">G253+H253+I253+J253</f>
        <v>70</v>
      </c>
      <c r="L253" s="130">
        <f t="shared" ref="L253:O253" si="76">L167+L172+L177+L182+L186+L190+L195+L200+L205++L210+L215+L219+L224+L229+L234+L237+L240+L243+L246+L249</f>
        <v>63</v>
      </c>
      <c r="M253" s="130">
        <f t="shared" si="76"/>
        <v>1</v>
      </c>
      <c r="N253" s="130">
        <f t="shared" si="76"/>
        <v>7</v>
      </c>
      <c r="O253" s="130">
        <f t="shared" si="76"/>
        <v>0</v>
      </c>
      <c r="P253" s="330">
        <f t="shared" ref="P253:P330" si="77">L253+M253+N253+O253</f>
        <v>71</v>
      </c>
      <c r="Q253" s="130">
        <f t="shared" ref="Q253:T253" si="78">Q167+Q172+Q177+Q182+Q186+Q190+Q195+Q200+Q205++Q210+Q215+Q219+Q224+Q229+Q234+Q237+Q240+Q243+Q246+Q249</f>
        <v>99</v>
      </c>
      <c r="R253" s="130">
        <f t="shared" si="78"/>
        <v>0</v>
      </c>
      <c r="S253" s="130">
        <f t="shared" si="78"/>
        <v>6</v>
      </c>
      <c r="T253" s="130">
        <f t="shared" si="78"/>
        <v>2</v>
      </c>
      <c r="U253" s="330">
        <f t="shared" ref="U253:U330" si="79">Q253+R253+S253+T253</f>
        <v>107</v>
      </c>
      <c r="V253" s="130">
        <f t="shared" ref="V253:Y255" si="80">V249+V246+V243+V240+V237+V234+V229+V224+V219+V215+V210+V205+V200+V195+V190+V186+V182+V177+V172+V167</f>
        <v>1</v>
      </c>
      <c r="W253" s="130">
        <f t="shared" si="80"/>
        <v>3</v>
      </c>
      <c r="X253" s="130">
        <f t="shared" si="80"/>
        <v>0</v>
      </c>
      <c r="Y253" s="420">
        <f t="shared" si="80"/>
        <v>63</v>
      </c>
      <c r="Z253" s="330">
        <f t="shared" si="69"/>
        <v>67</v>
      </c>
      <c r="AA253" s="130">
        <f t="shared" ref="AA253:AD255" si="81">AA249+AA246+AA243+AA240+AA237+AA234+AA229+AA224+AA219+AA215+AA210+AA205+AA200+AA195+AA190+AA186+AA182+AA177+AA172+AA167</f>
        <v>1</v>
      </c>
      <c r="AB253" s="130">
        <f t="shared" si="81"/>
        <v>10</v>
      </c>
      <c r="AC253" s="130">
        <f t="shared" si="81"/>
        <v>1</v>
      </c>
      <c r="AD253" s="420">
        <f t="shared" si="81"/>
        <v>193</v>
      </c>
      <c r="AE253" s="330">
        <f t="shared" si="72"/>
        <v>205</v>
      </c>
      <c r="AF253" s="130">
        <f t="shared" ref="AF253:AI255" si="82">AF249+AF246+AF243+AF240+AF237+AF234+AF229+AF224+AF219+AF215+AF210+AF205+AF200+AF195+AF190+AF186+AF182+AF177+AF172+AF167</f>
        <v>1</v>
      </c>
      <c r="AG253" s="130">
        <f t="shared" si="82"/>
        <v>7</v>
      </c>
      <c r="AH253" s="130">
        <f t="shared" si="82"/>
        <v>1</v>
      </c>
      <c r="AI253" s="130">
        <f t="shared" si="82"/>
        <v>228</v>
      </c>
      <c r="AJ253" s="330">
        <f t="shared" si="73"/>
        <v>237</v>
      </c>
    </row>
    <row r="254" spans="1:109" s="29" customFormat="1" ht="16.5" customHeight="1" x14ac:dyDescent="0.35">
      <c r="A254" s="28"/>
      <c r="B254" s="521"/>
      <c r="C254" s="661"/>
      <c r="D254" s="713" t="s">
        <v>172</v>
      </c>
      <c r="E254" s="714"/>
      <c r="F254" s="504">
        <f t="shared" si="71"/>
        <v>0</v>
      </c>
      <c r="G254" s="533">
        <f>G168+G173+G178+G183+G187+G191+G196+G201+G206++G211+G216+G220+G225+G230+G235+G238+G241+G244+G247+G250</f>
        <v>0</v>
      </c>
      <c r="H254" s="130">
        <f t="shared" ref="H254:J254" si="83">H168+H173+H178+H183+H187+H191+H196+H201+H206++H211+H216+H220+H225+H230+H235+H238+H241+H244+H247+H250</f>
        <v>0</v>
      </c>
      <c r="I254" s="130">
        <f t="shared" si="83"/>
        <v>0</v>
      </c>
      <c r="J254" s="130">
        <f t="shared" si="83"/>
        <v>0</v>
      </c>
      <c r="K254" s="130">
        <f t="shared" si="75"/>
        <v>0</v>
      </c>
      <c r="L254" s="130">
        <f t="shared" ref="L254:O254" si="84">L168+L173+L178+L183+L187+L191+L196+L201+L206++L211+L216+L220+L225+L230+L235+L238+L241+L244+L247+L250</f>
        <v>0</v>
      </c>
      <c r="M254" s="130">
        <f t="shared" si="84"/>
        <v>0</v>
      </c>
      <c r="N254" s="130">
        <f t="shared" si="84"/>
        <v>0</v>
      </c>
      <c r="O254" s="130">
        <f t="shared" si="84"/>
        <v>0</v>
      </c>
      <c r="P254" s="330">
        <f t="shared" si="77"/>
        <v>0</v>
      </c>
      <c r="Q254" s="130">
        <f t="shared" ref="Q254:T254" si="85">Q168+Q173+Q178+Q183+Q187+Q191+Q196+Q201+Q206++Q211+Q216+Q220+Q225+Q230+Q235+Q238+Q241+Q244+Q247+Q250</f>
        <v>0</v>
      </c>
      <c r="R254" s="130">
        <f t="shared" si="85"/>
        <v>0</v>
      </c>
      <c r="S254" s="130">
        <f t="shared" si="85"/>
        <v>0</v>
      </c>
      <c r="T254" s="130">
        <f t="shared" si="85"/>
        <v>0</v>
      </c>
      <c r="U254" s="330">
        <f t="shared" si="79"/>
        <v>0</v>
      </c>
      <c r="V254" s="130">
        <f t="shared" si="80"/>
        <v>0</v>
      </c>
      <c r="W254" s="130">
        <f t="shared" si="80"/>
        <v>0</v>
      </c>
      <c r="X254" s="130">
        <f t="shared" si="80"/>
        <v>0</v>
      </c>
      <c r="Y254" s="420">
        <f t="shared" si="80"/>
        <v>0</v>
      </c>
      <c r="Z254" s="330">
        <f t="shared" si="69"/>
        <v>0</v>
      </c>
      <c r="AA254" s="130">
        <f t="shared" si="81"/>
        <v>0</v>
      </c>
      <c r="AB254" s="130">
        <f t="shared" si="81"/>
        <v>0</v>
      </c>
      <c r="AC254" s="130">
        <f t="shared" si="81"/>
        <v>0</v>
      </c>
      <c r="AD254" s="420">
        <f t="shared" si="81"/>
        <v>0</v>
      </c>
      <c r="AE254" s="330">
        <f t="shared" si="72"/>
        <v>0</v>
      </c>
      <c r="AF254" s="130">
        <f t="shared" si="82"/>
        <v>0</v>
      </c>
      <c r="AG254" s="130">
        <f t="shared" si="82"/>
        <v>0</v>
      </c>
      <c r="AH254" s="130">
        <f t="shared" si="82"/>
        <v>0</v>
      </c>
      <c r="AI254" s="130">
        <f t="shared" si="82"/>
        <v>0</v>
      </c>
      <c r="AJ254" s="330">
        <f t="shared" si="73"/>
        <v>0</v>
      </c>
    </row>
    <row r="255" spans="1:109" s="29" customFormat="1" ht="16.5" customHeight="1" thickBot="1" x14ac:dyDescent="0.4">
      <c r="A255" s="28"/>
      <c r="B255" s="522"/>
      <c r="C255" s="661"/>
      <c r="D255" s="713" t="s">
        <v>173</v>
      </c>
      <c r="E255" s="714"/>
      <c r="F255" s="504">
        <f t="shared" si="71"/>
        <v>639</v>
      </c>
      <c r="G255" s="533">
        <f>G169+G174+G179+G184+G188+G192+G197+G202+G207++G212+G217+G221+G226+G231+G236+G239+G242+G245+G248+G251</f>
        <v>43</v>
      </c>
      <c r="H255" s="130">
        <f t="shared" ref="H255:J255" si="86">H169+H174+H179+H184+H188+H192+H197+H202+H207++H212+H217+H221+H226+H231+H236+H239+H242+H245+H248+H251</f>
        <v>3</v>
      </c>
      <c r="I255" s="130">
        <f t="shared" si="86"/>
        <v>2</v>
      </c>
      <c r="J255" s="130">
        <f t="shared" si="86"/>
        <v>0</v>
      </c>
      <c r="K255" s="130">
        <f t="shared" si="75"/>
        <v>48</v>
      </c>
      <c r="L255" s="130">
        <f t="shared" ref="L255:O255" si="87">L169+L174+L179+L184+L188+L192+L197+L202+L207++L212+L217+L221+L226+L231+L236+L239+L242+L245+L248+L251</f>
        <v>44</v>
      </c>
      <c r="M255" s="130">
        <f t="shared" si="87"/>
        <v>0</v>
      </c>
      <c r="N255" s="130">
        <f t="shared" si="87"/>
        <v>4</v>
      </c>
      <c r="O255" s="130">
        <f t="shared" si="87"/>
        <v>0</v>
      </c>
      <c r="P255" s="330">
        <f t="shared" si="77"/>
        <v>48</v>
      </c>
      <c r="Q255" s="130">
        <f t="shared" ref="Q255:T255" si="88">Q169+Q174+Q179+Q184+Q188+Q192+Q197+Q202+Q207++Q212+Q217+Q221+Q226+Q231+Q236+Q239+Q242+Q245+Q248+Q251</f>
        <v>68</v>
      </c>
      <c r="R255" s="130">
        <f t="shared" si="88"/>
        <v>0</v>
      </c>
      <c r="S255" s="130">
        <f t="shared" si="88"/>
        <v>5</v>
      </c>
      <c r="T255" s="130">
        <f t="shared" si="88"/>
        <v>1</v>
      </c>
      <c r="U255" s="330">
        <f t="shared" si="79"/>
        <v>74</v>
      </c>
      <c r="V255" s="130">
        <f t="shared" si="80"/>
        <v>1</v>
      </c>
      <c r="W255" s="130">
        <f t="shared" si="80"/>
        <v>5</v>
      </c>
      <c r="X255" s="130">
        <f t="shared" si="80"/>
        <v>1</v>
      </c>
      <c r="Y255" s="420">
        <f t="shared" si="80"/>
        <v>65</v>
      </c>
      <c r="Z255" s="330">
        <f t="shared" si="69"/>
        <v>72</v>
      </c>
      <c r="AA255" s="130">
        <f t="shared" si="81"/>
        <v>1</v>
      </c>
      <c r="AB255" s="130">
        <f t="shared" si="81"/>
        <v>3</v>
      </c>
      <c r="AC255" s="130">
        <f t="shared" si="81"/>
        <v>0</v>
      </c>
      <c r="AD255" s="420">
        <f t="shared" si="81"/>
        <v>170</v>
      </c>
      <c r="AE255" s="330">
        <f t="shared" si="72"/>
        <v>174</v>
      </c>
      <c r="AF255" s="130">
        <f t="shared" si="82"/>
        <v>1</v>
      </c>
      <c r="AG255" s="130">
        <f t="shared" si="82"/>
        <v>10</v>
      </c>
      <c r="AH255" s="130">
        <f t="shared" si="82"/>
        <v>0</v>
      </c>
      <c r="AI255" s="130">
        <f t="shared" si="82"/>
        <v>212</v>
      </c>
      <c r="AJ255" s="330">
        <f t="shared" si="73"/>
        <v>223</v>
      </c>
    </row>
    <row r="256" spans="1:109" s="29" customFormat="1" ht="16.5" customHeight="1" x14ac:dyDescent="0.35">
      <c r="A256" s="28"/>
      <c r="B256" s="523"/>
      <c r="C256" s="662"/>
      <c r="D256" s="664" t="s">
        <v>777</v>
      </c>
      <c r="E256" s="665"/>
      <c r="F256" s="504">
        <f t="shared" si="71"/>
        <v>0</v>
      </c>
      <c r="G256" s="533"/>
      <c r="H256" s="130"/>
      <c r="I256" s="130"/>
      <c r="J256" s="130"/>
      <c r="K256" s="130"/>
      <c r="L256" s="130"/>
      <c r="M256" s="130"/>
      <c r="N256" s="130"/>
      <c r="O256" s="130"/>
      <c r="P256" s="330"/>
      <c r="Q256" s="130"/>
      <c r="R256" s="130"/>
      <c r="S256" s="130"/>
      <c r="T256" s="420"/>
      <c r="U256" s="330"/>
      <c r="V256" s="130"/>
      <c r="W256" s="130"/>
      <c r="X256" s="130"/>
      <c r="Y256" s="420"/>
      <c r="Z256" s="330"/>
      <c r="AA256" s="559">
        <f t="shared" ref="AA256:AD256" si="89">AA233+AA228+AA223+AA218+AA214+AA209+AA204+AA199+AA194+AA189+AA181+AA176+AA171</f>
        <v>0</v>
      </c>
      <c r="AB256" s="559">
        <f t="shared" si="89"/>
        <v>0</v>
      </c>
      <c r="AC256" s="559">
        <f t="shared" si="89"/>
        <v>0</v>
      </c>
      <c r="AD256" s="574">
        <f t="shared" si="89"/>
        <v>0</v>
      </c>
      <c r="AE256" s="330">
        <f t="shared" si="72"/>
        <v>0</v>
      </c>
      <c r="AF256" s="559">
        <f t="shared" ref="AF256:AI256" si="90">AF233+AF228+AF223+AF218+AF214+AF209+AF204+AF199+AF194+AF189+AF181+AF176+AF171</f>
        <v>0</v>
      </c>
      <c r="AG256" s="559">
        <f t="shared" si="90"/>
        <v>0</v>
      </c>
      <c r="AH256" s="559">
        <f t="shared" si="90"/>
        <v>0</v>
      </c>
      <c r="AI256" s="559">
        <f t="shared" si="90"/>
        <v>0</v>
      </c>
      <c r="AJ256" s="330">
        <f t="shared" si="73"/>
        <v>0</v>
      </c>
    </row>
    <row r="257" spans="1:36" s="29" customFormat="1" ht="16.5" customHeight="1" thickBot="1" x14ac:dyDescent="0.4">
      <c r="A257" s="28"/>
      <c r="B257" s="523"/>
      <c r="C257" s="663"/>
      <c r="D257" s="666" t="s">
        <v>778</v>
      </c>
      <c r="E257" s="667"/>
      <c r="F257" s="504">
        <f t="shared" si="71"/>
        <v>77</v>
      </c>
      <c r="G257" s="533"/>
      <c r="H257" s="130"/>
      <c r="I257" s="130"/>
      <c r="J257" s="130"/>
      <c r="K257" s="130"/>
      <c r="L257" s="130"/>
      <c r="M257" s="130"/>
      <c r="N257" s="130"/>
      <c r="O257" s="130"/>
      <c r="P257" s="330"/>
      <c r="Q257" s="130"/>
      <c r="R257" s="130"/>
      <c r="S257" s="130"/>
      <c r="T257" s="420"/>
      <c r="U257" s="330"/>
      <c r="V257" s="130"/>
      <c r="W257" s="130"/>
      <c r="X257" s="130"/>
      <c r="Y257" s="420"/>
      <c r="Z257" s="330"/>
      <c r="AA257" s="560">
        <f t="shared" ref="AA257:AD257" si="91">AA252+AA232+AA227+AA222+AA213+AA208+AA203+AA198+AA193+AA185+AA180+AA175+AA170</f>
        <v>0</v>
      </c>
      <c r="AB257" s="560">
        <f t="shared" si="91"/>
        <v>5</v>
      </c>
      <c r="AC257" s="560">
        <f t="shared" si="91"/>
        <v>0</v>
      </c>
      <c r="AD257" s="575">
        <f t="shared" si="91"/>
        <v>53</v>
      </c>
      <c r="AE257" s="330">
        <f t="shared" si="72"/>
        <v>58</v>
      </c>
      <c r="AF257" s="560">
        <f t="shared" ref="AF257:AI257" si="92">AF252+AF232+AF227+AF222+AF213+AF208+AF203+AF198+AF193+AF185+AF180+AF175+AF170</f>
        <v>0</v>
      </c>
      <c r="AG257" s="560">
        <f t="shared" si="92"/>
        <v>0</v>
      </c>
      <c r="AH257" s="560">
        <f t="shared" si="92"/>
        <v>0</v>
      </c>
      <c r="AI257" s="560">
        <f t="shared" si="92"/>
        <v>19</v>
      </c>
      <c r="AJ257" s="330">
        <f t="shared" si="73"/>
        <v>19</v>
      </c>
    </row>
    <row r="258" spans="1:36" s="29" customFormat="1" ht="16.5" customHeight="1" x14ac:dyDescent="0.35">
      <c r="A258" s="28"/>
      <c r="B258" s="720">
        <v>1</v>
      </c>
      <c r="C258" s="660" t="s">
        <v>8</v>
      </c>
      <c r="D258" s="687" t="s">
        <v>152</v>
      </c>
      <c r="E258" s="617" t="s">
        <v>118</v>
      </c>
      <c r="F258" s="504">
        <f t="shared" si="71"/>
        <v>0</v>
      </c>
      <c r="G258" s="543">
        <v>0</v>
      </c>
      <c r="H258" s="131">
        <v>0</v>
      </c>
      <c r="I258" s="131">
        <v>0</v>
      </c>
      <c r="J258" s="131">
        <v>0</v>
      </c>
      <c r="K258" s="130">
        <f t="shared" si="75"/>
        <v>0</v>
      </c>
      <c r="L258" s="132">
        <v>0</v>
      </c>
      <c r="M258" s="132">
        <v>0</v>
      </c>
      <c r="N258" s="132">
        <v>0</v>
      </c>
      <c r="O258" s="132">
        <v>0</v>
      </c>
      <c r="P258" s="330">
        <f t="shared" si="77"/>
        <v>0</v>
      </c>
      <c r="Q258" s="132">
        <v>0</v>
      </c>
      <c r="R258" s="132">
        <v>0</v>
      </c>
      <c r="S258" s="132">
        <v>0</v>
      </c>
      <c r="T258" s="430">
        <v>0</v>
      </c>
      <c r="U258" s="330">
        <f t="shared" si="79"/>
        <v>0</v>
      </c>
      <c r="V258" s="132">
        <v>0</v>
      </c>
      <c r="W258" s="132">
        <v>0</v>
      </c>
      <c r="X258" s="132">
        <v>0</v>
      </c>
      <c r="Y258" s="430">
        <v>0</v>
      </c>
      <c r="Z258" s="330">
        <f t="shared" si="69"/>
        <v>0</v>
      </c>
      <c r="AA258" s="132">
        <v>0</v>
      </c>
      <c r="AB258" s="132">
        <v>0</v>
      </c>
      <c r="AC258" s="132">
        <v>0</v>
      </c>
      <c r="AD258" s="430">
        <v>0</v>
      </c>
      <c r="AE258" s="330">
        <f t="shared" si="72"/>
        <v>0</v>
      </c>
      <c r="AF258" s="132">
        <v>0</v>
      </c>
      <c r="AG258" s="132">
        <v>0</v>
      </c>
      <c r="AH258" s="132">
        <v>0</v>
      </c>
      <c r="AI258" s="132">
        <v>0</v>
      </c>
      <c r="AJ258" s="330">
        <f t="shared" si="73"/>
        <v>0</v>
      </c>
    </row>
    <row r="259" spans="1:36" s="29" customFormat="1" ht="16.5" customHeight="1" x14ac:dyDescent="0.35">
      <c r="A259" s="28"/>
      <c r="B259" s="695"/>
      <c r="C259" s="661"/>
      <c r="D259" s="688"/>
      <c r="E259" s="615" t="s">
        <v>205</v>
      </c>
      <c r="F259" s="504">
        <f t="shared" si="71"/>
        <v>0</v>
      </c>
      <c r="G259" s="543">
        <v>0</v>
      </c>
      <c r="H259" s="131">
        <v>0</v>
      </c>
      <c r="I259" s="131">
        <v>0</v>
      </c>
      <c r="J259" s="131">
        <v>0</v>
      </c>
      <c r="K259" s="130">
        <f t="shared" si="75"/>
        <v>0</v>
      </c>
      <c r="L259" s="134">
        <v>0</v>
      </c>
      <c r="M259" s="134">
        <v>0</v>
      </c>
      <c r="N259" s="134">
        <v>0</v>
      </c>
      <c r="O259" s="134">
        <v>0</v>
      </c>
      <c r="P259" s="330">
        <f t="shared" si="77"/>
        <v>0</v>
      </c>
      <c r="Q259" s="132">
        <v>0</v>
      </c>
      <c r="R259" s="132">
        <v>0</v>
      </c>
      <c r="S259" s="132">
        <v>0</v>
      </c>
      <c r="T259" s="430">
        <v>0</v>
      </c>
      <c r="U259" s="330">
        <f t="shared" si="79"/>
        <v>0</v>
      </c>
      <c r="V259" s="132">
        <v>0</v>
      </c>
      <c r="W259" s="132">
        <v>0</v>
      </c>
      <c r="X259" s="132">
        <v>0</v>
      </c>
      <c r="Y259" s="430">
        <v>0</v>
      </c>
      <c r="Z259" s="330">
        <f t="shared" si="69"/>
        <v>0</v>
      </c>
      <c r="AA259" s="132">
        <v>0</v>
      </c>
      <c r="AB259" s="132">
        <v>0</v>
      </c>
      <c r="AC259" s="132">
        <v>0</v>
      </c>
      <c r="AD259" s="430">
        <v>0</v>
      </c>
      <c r="AE259" s="330">
        <f t="shared" si="72"/>
        <v>0</v>
      </c>
      <c r="AF259" s="134">
        <v>0</v>
      </c>
      <c r="AG259" s="134">
        <v>0</v>
      </c>
      <c r="AH259" s="134">
        <v>0</v>
      </c>
      <c r="AI259" s="134">
        <v>0</v>
      </c>
      <c r="AJ259" s="330">
        <f t="shared" si="73"/>
        <v>0</v>
      </c>
    </row>
    <row r="260" spans="1:36" s="29" customFormat="1" ht="19.899999999999999" customHeight="1" x14ac:dyDescent="0.35">
      <c r="A260" s="28"/>
      <c r="B260" s="695"/>
      <c r="C260" s="661"/>
      <c r="D260" s="688"/>
      <c r="E260" s="615" t="s">
        <v>114</v>
      </c>
      <c r="F260" s="504">
        <f t="shared" si="71"/>
        <v>0</v>
      </c>
      <c r="G260" s="543">
        <v>0</v>
      </c>
      <c r="H260" s="131">
        <v>0</v>
      </c>
      <c r="I260" s="131">
        <v>0</v>
      </c>
      <c r="J260" s="131">
        <v>0</v>
      </c>
      <c r="K260" s="130">
        <f t="shared" si="75"/>
        <v>0</v>
      </c>
      <c r="L260" s="134">
        <v>0</v>
      </c>
      <c r="M260" s="134">
        <v>0</v>
      </c>
      <c r="N260" s="134">
        <v>0</v>
      </c>
      <c r="O260" s="134">
        <v>0</v>
      </c>
      <c r="P260" s="330">
        <f t="shared" si="77"/>
        <v>0</v>
      </c>
      <c r="Q260" s="132">
        <v>0</v>
      </c>
      <c r="R260" s="132">
        <v>0</v>
      </c>
      <c r="S260" s="132">
        <v>0</v>
      </c>
      <c r="T260" s="430">
        <v>0</v>
      </c>
      <c r="U260" s="330">
        <f t="shared" si="79"/>
        <v>0</v>
      </c>
      <c r="V260" s="132">
        <v>0</v>
      </c>
      <c r="W260" s="132">
        <v>0</v>
      </c>
      <c r="X260" s="132">
        <v>0</v>
      </c>
      <c r="Y260" s="430">
        <v>0</v>
      </c>
      <c r="Z260" s="330">
        <f t="shared" si="69"/>
        <v>0</v>
      </c>
      <c r="AA260" s="132">
        <v>0</v>
      </c>
      <c r="AB260" s="132">
        <v>0</v>
      </c>
      <c r="AC260" s="132">
        <v>0</v>
      </c>
      <c r="AD260" s="430">
        <v>0</v>
      </c>
      <c r="AE260" s="330">
        <f t="shared" si="72"/>
        <v>0</v>
      </c>
      <c r="AF260" s="134">
        <v>0</v>
      </c>
      <c r="AG260" s="134">
        <v>0</v>
      </c>
      <c r="AH260" s="134">
        <v>0</v>
      </c>
      <c r="AI260" s="134">
        <v>0</v>
      </c>
      <c r="AJ260" s="330">
        <f t="shared" si="73"/>
        <v>0</v>
      </c>
    </row>
    <row r="261" spans="1:36" s="29" customFormat="1" ht="19.899999999999999" customHeight="1" thickBot="1" x14ac:dyDescent="0.4">
      <c r="A261" s="28"/>
      <c r="B261" s="520"/>
      <c r="C261" s="661"/>
      <c r="D261" s="689"/>
      <c r="E261" s="620" t="s">
        <v>768</v>
      </c>
      <c r="F261" s="504">
        <f t="shared" si="71"/>
        <v>0</v>
      </c>
      <c r="G261" s="543"/>
      <c r="H261" s="131"/>
      <c r="I261" s="131"/>
      <c r="J261" s="131"/>
      <c r="K261" s="130"/>
      <c r="L261" s="134"/>
      <c r="M261" s="134"/>
      <c r="N261" s="134"/>
      <c r="O261" s="134"/>
      <c r="P261" s="330"/>
      <c r="Q261" s="132"/>
      <c r="R261" s="132"/>
      <c r="S261" s="132"/>
      <c r="T261" s="430"/>
      <c r="U261" s="330"/>
      <c r="V261" s="132"/>
      <c r="W261" s="132"/>
      <c r="X261" s="132"/>
      <c r="Y261" s="430"/>
      <c r="Z261" s="330"/>
      <c r="AA261" s="132">
        <v>0</v>
      </c>
      <c r="AB261" s="132">
        <v>0</v>
      </c>
      <c r="AC261" s="132">
        <v>0</v>
      </c>
      <c r="AD261" s="430">
        <v>0</v>
      </c>
      <c r="AE261" s="330">
        <f t="shared" si="72"/>
        <v>0</v>
      </c>
      <c r="AF261" s="136">
        <v>0</v>
      </c>
      <c r="AG261" s="136">
        <v>0</v>
      </c>
      <c r="AH261" s="136">
        <v>0</v>
      </c>
      <c r="AI261" s="136">
        <v>0</v>
      </c>
      <c r="AJ261" s="330">
        <f t="shared" si="73"/>
        <v>0</v>
      </c>
    </row>
    <row r="262" spans="1:36" s="29" customFormat="1" ht="22.9" customHeight="1" x14ac:dyDescent="0.35">
      <c r="A262" s="28"/>
      <c r="B262" s="695">
        <v>2</v>
      </c>
      <c r="C262" s="661"/>
      <c r="D262" s="690" t="s">
        <v>666</v>
      </c>
      <c r="E262" s="618" t="s">
        <v>118</v>
      </c>
      <c r="F262" s="504">
        <f t="shared" ref="F262:F325" si="93">K262+P262+U262+Z262+AE262+AJ262</f>
        <v>0</v>
      </c>
      <c r="G262" s="543">
        <v>0</v>
      </c>
      <c r="H262" s="131">
        <v>0</v>
      </c>
      <c r="I262" s="131">
        <v>0</v>
      </c>
      <c r="J262" s="131">
        <v>0</v>
      </c>
      <c r="K262" s="130">
        <f t="shared" si="75"/>
        <v>0</v>
      </c>
      <c r="L262" s="134">
        <v>0</v>
      </c>
      <c r="M262" s="134">
        <v>0</v>
      </c>
      <c r="N262" s="134">
        <v>0</v>
      </c>
      <c r="O262" s="134">
        <v>0</v>
      </c>
      <c r="P262" s="330">
        <f t="shared" si="77"/>
        <v>0</v>
      </c>
      <c r="Q262" s="132">
        <v>0</v>
      </c>
      <c r="R262" s="132">
        <v>0</v>
      </c>
      <c r="S262" s="132">
        <v>0</v>
      </c>
      <c r="T262" s="430">
        <v>0</v>
      </c>
      <c r="U262" s="330">
        <f t="shared" si="79"/>
        <v>0</v>
      </c>
      <c r="V262" s="132">
        <v>0</v>
      </c>
      <c r="W262" s="132">
        <v>0</v>
      </c>
      <c r="X262" s="132">
        <v>0</v>
      </c>
      <c r="Y262" s="430">
        <v>0</v>
      </c>
      <c r="Z262" s="330">
        <f t="shared" si="69"/>
        <v>0</v>
      </c>
      <c r="AA262" s="132">
        <v>0</v>
      </c>
      <c r="AB262" s="132">
        <v>0</v>
      </c>
      <c r="AC262" s="132">
        <v>0</v>
      </c>
      <c r="AD262" s="430">
        <v>0</v>
      </c>
      <c r="AE262" s="330">
        <f t="shared" ref="AE262:AE325" si="94">AA262+AB262+AC262+AD262</f>
        <v>0</v>
      </c>
      <c r="AF262" s="132">
        <v>0</v>
      </c>
      <c r="AG262" s="132">
        <v>0</v>
      </c>
      <c r="AH262" s="132">
        <v>0</v>
      </c>
      <c r="AI262" s="132">
        <v>0</v>
      </c>
      <c r="AJ262" s="330">
        <f t="shared" ref="AJ262:AJ325" si="95">AF262+AG262+AH262+AI262</f>
        <v>0</v>
      </c>
    </row>
    <row r="263" spans="1:36" s="29" customFormat="1" ht="16.5" customHeight="1" x14ac:dyDescent="0.35">
      <c r="A263" s="28"/>
      <c r="B263" s="695"/>
      <c r="C263" s="661"/>
      <c r="D263" s="691"/>
      <c r="E263" s="615" t="s">
        <v>205</v>
      </c>
      <c r="F263" s="504">
        <f t="shared" si="93"/>
        <v>0</v>
      </c>
      <c r="G263" s="543">
        <v>0</v>
      </c>
      <c r="H263" s="131">
        <v>0</v>
      </c>
      <c r="I263" s="131">
        <v>0</v>
      </c>
      <c r="J263" s="131">
        <v>0</v>
      </c>
      <c r="K263" s="130">
        <f t="shared" si="75"/>
        <v>0</v>
      </c>
      <c r="L263" s="134">
        <v>0</v>
      </c>
      <c r="M263" s="134">
        <v>0</v>
      </c>
      <c r="N263" s="134">
        <v>0</v>
      </c>
      <c r="O263" s="134">
        <v>0</v>
      </c>
      <c r="P263" s="330">
        <f t="shared" si="77"/>
        <v>0</v>
      </c>
      <c r="Q263" s="132">
        <v>0</v>
      </c>
      <c r="R263" s="132">
        <v>0</v>
      </c>
      <c r="S263" s="132">
        <v>0</v>
      </c>
      <c r="T263" s="430">
        <v>0</v>
      </c>
      <c r="U263" s="330">
        <f t="shared" si="79"/>
        <v>0</v>
      </c>
      <c r="V263" s="132">
        <v>0</v>
      </c>
      <c r="W263" s="132">
        <v>0</v>
      </c>
      <c r="X263" s="132">
        <v>0</v>
      </c>
      <c r="Y263" s="430">
        <v>0</v>
      </c>
      <c r="Z263" s="330">
        <f t="shared" si="69"/>
        <v>0</v>
      </c>
      <c r="AA263" s="132">
        <v>0</v>
      </c>
      <c r="AB263" s="132">
        <v>0</v>
      </c>
      <c r="AC263" s="132">
        <v>0</v>
      </c>
      <c r="AD263" s="430">
        <v>0</v>
      </c>
      <c r="AE263" s="330">
        <f t="shared" si="94"/>
        <v>0</v>
      </c>
      <c r="AF263" s="134">
        <v>0</v>
      </c>
      <c r="AG263" s="134">
        <v>0</v>
      </c>
      <c r="AH263" s="134">
        <v>0</v>
      </c>
      <c r="AI263" s="134">
        <v>0</v>
      </c>
      <c r="AJ263" s="330">
        <f t="shared" si="95"/>
        <v>0</v>
      </c>
    </row>
    <row r="264" spans="1:36" s="29" customFormat="1" ht="16.5" customHeight="1" x14ac:dyDescent="0.35">
      <c r="A264" s="28"/>
      <c r="B264" s="695"/>
      <c r="C264" s="661"/>
      <c r="D264" s="691"/>
      <c r="E264" s="615" t="s">
        <v>114</v>
      </c>
      <c r="F264" s="504">
        <f t="shared" si="93"/>
        <v>0</v>
      </c>
      <c r="G264" s="543">
        <v>0</v>
      </c>
      <c r="H264" s="131">
        <v>0</v>
      </c>
      <c r="I264" s="131">
        <v>0</v>
      </c>
      <c r="J264" s="131">
        <v>0</v>
      </c>
      <c r="K264" s="130">
        <f t="shared" si="75"/>
        <v>0</v>
      </c>
      <c r="L264" s="134">
        <v>0</v>
      </c>
      <c r="M264" s="134">
        <v>0</v>
      </c>
      <c r="N264" s="134">
        <v>0</v>
      </c>
      <c r="O264" s="134">
        <v>0</v>
      </c>
      <c r="P264" s="330">
        <f t="shared" si="77"/>
        <v>0</v>
      </c>
      <c r="Q264" s="132">
        <v>0</v>
      </c>
      <c r="R264" s="132">
        <v>0</v>
      </c>
      <c r="S264" s="132">
        <v>0</v>
      </c>
      <c r="T264" s="430">
        <v>0</v>
      </c>
      <c r="U264" s="330">
        <f t="shared" si="79"/>
        <v>0</v>
      </c>
      <c r="V264" s="132">
        <v>0</v>
      </c>
      <c r="W264" s="132">
        <v>0</v>
      </c>
      <c r="X264" s="132">
        <v>0</v>
      </c>
      <c r="Y264" s="430">
        <v>0</v>
      </c>
      <c r="Z264" s="330">
        <f t="shared" si="69"/>
        <v>0</v>
      </c>
      <c r="AA264" s="132">
        <v>0</v>
      </c>
      <c r="AB264" s="132">
        <v>0</v>
      </c>
      <c r="AC264" s="132">
        <v>0</v>
      </c>
      <c r="AD264" s="430">
        <v>0</v>
      </c>
      <c r="AE264" s="330">
        <f t="shared" si="94"/>
        <v>0</v>
      </c>
      <c r="AF264" s="134">
        <v>0</v>
      </c>
      <c r="AG264" s="134">
        <v>0</v>
      </c>
      <c r="AH264" s="134">
        <v>0</v>
      </c>
      <c r="AI264" s="134">
        <v>0</v>
      </c>
      <c r="AJ264" s="330">
        <f t="shared" si="95"/>
        <v>0</v>
      </c>
    </row>
    <row r="265" spans="1:36" s="29" customFormat="1" ht="16.5" customHeight="1" thickBot="1" x14ac:dyDescent="0.4">
      <c r="A265" s="28"/>
      <c r="B265" s="520"/>
      <c r="C265" s="661"/>
      <c r="D265" s="689"/>
      <c r="E265" s="621" t="s">
        <v>768</v>
      </c>
      <c r="F265" s="504">
        <f t="shared" si="93"/>
        <v>0</v>
      </c>
      <c r="G265" s="543"/>
      <c r="H265" s="131"/>
      <c r="I265" s="131"/>
      <c r="J265" s="131"/>
      <c r="K265" s="130"/>
      <c r="L265" s="134"/>
      <c r="M265" s="134"/>
      <c r="N265" s="134"/>
      <c r="O265" s="134"/>
      <c r="P265" s="330"/>
      <c r="Q265" s="132"/>
      <c r="R265" s="132"/>
      <c r="S265" s="132"/>
      <c r="T265" s="430"/>
      <c r="U265" s="330"/>
      <c r="V265" s="132"/>
      <c r="W265" s="132"/>
      <c r="X265" s="132"/>
      <c r="Y265" s="430"/>
      <c r="Z265" s="330"/>
      <c r="AA265" s="132">
        <v>0</v>
      </c>
      <c r="AB265" s="132">
        <v>0</v>
      </c>
      <c r="AC265" s="132">
        <v>0</v>
      </c>
      <c r="AD265" s="430">
        <v>0</v>
      </c>
      <c r="AE265" s="330">
        <f t="shared" si="94"/>
        <v>0</v>
      </c>
      <c r="AF265" s="136">
        <v>0</v>
      </c>
      <c r="AG265" s="136">
        <v>0</v>
      </c>
      <c r="AH265" s="136">
        <v>0</v>
      </c>
      <c r="AI265" s="136">
        <v>0</v>
      </c>
      <c r="AJ265" s="330">
        <f t="shared" si="95"/>
        <v>0</v>
      </c>
    </row>
    <row r="266" spans="1:36" s="29" customFormat="1" ht="16.5" customHeight="1" x14ac:dyDescent="0.35">
      <c r="A266" s="28"/>
      <c r="B266" s="695">
        <v>3</v>
      </c>
      <c r="C266" s="661"/>
      <c r="D266" s="687" t="s">
        <v>154</v>
      </c>
      <c r="E266" s="618" t="s">
        <v>118</v>
      </c>
      <c r="F266" s="504">
        <f t="shared" si="93"/>
        <v>0</v>
      </c>
      <c r="G266" s="543">
        <v>0</v>
      </c>
      <c r="H266" s="131">
        <v>0</v>
      </c>
      <c r="I266" s="131">
        <v>0</v>
      </c>
      <c r="J266" s="131">
        <v>0</v>
      </c>
      <c r="K266" s="130">
        <f t="shared" si="75"/>
        <v>0</v>
      </c>
      <c r="L266" s="134">
        <v>0</v>
      </c>
      <c r="M266" s="134">
        <v>0</v>
      </c>
      <c r="N266" s="134">
        <v>0</v>
      </c>
      <c r="O266" s="134">
        <v>0</v>
      </c>
      <c r="P266" s="330">
        <f t="shared" si="77"/>
        <v>0</v>
      </c>
      <c r="Q266" s="132">
        <v>0</v>
      </c>
      <c r="R266" s="132">
        <v>0</v>
      </c>
      <c r="S266" s="132">
        <v>0</v>
      </c>
      <c r="T266" s="430">
        <v>0</v>
      </c>
      <c r="U266" s="330">
        <f t="shared" si="79"/>
        <v>0</v>
      </c>
      <c r="V266" s="132">
        <v>0</v>
      </c>
      <c r="W266" s="132">
        <v>0</v>
      </c>
      <c r="X266" s="132">
        <v>0</v>
      </c>
      <c r="Y266" s="430">
        <v>0</v>
      </c>
      <c r="Z266" s="330">
        <f t="shared" si="69"/>
        <v>0</v>
      </c>
      <c r="AA266" s="132">
        <v>0</v>
      </c>
      <c r="AB266" s="132">
        <v>0</v>
      </c>
      <c r="AC266" s="132">
        <v>0</v>
      </c>
      <c r="AD266" s="430">
        <v>0</v>
      </c>
      <c r="AE266" s="330">
        <f t="shared" si="94"/>
        <v>0</v>
      </c>
      <c r="AF266" s="132">
        <v>0</v>
      </c>
      <c r="AG266" s="132">
        <v>0</v>
      </c>
      <c r="AH266" s="132">
        <v>0</v>
      </c>
      <c r="AI266" s="132">
        <v>0</v>
      </c>
      <c r="AJ266" s="330">
        <f t="shared" si="95"/>
        <v>0</v>
      </c>
    </row>
    <row r="267" spans="1:36" s="29" customFormat="1" ht="16.5" customHeight="1" x14ac:dyDescent="0.35">
      <c r="A267" s="28"/>
      <c r="B267" s="695"/>
      <c r="C267" s="661"/>
      <c r="D267" s="688"/>
      <c r="E267" s="615" t="s">
        <v>205</v>
      </c>
      <c r="F267" s="504">
        <f t="shared" si="93"/>
        <v>0</v>
      </c>
      <c r="G267" s="543">
        <v>0</v>
      </c>
      <c r="H267" s="131">
        <v>0</v>
      </c>
      <c r="I267" s="131">
        <v>0</v>
      </c>
      <c r="J267" s="131">
        <v>0</v>
      </c>
      <c r="K267" s="130">
        <f t="shared" si="75"/>
        <v>0</v>
      </c>
      <c r="L267" s="134">
        <v>0</v>
      </c>
      <c r="M267" s="134">
        <v>0</v>
      </c>
      <c r="N267" s="134">
        <v>0</v>
      </c>
      <c r="O267" s="134">
        <v>0</v>
      </c>
      <c r="P267" s="330">
        <f t="shared" si="77"/>
        <v>0</v>
      </c>
      <c r="Q267" s="132">
        <v>0</v>
      </c>
      <c r="R267" s="132">
        <v>0</v>
      </c>
      <c r="S267" s="132">
        <v>0</v>
      </c>
      <c r="T267" s="430">
        <v>0</v>
      </c>
      <c r="U267" s="330">
        <f t="shared" si="79"/>
        <v>0</v>
      </c>
      <c r="V267" s="132">
        <v>0</v>
      </c>
      <c r="W267" s="132">
        <v>0</v>
      </c>
      <c r="X267" s="132">
        <v>0</v>
      </c>
      <c r="Y267" s="430">
        <v>0</v>
      </c>
      <c r="Z267" s="330">
        <f t="shared" si="69"/>
        <v>0</v>
      </c>
      <c r="AA267" s="132">
        <v>0</v>
      </c>
      <c r="AB267" s="132">
        <v>0</v>
      </c>
      <c r="AC267" s="132">
        <v>0</v>
      </c>
      <c r="AD267" s="430">
        <v>0</v>
      </c>
      <c r="AE267" s="330">
        <f t="shared" si="94"/>
        <v>0</v>
      </c>
      <c r="AF267" s="134">
        <v>0</v>
      </c>
      <c r="AG267" s="134">
        <v>0</v>
      </c>
      <c r="AH267" s="134">
        <v>0</v>
      </c>
      <c r="AI267" s="134">
        <v>0</v>
      </c>
      <c r="AJ267" s="330">
        <f t="shared" si="95"/>
        <v>0</v>
      </c>
    </row>
    <row r="268" spans="1:36" s="29" customFormat="1" ht="16.5" customHeight="1" x14ac:dyDescent="0.35">
      <c r="A268" s="28"/>
      <c r="B268" s="695"/>
      <c r="C268" s="661"/>
      <c r="D268" s="688"/>
      <c r="E268" s="615" t="s">
        <v>114</v>
      </c>
      <c r="F268" s="504">
        <f t="shared" si="93"/>
        <v>0</v>
      </c>
      <c r="G268" s="543">
        <v>0</v>
      </c>
      <c r="H268" s="131">
        <v>0</v>
      </c>
      <c r="I268" s="131">
        <v>0</v>
      </c>
      <c r="J268" s="131">
        <v>0</v>
      </c>
      <c r="K268" s="130">
        <f t="shared" si="75"/>
        <v>0</v>
      </c>
      <c r="L268" s="134">
        <v>0</v>
      </c>
      <c r="M268" s="134">
        <v>0</v>
      </c>
      <c r="N268" s="134">
        <v>0</v>
      </c>
      <c r="O268" s="134">
        <v>0</v>
      </c>
      <c r="P268" s="330">
        <f t="shared" si="77"/>
        <v>0</v>
      </c>
      <c r="Q268" s="132">
        <v>0</v>
      </c>
      <c r="R268" s="132">
        <v>0</v>
      </c>
      <c r="S268" s="132">
        <v>0</v>
      </c>
      <c r="T268" s="430">
        <v>0</v>
      </c>
      <c r="U268" s="330">
        <f t="shared" si="79"/>
        <v>0</v>
      </c>
      <c r="V268" s="132">
        <v>0</v>
      </c>
      <c r="W268" s="132">
        <v>0</v>
      </c>
      <c r="X268" s="132">
        <v>0</v>
      </c>
      <c r="Y268" s="430">
        <v>0</v>
      </c>
      <c r="Z268" s="330">
        <f t="shared" si="69"/>
        <v>0</v>
      </c>
      <c r="AA268" s="132">
        <v>0</v>
      </c>
      <c r="AB268" s="132">
        <v>0</v>
      </c>
      <c r="AC268" s="132">
        <v>0</v>
      </c>
      <c r="AD268" s="430">
        <v>0</v>
      </c>
      <c r="AE268" s="330">
        <f t="shared" si="94"/>
        <v>0</v>
      </c>
      <c r="AF268" s="134">
        <v>0</v>
      </c>
      <c r="AG268" s="134">
        <v>0</v>
      </c>
      <c r="AH268" s="134">
        <v>0</v>
      </c>
      <c r="AI268" s="134">
        <v>0</v>
      </c>
      <c r="AJ268" s="330">
        <f t="shared" si="95"/>
        <v>0</v>
      </c>
    </row>
    <row r="269" spans="1:36" s="29" customFormat="1" ht="16.5" customHeight="1" thickBot="1" x14ac:dyDescent="0.4">
      <c r="A269" s="28"/>
      <c r="B269" s="520"/>
      <c r="C269" s="661"/>
      <c r="D269" s="689"/>
      <c r="E269" s="620" t="s">
        <v>768</v>
      </c>
      <c r="F269" s="504">
        <f t="shared" si="93"/>
        <v>0</v>
      </c>
      <c r="G269" s="543"/>
      <c r="H269" s="131"/>
      <c r="I269" s="131"/>
      <c r="J269" s="131"/>
      <c r="K269" s="130"/>
      <c r="L269" s="134"/>
      <c r="M269" s="134"/>
      <c r="N269" s="134"/>
      <c r="O269" s="134"/>
      <c r="P269" s="330"/>
      <c r="Q269" s="132"/>
      <c r="R269" s="132"/>
      <c r="S269" s="132"/>
      <c r="T269" s="430"/>
      <c r="U269" s="330"/>
      <c r="V269" s="132"/>
      <c r="W269" s="132"/>
      <c r="X269" s="132"/>
      <c r="Y269" s="430"/>
      <c r="Z269" s="330"/>
      <c r="AA269" s="132">
        <v>0</v>
      </c>
      <c r="AB269" s="132">
        <v>0</v>
      </c>
      <c r="AC269" s="132">
        <v>0</v>
      </c>
      <c r="AD269" s="430">
        <v>0</v>
      </c>
      <c r="AE269" s="330">
        <f t="shared" si="94"/>
        <v>0</v>
      </c>
      <c r="AF269" s="136">
        <v>0</v>
      </c>
      <c r="AG269" s="136">
        <v>0</v>
      </c>
      <c r="AH269" s="136">
        <v>0</v>
      </c>
      <c r="AI269" s="136">
        <v>0</v>
      </c>
      <c r="AJ269" s="330">
        <f t="shared" si="95"/>
        <v>0</v>
      </c>
    </row>
    <row r="270" spans="1:36" s="29" customFormat="1" ht="16.5" customHeight="1" x14ac:dyDescent="0.35">
      <c r="A270" s="28"/>
      <c r="B270" s="695">
        <v>4</v>
      </c>
      <c r="C270" s="661"/>
      <c r="D270" s="687" t="s">
        <v>155</v>
      </c>
      <c r="E270" s="618" t="s">
        <v>118</v>
      </c>
      <c r="F270" s="504">
        <f t="shared" si="93"/>
        <v>0</v>
      </c>
      <c r="G270" s="543">
        <v>0</v>
      </c>
      <c r="H270" s="131">
        <v>0</v>
      </c>
      <c r="I270" s="131">
        <v>0</v>
      </c>
      <c r="J270" s="131">
        <v>0</v>
      </c>
      <c r="K270" s="130">
        <f t="shared" si="75"/>
        <v>0</v>
      </c>
      <c r="L270" s="134">
        <v>0</v>
      </c>
      <c r="M270" s="134">
        <v>0</v>
      </c>
      <c r="N270" s="134">
        <v>0</v>
      </c>
      <c r="O270" s="134">
        <v>0</v>
      </c>
      <c r="P270" s="330">
        <f t="shared" si="77"/>
        <v>0</v>
      </c>
      <c r="Q270" s="132">
        <v>0</v>
      </c>
      <c r="R270" s="132">
        <v>0</v>
      </c>
      <c r="S270" s="132">
        <v>0</v>
      </c>
      <c r="T270" s="430">
        <v>0</v>
      </c>
      <c r="U270" s="330">
        <f t="shared" si="79"/>
        <v>0</v>
      </c>
      <c r="V270" s="132">
        <v>0</v>
      </c>
      <c r="W270" s="132">
        <v>0</v>
      </c>
      <c r="X270" s="132">
        <v>0</v>
      </c>
      <c r="Y270" s="430">
        <v>0</v>
      </c>
      <c r="Z270" s="330">
        <f t="shared" si="69"/>
        <v>0</v>
      </c>
      <c r="AA270" s="132">
        <v>0</v>
      </c>
      <c r="AB270" s="132">
        <v>0</v>
      </c>
      <c r="AC270" s="132">
        <v>0</v>
      </c>
      <c r="AD270" s="430">
        <v>0</v>
      </c>
      <c r="AE270" s="330">
        <f t="shared" si="94"/>
        <v>0</v>
      </c>
      <c r="AF270" s="132">
        <v>0</v>
      </c>
      <c r="AG270" s="132">
        <v>0</v>
      </c>
      <c r="AH270" s="132">
        <v>0</v>
      </c>
      <c r="AI270" s="132">
        <v>0</v>
      </c>
      <c r="AJ270" s="330">
        <f t="shared" si="95"/>
        <v>0</v>
      </c>
    </row>
    <row r="271" spans="1:36" s="29" customFormat="1" ht="16.5" customHeight="1" x14ac:dyDescent="0.35">
      <c r="A271" s="28"/>
      <c r="B271" s="695"/>
      <c r="C271" s="661"/>
      <c r="D271" s="688"/>
      <c r="E271" s="615" t="s">
        <v>205</v>
      </c>
      <c r="F271" s="504">
        <f t="shared" si="93"/>
        <v>0</v>
      </c>
      <c r="G271" s="543">
        <v>0</v>
      </c>
      <c r="H271" s="131">
        <v>0</v>
      </c>
      <c r="I271" s="131">
        <v>0</v>
      </c>
      <c r="J271" s="131">
        <v>0</v>
      </c>
      <c r="K271" s="130">
        <f t="shared" si="75"/>
        <v>0</v>
      </c>
      <c r="L271" s="134">
        <v>0</v>
      </c>
      <c r="M271" s="134">
        <v>0</v>
      </c>
      <c r="N271" s="134">
        <v>0</v>
      </c>
      <c r="O271" s="134">
        <v>0</v>
      </c>
      <c r="P271" s="330">
        <f t="shared" si="77"/>
        <v>0</v>
      </c>
      <c r="Q271" s="132">
        <v>0</v>
      </c>
      <c r="R271" s="132">
        <v>0</v>
      </c>
      <c r="S271" s="132">
        <v>0</v>
      </c>
      <c r="T271" s="430">
        <v>0</v>
      </c>
      <c r="U271" s="330">
        <f t="shared" si="79"/>
        <v>0</v>
      </c>
      <c r="V271" s="132">
        <v>0</v>
      </c>
      <c r="W271" s="132">
        <v>0</v>
      </c>
      <c r="X271" s="132">
        <v>0</v>
      </c>
      <c r="Y271" s="430">
        <v>0</v>
      </c>
      <c r="Z271" s="330">
        <f t="shared" si="69"/>
        <v>0</v>
      </c>
      <c r="AA271" s="132">
        <v>0</v>
      </c>
      <c r="AB271" s="132">
        <v>0</v>
      </c>
      <c r="AC271" s="132">
        <v>0</v>
      </c>
      <c r="AD271" s="430">
        <v>0</v>
      </c>
      <c r="AE271" s="330">
        <f t="shared" si="94"/>
        <v>0</v>
      </c>
      <c r="AF271" s="134">
        <v>0</v>
      </c>
      <c r="AG271" s="134">
        <v>0</v>
      </c>
      <c r="AH271" s="134">
        <v>0</v>
      </c>
      <c r="AI271" s="134">
        <v>0</v>
      </c>
      <c r="AJ271" s="330">
        <f t="shared" si="95"/>
        <v>0</v>
      </c>
    </row>
    <row r="272" spans="1:36" s="29" customFormat="1" ht="16.5" customHeight="1" x14ac:dyDescent="0.35">
      <c r="A272" s="28"/>
      <c r="B272" s="695"/>
      <c r="C272" s="661"/>
      <c r="D272" s="688"/>
      <c r="E272" s="615" t="s">
        <v>114</v>
      </c>
      <c r="F272" s="504">
        <f t="shared" si="93"/>
        <v>0</v>
      </c>
      <c r="G272" s="543">
        <v>0</v>
      </c>
      <c r="H272" s="131">
        <v>0</v>
      </c>
      <c r="I272" s="131">
        <v>0</v>
      </c>
      <c r="J272" s="131">
        <v>0</v>
      </c>
      <c r="K272" s="130">
        <f t="shared" si="75"/>
        <v>0</v>
      </c>
      <c r="L272" s="134">
        <v>0</v>
      </c>
      <c r="M272" s="134">
        <v>0</v>
      </c>
      <c r="N272" s="134">
        <v>0</v>
      </c>
      <c r="O272" s="134">
        <v>0</v>
      </c>
      <c r="P272" s="330">
        <f t="shared" si="77"/>
        <v>0</v>
      </c>
      <c r="Q272" s="132">
        <v>0</v>
      </c>
      <c r="R272" s="132">
        <v>0</v>
      </c>
      <c r="S272" s="132">
        <v>0</v>
      </c>
      <c r="T272" s="430">
        <v>0</v>
      </c>
      <c r="U272" s="330">
        <f t="shared" si="79"/>
        <v>0</v>
      </c>
      <c r="V272" s="132">
        <v>0</v>
      </c>
      <c r="W272" s="132">
        <v>0</v>
      </c>
      <c r="X272" s="132">
        <v>0</v>
      </c>
      <c r="Y272" s="430">
        <v>0</v>
      </c>
      <c r="Z272" s="330">
        <f t="shared" si="69"/>
        <v>0</v>
      </c>
      <c r="AA272" s="132">
        <v>0</v>
      </c>
      <c r="AB272" s="132">
        <v>0</v>
      </c>
      <c r="AC272" s="132">
        <v>0</v>
      </c>
      <c r="AD272" s="430">
        <v>0</v>
      </c>
      <c r="AE272" s="330">
        <f t="shared" si="94"/>
        <v>0</v>
      </c>
      <c r="AF272" s="134">
        <v>0</v>
      </c>
      <c r="AG272" s="134">
        <v>0</v>
      </c>
      <c r="AH272" s="134">
        <v>0</v>
      </c>
      <c r="AI272" s="134">
        <v>0</v>
      </c>
      <c r="AJ272" s="330">
        <f t="shared" si="95"/>
        <v>0</v>
      </c>
    </row>
    <row r="273" spans="1:36" s="29" customFormat="1" ht="16.5" customHeight="1" thickBot="1" x14ac:dyDescent="0.4">
      <c r="A273" s="28"/>
      <c r="B273" s="520"/>
      <c r="C273" s="661"/>
      <c r="D273" s="689"/>
      <c r="E273" s="620" t="s">
        <v>768</v>
      </c>
      <c r="F273" s="504">
        <f t="shared" si="93"/>
        <v>0</v>
      </c>
      <c r="G273" s="543"/>
      <c r="H273" s="131"/>
      <c r="I273" s="131"/>
      <c r="J273" s="131"/>
      <c r="K273" s="130"/>
      <c r="L273" s="134"/>
      <c r="M273" s="134"/>
      <c r="N273" s="134"/>
      <c r="O273" s="134"/>
      <c r="P273" s="330"/>
      <c r="Q273" s="132"/>
      <c r="R273" s="132"/>
      <c r="S273" s="132"/>
      <c r="T273" s="430"/>
      <c r="U273" s="330"/>
      <c r="V273" s="132"/>
      <c r="W273" s="132"/>
      <c r="X273" s="132"/>
      <c r="Y273" s="430"/>
      <c r="Z273" s="330"/>
      <c r="AA273" s="132">
        <v>0</v>
      </c>
      <c r="AB273" s="132">
        <v>0</v>
      </c>
      <c r="AC273" s="132">
        <v>0</v>
      </c>
      <c r="AD273" s="430">
        <v>0</v>
      </c>
      <c r="AE273" s="330">
        <f t="shared" si="94"/>
        <v>0</v>
      </c>
      <c r="AF273" s="136">
        <v>0</v>
      </c>
      <c r="AG273" s="136">
        <v>0</v>
      </c>
      <c r="AH273" s="136">
        <v>0</v>
      </c>
      <c r="AI273" s="136">
        <v>0</v>
      </c>
      <c r="AJ273" s="330">
        <f t="shared" si="95"/>
        <v>0</v>
      </c>
    </row>
    <row r="274" spans="1:36" s="29" customFormat="1" ht="22.5" customHeight="1" x14ac:dyDescent="0.35">
      <c r="A274" s="28"/>
      <c r="B274" s="695">
        <v>5</v>
      </c>
      <c r="C274" s="661"/>
      <c r="D274" s="687" t="s">
        <v>156</v>
      </c>
      <c r="E274" s="618" t="s">
        <v>118</v>
      </c>
      <c r="F274" s="504">
        <f t="shared" si="93"/>
        <v>0</v>
      </c>
      <c r="G274" s="543">
        <v>0</v>
      </c>
      <c r="H274" s="131">
        <v>0</v>
      </c>
      <c r="I274" s="131">
        <v>0</v>
      </c>
      <c r="J274" s="131">
        <v>0</v>
      </c>
      <c r="K274" s="130">
        <f t="shared" si="75"/>
        <v>0</v>
      </c>
      <c r="L274" s="134">
        <v>0</v>
      </c>
      <c r="M274" s="134">
        <v>0</v>
      </c>
      <c r="N274" s="134">
        <v>0</v>
      </c>
      <c r="O274" s="134">
        <v>0</v>
      </c>
      <c r="P274" s="330">
        <f t="shared" si="77"/>
        <v>0</v>
      </c>
      <c r="Q274" s="132">
        <v>0</v>
      </c>
      <c r="R274" s="132">
        <v>0</v>
      </c>
      <c r="S274" s="132">
        <v>0</v>
      </c>
      <c r="T274" s="430">
        <v>0</v>
      </c>
      <c r="U274" s="330">
        <f t="shared" si="79"/>
        <v>0</v>
      </c>
      <c r="V274" s="132">
        <v>0</v>
      </c>
      <c r="W274" s="132">
        <v>0</v>
      </c>
      <c r="X274" s="132">
        <v>0</v>
      </c>
      <c r="Y274" s="430">
        <v>0</v>
      </c>
      <c r="Z274" s="330">
        <f t="shared" si="69"/>
        <v>0</v>
      </c>
      <c r="AA274" s="132">
        <v>0</v>
      </c>
      <c r="AB274" s="132">
        <v>0</v>
      </c>
      <c r="AC274" s="132">
        <v>0</v>
      </c>
      <c r="AD274" s="430">
        <v>0</v>
      </c>
      <c r="AE274" s="330">
        <f t="shared" si="94"/>
        <v>0</v>
      </c>
      <c r="AF274" s="132">
        <v>0</v>
      </c>
      <c r="AG274" s="132">
        <v>0</v>
      </c>
      <c r="AH274" s="132">
        <v>0</v>
      </c>
      <c r="AI274" s="132">
        <v>0</v>
      </c>
      <c r="AJ274" s="330">
        <f t="shared" si="95"/>
        <v>0</v>
      </c>
    </row>
    <row r="275" spans="1:36" s="29" customFormat="1" ht="24" customHeight="1" x14ac:dyDescent="0.35">
      <c r="A275" s="28"/>
      <c r="B275" s="695"/>
      <c r="C275" s="661"/>
      <c r="D275" s="688"/>
      <c r="E275" s="615" t="s">
        <v>205</v>
      </c>
      <c r="F275" s="504">
        <f t="shared" si="93"/>
        <v>0</v>
      </c>
      <c r="G275" s="543">
        <v>0</v>
      </c>
      <c r="H275" s="131">
        <v>0</v>
      </c>
      <c r="I275" s="131">
        <v>0</v>
      </c>
      <c r="J275" s="131">
        <v>0</v>
      </c>
      <c r="K275" s="130">
        <f t="shared" si="75"/>
        <v>0</v>
      </c>
      <c r="L275" s="134">
        <v>0</v>
      </c>
      <c r="M275" s="134">
        <v>0</v>
      </c>
      <c r="N275" s="134">
        <v>0</v>
      </c>
      <c r="O275" s="134">
        <v>0</v>
      </c>
      <c r="P275" s="330">
        <f t="shared" si="77"/>
        <v>0</v>
      </c>
      <c r="Q275" s="132">
        <v>0</v>
      </c>
      <c r="R275" s="132">
        <v>0</v>
      </c>
      <c r="S275" s="132">
        <v>0</v>
      </c>
      <c r="T275" s="430">
        <v>0</v>
      </c>
      <c r="U275" s="330">
        <f t="shared" si="79"/>
        <v>0</v>
      </c>
      <c r="V275" s="132">
        <v>0</v>
      </c>
      <c r="W275" s="132">
        <v>0</v>
      </c>
      <c r="X275" s="132">
        <v>0</v>
      </c>
      <c r="Y275" s="430">
        <v>0</v>
      </c>
      <c r="Z275" s="330">
        <f t="shared" si="69"/>
        <v>0</v>
      </c>
      <c r="AA275" s="132">
        <v>0</v>
      </c>
      <c r="AB275" s="132">
        <v>0</v>
      </c>
      <c r="AC275" s="132">
        <v>0</v>
      </c>
      <c r="AD275" s="430">
        <v>0</v>
      </c>
      <c r="AE275" s="330">
        <f t="shared" si="94"/>
        <v>0</v>
      </c>
      <c r="AF275" s="134">
        <v>0</v>
      </c>
      <c r="AG275" s="134">
        <v>0</v>
      </c>
      <c r="AH275" s="134">
        <v>0</v>
      </c>
      <c r="AI275" s="134">
        <v>0</v>
      </c>
      <c r="AJ275" s="330">
        <f t="shared" si="95"/>
        <v>0</v>
      </c>
    </row>
    <row r="276" spans="1:36" s="29" customFormat="1" ht="23.25" customHeight="1" x14ac:dyDescent="0.35">
      <c r="A276" s="28"/>
      <c r="B276" s="695"/>
      <c r="C276" s="661"/>
      <c r="D276" s="688"/>
      <c r="E276" s="615" t="s">
        <v>114</v>
      </c>
      <c r="F276" s="504">
        <f t="shared" si="93"/>
        <v>0</v>
      </c>
      <c r="G276" s="543">
        <v>0</v>
      </c>
      <c r="H276" s="131">
        <v>0</v>
      </c>
      <c r="I276" s="131">
        <v>0</v>
      </c>
      <c r="J276" s="131">
        <v>0</v>
      </c>
      <c r="K276" s="130">
        <f t="shared" si="75"/>
        <v>0</v>
      </c>
      <c r="L276" s="134">
        <v>0</v>
      </c>
      <c r="M276" s="134">
        <v>0</v>
      </c>
      <c r="N276" s="134">
        <v>0</v>
      </c>
      <c r="O276" s="134">
        <v>0</v>
      </c>
      <c r="P276" s="330">
        <f t="shared" si="77"/>
        <v>0</v>
      </c>
      <c r="Q276" s="132">
        <v>0</v>
      </c>
      <c r="R276" s="132">
        <v>0</v>
      </c>
      <c r="S276" s="132">
        <v>0</v>
      </c>
      <c r="T276" s="430">
        <v>0</v>
      </c>
      <c r="U276" s="330">
        <f t="shared" si="79"/>
        <v>0</v>
      </c>
      <c r="V276" s="132">
        <v>0</v>
      </c>
      <c r="W276" s="132">
        <v>0</v>
      </c>
      <c r="X276" s="132">
        <v>0</v>
      </c>
      <c r="Y276" s="430">
        <v>0</v>
      </c>
      <c r="Z276" s="330">
        <f t="shared" si="69"/>
        <v>0</v>
      </c>
      <c r="AA276" s="132">
        <v>0</v>
      </c>
      <c r="AB276" s="132">
        <v>0</v>
      </c>
      <c r="AC276" s="132">
        <v>0</v>
      </c>
      <c r="AD276" s="430">
        <v>0</v>
      </c>
      <c r="AE276" s="330">
        <f t="shared" si="94"/>
        <v>0</v>
      </c>
      <c r="AF276" s="134">
        <v>0</v>
      </c>
      <c r="AG276" s="134">
        <v>0</v>
      </c>
      <c r="AH276" s="134">
        <v>0</v>
      </c>
      <c r="AI276" s="134">
        <v>0</v>
      </c>
      <c r="AJ276" s="330">
        <f t="shared" si="95"/>
        <v>0</v>
      </c>
    </row>
    <row r="277" spans="1:36" s="29" customFormat="1" ht="24.75" customHeight="1" thickBot="1" x14ac:dyDescent="0.4">
      <c r="A277" s="28"/>
      <c r="B277" s="520"/>
      <c r="C277" s="661"/>
      <c r="D277" s="689"/>
      <c r="E277" s="621" t="s">
        <v>768</v>
      </c>
      <c r="F277" s="504">
        <f t="shared" si="93"/>
        <v>0</v>
      </c>
      <c r="G277" s="543"/>
      <c r="H277" s="131"/>
      <c r="I277" s="131"/>
      <c r="J277" s="131"/>
      <c r="K277" s="130"/>
      <c r="L277" s="134"/>
      <c r="M277" s="134"/>
      <c r="N277" s="134"/>
      <c r="O277" s="134"/>
      <c r="P277" s="330"/>
      <c r="Q277" s="132"/>
      <c r="R277" s="132"/>
      <c r="S277" s="132"/>
      <c r="T277" s="430"/>
      <c r="U277" s="330"/>
      <c r="V277" s="132"/>
      <c r="W277" s="132"/>
      <c r="X277" s="132"/>
      <c r="Y277" s="430"/>
      <c r="Z277" s="330"/>
      <c r="AA277" s="132">
        <v>0</v>
      </c>
      <c r="AB277" s="132">
        <v>0</v>
      </c>
      <c r="AC277" s="132">
        <v>0</v>
      </c>
      <c r="AD277" s="430">
        <v>0</v>
      </c>
      <c r="AE277" s="330">
        <f t="shared" si="94"/>
        <v>0</v>
      </c>
      <c r="AF277" s="136">
        <v>0</v>
      </c>
      <c r="AG277" s="136">
        <v>0</v>
      </c>
      <c r="AH277" s="136">
        <v>0</v>
      </c>
      <c r="AI277" s="136">
        <v>0</v>
      </c>
      <c r="AJ277" s="330">
        <f t="shared" si="95"/>
        <v>0</v>
      </c>
    </row>
    <row r="278" spans="1:36" s="29" customFormat="1" ht="15.6" customHeight="1" x14ac:dyDescent="0.35">
      <c r="A278" s="28"/>
      <c r="B278" s="695">
        <v>6</v>
      </c>
      <c r="C278" s="661"/>
      <c r="D278" s="692" t="s">
        <v>311</v>
      </c>
      <c r="E278" s="618" t="s">
        <v>118</v>
      </c>
      <c r="F278" s="504">
        <f t="shared" si="93"/>
        <v>88</v>
      </c>
      <c r="G278" s="543">
        <v>11</v>
      </c>
      <c r="H278" s="131">
        <v>0</v>
      </c>
      <c r="I278" s="131">
        <v>0</v>
      </c>
      <c r="J278" s="131">
        <v>0</v>
      </c>
      <c r="K278" s="130">
        <f t="shared" si="75"/>
        <v>11</v>
      </c>
      <c r="L278" s="257">
        <v>16</v>
      </c>
      <c r="M278" s="257">
        <v>0</v>
      </c>
      <c r="N278" s="257">
        <v>1</v>
      </c>
      <c r="O278" s="257">
        <v>0</v>
      </c>
      <c r="P278" s="330">
        <f t="shared" si="77"/>
        <v>17</v>
      </c>
      <c r="Q278" s="132">
        <v>15</v>
      </c>
      <c r="R278" s="132">
        <v>0</v>
      </c>
      <c r="S278" s="132">
        <v>1</v>
      </c>
      <c r="T278" s="430">
        <v>0</v>
      </c>
      <c r="U278" s="330">
        <f t="shared" si="79"/>
        <v>16</v>
      </c>
      <c r="V278" s="132">
        <v>0</v>
      </c>
      <c r="W278" s="132">
        <v>0</v>
      </c>
      <c r="X278" s="132">
        <v>0</v>
      </c>
      <c r="Y278" s="430">
        <v>16</v>
      </c>
      <c r="Z278" s="330">
        <f t="shared" ref="Z278:Z361" si="96">V278+W278+X278+Y278</f>
        <v>16</v>
      </c>
      <c r="AA278" s="132">
        <v>0</v>
      </c>
      <c r="AB278" s="132">
        <v>0</v>
      </c>
      <c r="AC278" s="132">
        <v>1</v>
      </c>
      <c r="AD278" s="430">
        <v>10</v>
      </c>
      <c r="AE278" s="330">
        <f t="shared" si="94"/>
        <v>11</v>
      </c>
      <c r="AF278" s="257">
        <v>1</v>
      </c>
      <c r="AG278" s="257">
        <v>0</v>
      </c>
      <c r="AH278" s="257">
        <v>0</v>
      </c>
      <c r="AI278" s="257">
        <v>16</v>
      </c>
      <c r="AJ278" s="330">
        <f t="shared" si="95"/>
        <v>17</v>
      </c>
    </row>
    <row r="279" spans="1:36" s="29" customFormat="1" ht="16.5" customHeight="1" x14ac:dyDescent="0.35">
      <c r="A279" s="28"/>
      <c r="B279" s="695"/>
      <c r="C279" s="661"/>
      <c r="D279" s="693"/>
      <c r="E279" s="615" t="s">
        <v>205</v>
      </c>
      <c r="F279" s="504">
        <f t="shared" si="93"/>
        <v>0</v>
      </c>
      <c r="G279" s="543">
        <v>0</v>
      </c>
      <c r="H279" s="131">
        <v>0</v>
      </c>
      <c r="I279" s="131">
        <v>0</v>
      </c>
      <c r="J279" s="131">
        <v>0</v>
      </c>
      <c r="K279" s="130">
        <f t="shared" si="75"/>
        <v>0</v>
      </c>
      <c r="L279" s="257">
        <v>0</v>
      </c>
      <c r="M279" s="257">
        <v>0</v>
      </c>
      <c r="N279" s="257">
        <v>0</v>
      </c>
      <c r="O279" s="257">
        <v>0</v>
      </c>
      <c r="P279" s="330">
        <f t="shared" si="77"/>
        <v>0</v>
      </c>
      <c r="Q279" s="132">
        <v>0</v>
      </c>
      <c r="R279" s="132">
        <v>0</v>
      </c>
      <c r="S279" s="132">
        <v>0</v>
      </c>
      <c r="T279" s="430">
        <v>0</v>
      </c>
      <c r="U279" s="330">
        <f t="shared" si="79"/>
        <v>0</v>
      </c>
      <c r="V279" s="132">
        <v>0</v>
      </c>
      <c r="W279" s="132">
        <v>0</v>
      </c>
      <c r="X279" s="132">
        <v>0</v>
      </c>
      <c r="Y279" s="430">
        <v>0</v>
      </c>
      <c r="Z279" s="330">
        <f t="shared" si="96"/>
        <v>0</v>
      </c>
      <c r="AA279" s="132">
        <v>0</v>
      </c>
      <c r="AB279" s="132">
        <v>0</v>
      </c>
      <c r="AC279" s="132">
        <v>0</v>
      </c>
      <c r="AD279" s="430">
        <v>0</v>
      </c>
      <c r="AE279" s="330">
        <f t="shared" si="94"/>
        <v>0</v>
      </c>
      <c r="AF279" s="257">
        <v>0</v>
      </c>
      <c r="AG279" s="257">
        <v>0</v>
      </c>
      <c r="AH279" s="257">
        <v>0</v>
      </c>
      <c r="AI279" s="257">
        <v>0</v>
      </c>
      <c r="AJ279" s="330">
        <f t="shared" si="95"/>
        <v>0</v>
      </c>
    </row>
    <row r="280" spans="1:36" s="29" customFormat="1" ht="16.5" customHeight="1" x14ac:dyDescent="0.35">
      <c r="A280" s="28"/>
      <c r="B280" s="695"/>
      <c r="C280" s="661"/>
      <c r="D280" s="693"/>
      <c r="E280" s="615" t="s">
        <v>114</v>
      </c>
      <c r="F280" s="504">
        <f t="shared" si="93"/>
        <v>27</v>
      </c>
      <c r="G280" s="543">
        <v>3</v>
      </c>
      <c r="H280" s="131">
        <v>0</v>
      </c>
      <c r="I280" s="131">
        <v>0</v>
      </c>
      <c r="J280" s="131">
        <v>0</v>
      </c>
      <c r="K280" s="130">
        <f t="shared" si="75"/>
        <v>3</v>
      </c>
      <c r="L280" s="257">
        <v>5</v>
      </c>
      <c r="M280" s="257">
        <v>0</v>
      </c>
      <c r="N280" s="257">
        <v>1</v>
      </c>
      <c r="O280" s="257">
        <v>0</v>
      </c>
      <c r="P280" s="330">
        <f t="shared" si="77"/>
        <v>6</v>
      </c>
      <c r="Q280" s="132">
        <v>2</v>
      </c>
      <c r="R280" s="132">
        <v>0</v>
      </c>
      <c r="S280" s="132">
        <v>1</v>
      </c>
      <c r="T280" s="430">
        <v>0</v>
      </c>
      <c r="U280" s="330">
        <f t="shared" si="79"/>
        <v>3</v>
      </c>
      <c r="V280" s="132">
        <v>0</v>
      </c>
      <c r="W280" s="132">
        <v>1</v>
      </c>
      <c r="X280" s="132">
        <v>0</v>
      </c>
      <c r="Y280" s="430">
        <v>2</v>
      </c>
      <c r="Z280" s="330">
        <f t="shared" si="96"/>
        <v>3</v>
      </c>
      <c r="AA280" s="132">
        <v>2</v>
      </c>
      <c r="AB280" s="132">
        <v>0</v>
      </c>
      <c r="AC280" s="132">
        <v>1</v>
      </c>
      <c r="AD280" s="430">
        <v>4</v>
      </c>
      <c r="AE280" s="330">
        <f t="shared" si="94"/>
        <v>7</v>
      </c>
      <c r="AF280" s="257">
        <v>0</v>
      </c>
      <c r="AG280" s="257">
        <v>1</v>
      </c>
      <c r="AH280" s="257">
        <v>0</v>
      </c>
      <c r="AI280" s="257">
        <v>4</v>
      </c>
      <c r="AJ280" s="330">
        <f t="shared" si="95"/>
        <v>5</v>
      </c>
    </row>
    <row r="281" spans="1:36" s="29" customFormat="1" ht="16.5" customHeight="1" thickBot="1" x14ac:dyDescent="0.4">
      <c r="A281" s="28"/>
      <c r="B281" s="520"/>
      <c r="C281" s="661"/>
      <c r="D281" s="694"/>
      <c r="E281" s="620" t="s">
        <v>768</v>
      </c>
      <c r="F281" s="504">
        <f t="shared" si="93"/>
        <v>5</v>
      </c>
      <c r="G281" s="543"/>
      <c r="H281" s="131"/>
      <c r="I281" s="131"/>
      <c r="J281" s="131"/>
      <c r="K281" s="130"/>
      <c r="L281" s="257"/>
      <c r="M281" s="257"/>
      <c r="N281" s="257"/>
      <c r="O281" s="257"/>
      <c r="P281" s="330"/>
      <c r="Q281" s="132"/>
      <c r="R281" s="132"/>
      <c r="S281" s="132"/>
      <c r="T281" s="430"/>
      <c r="U281" s="330"/>
      <c r="V281" s="132"/>
      <c r="W281" s="132"/>
      <c r="X281" s="132"/>
      <c r="Y281" s="430"/>
      <c r="Z281" s="330"/>
      <c r="AA281" s="132">
        <v>0</v>
      </c>
      <c r="AB281" s="132">
        <v>2</v>
      </c>
      <c r="AC281" s="132">
        <v>0</v>
      </c>
      <c r="AD281" s="430">
        <v>3</v>
      </c>
      <c r="AE281" s="330">
        <f t="shared" si="94"/>
        <v>5</v>
      </c>
      <c r="AF281" s="258">
        <v>0</v>
      </c>
      <c r="AG281" s="258">
        <v>0</v>
      </c>
      <c r="AH281" s="258">
        <v>0</v>
      </c>
      <c r="AI281" s="258">
        <v>0</v>
      </c>
      <c r="AJ281" s="330">
        <f t="shared" si="95"/>
        <v>0</v>
      </c>
    </row>
    <row r="282" spans="1:36" s="29" customFormat="1" ht="20.45" customHeight="1" x14ac:dyDescent="0.35">
      <c r="A282" s="28"/>
      <c r="B282" s="695">
        <v>7</v>
      </c>
      <c r="C282" s="661"/>
      <c r="D282" s="687" t="s">
        <v>402</v>
      </c>
      <c r="E282" s="618" t="s">
        <v>118</v>
      </c>
      <c r="F282" s="504">
        <f t="shared" si="93"/>
        <v>0</v>
      </c>
      <c r="G282" s="543">
        <v>0</v>
      </c>
      <c r="H282" s="131">
        <v>0</v>
      </c>
      <c r="I282" s="131">
        <v>0</v>
      </c>
      <c r="J282" s="131">
        <v>0</v>
      </c>
      <c r="K282" s="130">
        <f t="shared" si="75"/>
        <v>0</v>
      </c>
      <c r="L282" s="134"/>
      <c r="M282" s="134"/>
      <c r="N282" s="134"/>
      <c r="O282" s="134"/>
      <c r="P282" s="330">
        <f t="shared" si="77"/>
        <v>0</v>
      </c>
      <c r="Q282" s="132">
        <v>0</v>
      </c>
      <c r="R282" s="132">
        <v>0</v>
      </c>
      <c r="S282" s="132">
        <v>0</v>
      </c>
      <c r="T282" s="430">
        <v>0</v>
      </c>
      <c r="U282" s="330">
        <f t="shared" si="79"/>
        <v>0</v>
      </c>
      <c r="V282" s="132">
        <v>0</v>
      </c>
      <c r="W282" s="132">
        <v>0</v>
      </c>
      <c r="X282" s="132">
        <v>0</v>
      </c>
      <c r="Y282" s="430">
        <v>0</v>
      </c>
      <c r="Z282" s="330">
        <f t="shared" si="96"/>
        <v>0</v>
      </c>
      <c r="AA282" s="132">
        <v>0</v>
      </c>
      <c r="AB282" s="132">
        <v>0</v>
      </c>
      <c r="AC282" s="132">
        <v>0</v>
      </c>
      <c r="AD282" s="430">
        <v>0</v>
      </c>
      <c r="AE282" s="330">
        <f t="shared" si="94"/>
        <v>0</v>
      </c>
      <c r="AF282" s="134">
        <v>0</v>
      </c>
      <c r="AG282" s="134">
        <v>0</v>
      </c>
      <c r="AH282" s="134">
        <v>0</v>
      </c>
      <c r="AI282" s="134">
        <v>0</v>
      </c>
      <c r="AJ282" s="330">
        <f t="shared" si="95"/>
        <v>0</v>
      </c>
    </row>
    <row r="283" spans="1:36" s="29" customFormat="1" ht="18" customHeight="1" x14ac:dyDescent="0.35">
      <c r="A283" s="28"/>
      <c r="B283" s="695"/>
      <c r="C283" s="661"/>
      <c r="D283" s="688"/>
      <c r="E283" s="615" t="s">
        <v>205</v>
      </c>
      <c r="F283" s="504">
        <f t="shared" si="93"/>
        <v>0</v>
      </c>
      <c r="G283" s="543">
        <v>0</v>
      </c>
      <c r="H283" s="131">
        <v>0</v>
      </c>
      <c r="I283" s="131">
        <v>0</v>
      </c>
      <c r="J283" s="131">
        <v>0</v>
      </c>
      <c r="K283" s="130">
        <f t="shared" si="75"/>
        <v>0</v>
      </c>
      <c r="L283" s="134"/>
      <c r="M283" s="134"/>
      <c r="N283" s="134"/>
      <c r="O283" s="134"/>
      <c r="P283" s="330">
        <f t="shared" si="77"/>
        <v>0</v>
      </c>
      <c r="Q283" s="132">
        <v>0</v>
      </c>
      <c r="R283" s="132">
        <v>0</v>
      </c>
      <c r="S283" s="132">
        <v>0</v>
      </c>
      <c r="T283" s="430">
        <v>0</v>
      </c>
      <c r="U283" s="330">
        <f t="shared" si="79"/>
        <v>0</v>
      </c>
      <c r="V283" s="132">
        <v>0</v>
      </c>
      <c r="W283" s="132">
        <v>0</v>
      </c>
      <c r="X283" s="132">
        <v>0</v>
      </c>
      <c r="Y283" s="430">
        <v>0</v>
      </c>
      <c r="Z283" s="330">
        <f t="shared" si="96"/>
        <v>0</v>
      </c>
      <c r="AA283" s="132">
        <v>0</v>
      </c>
      <c r="AB283" s="132">
        <v>0</v>
      </c>
      <c r="AC283" s="132">
        <v>0</v>
      </c>
      <c r="AD283" s="430">
        <v>0</v>
      </c>
      <c r="AE283" s="330">
        <f t="shared" si="94"/>
        <v>0</v>
      </c>
      <c r="AF283" s="134">
        <v>0</v>
      </c>
      <c r="AG283" s="134">
        <v>0</v>
      </c>
      <c r="AH283" s="134">
        <v>0</v>
      </c>
      <c r="AI283" s="134">
        <v>0</v>
      </c>
      <c r="AJ283" s="330">
        <f t="shared" si="95"/>
        <v>0</v>
      </c>
    </row>
    <row r="284" spans="1:36" s="29" customFormat="1" ht="19.5" customHeight="1" thickBot="1" x14ac:dyDescent="0.4">
      <c r="A284" s="28"/>
      <c r="B284" s="695"/>
      <c r="C284" s="661"/>
      <c r="D284" s="688"/>
      <c r="E284" s="615" t="s">
        <v>114</v>
      </c>
      <c r="F284" s="504">
        <f t="shared" si="93"/>
        <v>0</v>
      </c>
      <c r="G284" s="543">
        <v>0</v>
      </c>
      <c r="H284" s="131">
        <v>0</v>
      </c>
      <c r="I284" s="131">
        <v>0</v>
      </c>
      <c r="J284" s="131">
        <v>0</v>
      </c>
      <c r="K284" s="130">
        <f t="shared" si="75"/>
        <v>0</v>
      </c>
      <c r="L284" s="136"/>
      <c r="M284" s="136"/>
      <c r="N284" s="136"/>
      <c r="O284" s="136"/>
      <c r="P284" s="330">
        <f t="shared" si="77"/>
        <v>0</v>
      </c>
      <c r="Q284" s="132">
        <v>0</v>
      </c>
      <c r="R284" s="132">
        <v>0</v>
      </c>
      <c r="S284" s="132">
        <v>0</v>
      </c>
      <c r="T284" s="430">
        <v>0</v>
      </c>
      <c r="U284" s="330">
        <f t="shared" si="79"/>
        <v>0</v>
      </c>
      <c r="V284" s="132">
        <v>0</v>
      </c>
      <c r="W284" s="132">
        <v>0</v>
      </c>
      <c r="X284" s="132">
        <v>0</v>
      </c>
      <c r="Y284" s="430">
        <v>0</v>
      </c>
      <c r="Z284" s="330">
        <f t="shared" si="96"/>
        <v>0</v>
      </c>
      <c r="AA284" s="132">
        <v>0</v>
      </c>
      <c r="AB284" s="132">
        <v>0</v>
      </c>
      <c r="AC284" s="132">
        <v>0</v>
      </c>
      <c r="AD284" s="430">
        <v>0</v>
      </c>
      <c r="AE284" s="330">
        <f t="shared" si="94"/>
        <v>0</v>
      </c>
      <c r="AF284" s="134">
        <v>0</v>
      </c>
      <c r="AG284" s="134">
        <v>0</v>
      </c>
      <c r="AH284" s="134">
        <v>0</v>
      </c>
      <c r="AI284" s="134">
        <v>0</v>
      </c>
      <c r="AJ284" s="330">
        <f t="shared" si="95"/>
        <v>0</v>
      </c>
    </row>
    <row r="285" spans="1:36" s="29" customFormat="1" ht="17.25" customHeight="1" thickBot="1" x14ac:dyDescent="0.4">
      <c r="A285" s="28"/>
      <c r="B285" s="520"/>
      <c r="C285" s="661"/>
      <c r="D285" s="670"/>
      <c r="E285" s="618" t="s">
        <v>768</v>
      </c>
      <c r="F285" s="504">
        <f t="shared" si="93"/>
        <v>0</v>
      </c>
      <c r="G285" s="543"/>
      <c r="H285" s="131"/>
      <c r="I285" s="131"/>
      <c r="J285" s="131"/>
      <c r="K285" s="130"/>
      <c r="L285" s="507"/>
      <c r="M285" s="507"/>
      <c r="N285" s="507"/>
      <c r="O285" s="507"/>
      <c r="P285" s="330"/>
      <c r="Q285" s="132"/>
      <c r="R285" s="132"/>
      <c r="S285" s="132"/>
      <c r="T285" s="430"/>
      <c r="U285" s="330"/>
      <c r="V285" s="132"/>
      <c r="W285" s="132"/>
      <c r="X285" s="132"/>
      <c r="Y285" s="430"/>
      <c r="Z285" s="330"/>
      <c r="AA285" s="132">
        <v>0</v>
      </c>
      <c r="AB285" s="132">
        <v>0</v>
      </c>
      <c r="AC285" s="132">
        <v>0</v>
      </c>
      <c r="AD285" s="430">
        <v>0</v>
      </c>
      <c r="AE285" s="330">
        <f t="shared" si="94"/>
        <v>0</v>
      </c>
      <c r="AF285" s="136">
        <v>0</v>
      </c>
      <c r="AG285" s="136">
        <v>0</v>
      </c>
      <c r="AH285" s="136">
        <v>0</v>
      </c>
      <c r="AI285" s="136">
        <v>0</v>
      </c>
      <c r="AJ285" s="330">
        <f t="shared" si="95"/>
        <v>0</v>
      </c>
    </row>
    <row r="286" spans="1:36" s="29" customFormat="1" ht="16.5" customHeight="1" x14ac:dyDescent="0.35">
      <c r="A286" s="28"/>
      <c r="B286" s="521"/>
      <c r="C286" s="661"/>
      <c r="D286" s="717" t="s">
        <v>174</v>
      </c>
      <c r="E286" s="718"/>
      <c r="F286" s="504">
        <f t="shared" si="93"/>
        <v>88</v>
      </c>
      <c r="G286" s="533">
        <f t="shared" ref="G286:J288" si="97">G258+G262+G266+G270+G274+G278+G282</f>
        <v>11</v>
      </c>
      <c r="H286" s="130">
        <f t="shared" si="97"/>
        <v>0</v>
      </c>
      <c r="I286" s="130">
        <f t="shared" si="97"/>
        <v>0</v>
      </c>
      <c r="J286" s="130">
        <f t="shared" si="97"/>
        <v>0</v>
      </c>
      <c r="K286" s="130">
        <f t="shared" si="75"/>
        <v>11</v>
      </c>
      <c r="L286" s="130">
        <f t="shared" ref="L286:O288" si="98">L258+L262+L266+L270+L274+L278+L282</f>
        <v>16</v>
      </c>
      <c r="M286" s="130">
        <f t="shared" si="98"/>
        <v>0</v>
      </c>
      <c r="N286" s="130">
        <f t="shared" si="98"/>
        <v>1</v>
      </c>
      <c r="O286" s="130">
        <f t="shared" si="98"/>
        <v>0</v>
      </c>
      <c r="P286" s="330">
        <f t="shared" si="77"/>
        <v>17</v>
      </c>
      <c r="Q286" s="130">
        <f t="shared" ref="Q286:T288" si="99">Q258+Q262+Q266+Q270+Q274+Q278+Q282</f>
        <v>15</v>
      </c>
      <c r="R286" s="130">
        <f t="shared" si="99"/>
        <v>0</v>
      </c>
      <c r="S286" s="130">
        <f t="shared" si="99"/>
        <v>1</v>
      </c>
      <c r="T286" s="420">
        <f t="shared" si="99"/>
        <v>0</v>
      </c>
      <c r="U286" s="330">
        <f t="shared" si="79"/>
        <v>16</v>
      </c>
      <c r="V286" s="130">
        <f t="shared" ref="V286:Y288" si="100">V258+V262+V266+V270+V274+V278+V282</f>
        <v>0</v>
      </c>
      <c r="W286" s="130">
        <f t="shared" si="100"/>
        <v>0</v>
      </c>
      <c r="X286" s="130">
        <f t="shared" si="100"/>
        <v>0</v>
      </c>
      <c r="Y286" s="420">
        <f t="shared" si="100"/>
        <v>16</v>
      </c>
      <c r="Z286" s="330">
        <f t="shared" si="96"/>
        <v>16</v>
      </c>
      <c r="AA286" s="130">
        <f t="shared" ref="AA286:AD289" si="101">AA258+AA266+AA270+AA274+AA278+AA282+AA262</f>
        <v>0</v>
      </c>
      <c r="AB286" s="130">
        <f t="shared" si="101"/>
        <v>0</v>
      </c>
      <c r="AC286" s="130">
        <f t="shared" si="101"/>
        <v>1</v>
      </c>
      <c r="AD286" s="420">
        <f t="shared" si="101"/>
        <v>10</v>
      </c>
      <c r="AE286" s="330">
        <f t="shared" si="94"/>
        <v>11</v>
      </c>
      <c r="AF286" s="130">
        <f t="shared" ref="AF286:AI289" si="102">AF258+AF266+AF270+AF274+AF278+AF282+AF262</f>
        <v>1</v>
      </c>
      <c r="AG286" s="130">
        <f t="shared" si="102"/>
        <v>0</v>
      </c>
      <c r="AH286" s="130">
        <f t="shared" si="102"/>
        <v>0</v>
      </c>
      <c r="AI286" s="130">
        <f t="shared" si="102"/>
        <v>16</v>
      </c>
      <c r="AJ286" s="330">
        <f t="shared" si="95"/>
        <v>17</v>
      </c>
    </row>
    <row r="287" spans="1:36" s="29" customFormat="1" ht="16.5" customHeight="1" x14ac:dyDescent="0.35">
      <c r="A287" s="28"/>
      <c r="B287" s="521"/>
      <c r="C287" s="661"/>
      <c r="D287" s="715" t="s">
        <v>175</v>
      </c>
      <c r="E287" s="716"/>
      <c r="F287" s="504">
        <f t="shared" si="93"/>
        <v>0</v>
      </c>
      <c r="G287" s="533">
        <f t="shared" si="97"/>
        <v>0</v>
      </c>
      <c r="H287" s="130">
        <f t="shared" si="97"/>
        <v>0</v>
      </c>
      <c r="I287" s="130">
        <f t="shared" si="97"/>
        <v>0</v>
      </c>
      <c r="J287" s="130">
        <f t="shared" si="97"/>
        <v>0</v>
      </c>
      <c r="K287" s="130">
        <f t="shared" si="75"/>
        <v>0</v>
      </c>
      <c r="L287" s="130">
        <f t="shared" si="98"/>
        <v>0</v>
      </c>
      <c r="M287" s="130">
        <f t="shared" si="98"/>
        <v>0</v>
      </c>
      <c r="N287" s="130">
        <f t="shared" si="98"/>
        <v>0</v>
      </c>
      <c r="O287" s="130">
        <f t="shared" si="98"/>
        <v>0</v>
      </c>
      <c r="P287" s="330">
        <f t="shared" si="77"/>
        <v>0</v>
      </c>
      <c r="Q287" s="130">
        <f t="shared" si="99"/>
        <v>0</v>
      </c>
      <c r="R287" s="130">
        <f t="shared" si="99"/>
        <v>0</v>
      </c>
      <c r="S287" s="130">
        <f t="shared" si="99"/>
        <v>0</v>
      </c>
      <c r="T287" s="420">
        <f t="shared" si="99"/>
        <v>0</v>
      </c>
      <c r="U287" s="330">
        <f t="shared" si="79"/>
        <v>0</v>
      </c>
      <c r="V287" s="130">
        <f t="shared" si="100"/>
        <v>0</v>
      </c>
      <c r="W287" s="130">
        <f t="shared" si="100"/>
        <v>0</v>
      </c>
      <c r="X287" s="130">
        <f t="shared" si="100"/>
        <v>0</v>
      </c>
      <c r="Y287" s="420">
        <f t="shared" si="100"/>
        <v>0</v>
      </c>
      <c r="Z287" s="330">
        <f t="shared" si="96"/>
        <v>0</v>
      </c>
      <c r="AA287" s="130">
        <f t="shared" si="101"/>
        <v>0</v>
      </c>
      <c r="AB287" s="130">
        <f t="shared" si="101"/>
        <v>0</v>
      </c>
      <c r="AC287" s="130">
        <f t="shared" si="101"/>
        <v>0</v>
      </c>
      <c r="AD287" s="420">
        <f t="shared" si="101"/>
        <v>0</v>
      </c>
      <c r="AE287" s="330">
        <f t="shared" si="94"/>
        <v>0</v>
      </c>
      <c r="AF287" s="130">
        <f t="shared" si="102"/>
        <v>0</v>
      </c>
      <c r="AG287" s="130">
        <f t="shared" si="102"/>
        <v>0</v>
      </c>
      <c r="AH287" s="130">
        <f t="shared" si="102"/>
        <v>0</v>
      </c>
      <c r="AI287" s="130">
        <f t="shared" si="102"/>
        <v>0</v>
      </c>
      <c r="AJ287" s="330">
        <f t="shared" si="95"/>
        <v>0</v>
      </c>
    </row>
    <row r="288" spans="1:36" s="29" customFormat="1" ht="16.5" customHeight="1" thickBot="1" x14ac:dyDescent="0.4">
      <c r="A288" s="28"/>
      <c r="B288" s="522"/>
      <c r="C288" s="661"/>
      <c r="D288" s="715" t="s">
        <v>176</v>
      </c>
      <c r="E288" s="716"/>
      <c r="F288" s="504">
        <f t="shared" si="93"/>
        <v>27</v>
      </c>
      <c r="G288" s="533">
        <f t="shared" si="97"/>
        <v>3</v>
      </c>
      <c r="H288" s="130">
        <f t="shared" si="97"/>
        <v>0</v>
      </c>
      <c r="I288" s="130">
        <f t="shared" si="97"/>
        <v>0</v>
      </c>
      <c r="J288" s="130">
        <f t="shared" si="97"/>
        <v>0</v>
      </c>
      <c r="K288" s="130">
        <f t="shared" si="75"/>
        <v>3</v>
      </c>
      <c r="L288" s="130">
        <f t="shared" si="98"/>
        <v>5</v>
      </c>
      <c r="M288" s="130">
        <f t="shared" si="98"/>
        <v>0</v>
      </c>
      <c r="N288" s="130">
        <f t="shared" si="98"/>
        <v>1</v>
      </c>
      <c r="O288" s="130">
        <f t="shared" si="98"/>
        <v>0</v>
      </c>
      <c r="P288" s="330">
        <f t="shared" si="77"/>
        <v>6</v>
      </c>
      <c r="Q288" s="130">
        <f t="shared" si="99"/>
        <v>2</v>
      </c>
      <c r="R288" s="130">
        <f t="shared" si="99"/>
        <v>0</v>
      </c>
      <c r="S288" s="130">
        <f t="shared" si="99"/>
        <v>1</v>
      </c>
      <c r="T288" s="420">
        <f t="shared" si="99"/>
        <v>0</v>
      </c>
      <c r="U288" s="330">
        <f t="shared" si="79"/>
        <v>3</v>
      </c>
      <c r="V288" s="130">
        <f t="shared" si="100"/>
        <v>0</v>
      </c>
      <c r="W288" s="130">
        <f t="shared" si="100"/>
        <v>1</v>
      </c>
      <c r="X288" s="130">
        <f t="shared" si="100"/>
        <v>0</v>
      </c>
      <c r="Y288" s="420">
        <f t="shared" si="100"/>
        <v>2</v>
      </c>
      <c r="Z288" s="330">
        <f t="shared" si="96"/>
        <v>3</v>
      </c>
      <c r="AA288" s="130">
        <f t="shared" si="101"/>
        <v>2</v>
      </c>
      <c r="AB288" s="130">
        <f t="shared" si="101"/>
        <v>0</v>
      </c>
      <c r="AC288" s="130">
        <f t="shared" si="101"/>
        <v>1</v>
      </c>
      <c r="AD288" s="420">
        <f t="shared" si="101"/>
        <v>4</v>
      </c>
      <c r="AE288" s="330">
        <f t="shared" si="94"/>
        <v>7</v>
      </c>
      <c r="AF288" s="130">
        <f t="shared" si="102"/>
        <v>0</v>
      </c>
      <c r="AG288" s="130">
        <f t="shared" si="102"/>
        <v>1</v>
      </c>
      <c r="AH288" s="130">
        <f t="shared" si="102"/>
        <v>0</v>
      </c>
      <c r="AI288" s="130">
        <f t="shared" si="102"/>
        <v>4</v>
      </c>
      <c r="AJ288" s="330">
        <f t="shared" si="95"/>
        <v>5</v>
      </c>
    </row>
    <row r="289" spans="1:36" s="29" customFormat="1" ht="16.5" customHeight="1" thickBot="1" x14ac:dyDescent="0.4">
      <c r="A289" s="28"/>
      <c r="B289" s="525"/>
      <c r="C289" s="663"/>
      <c r="D289" s="666" t="s">
        <v>779</v>
      </c>
      <c r="E289" s="667"/>
      <c r="F289" s="504">
        <f t="shared" si="93"/>
        <v>5</v>
      </c>
      <c r="G289" s="533"/>
      <c r="H289" s="130"/>
      <c r="I289" s="130"/>
      <c r="J289" s="130"/>
      <c r="K289" s="130"/>
      <c r="L289" s="130"/>
      <c r="M289" s="130"/>
      <c r="N289" s="130"/>
      <c r="O289" s="130"/>
      <c r="P289" s="330"/>
      <c r="Q289" s="130"/>
      <c r="R289" s="130"/>
      <c r="S289" s="130"/>
      <c r="T289" s="420"/>
      <c r="U289" s="330"/>
      <c r="V289" s="130"/>
      <c r="W289" s="130"/>
      <c r="X289" s="130"/>
      <c r="Y289" s="420"/>
      <c r="Z289" s="330"/>
      <c r="AA289" s="560">
        <f t="shared" si="101"/>
        <v>0</v>
      </c>
      <c r="AB289" s="560">
        <f t="shared" si="101"/>
        <v>2</v>
      </c>
      <c r="AC289" s="560">
        <f t="shared" si="101"/>
        <v>0</v>
      </c>
      <c r="AD289" s="575">
        <f t="shared" si="101"/>
        <v>3</v>
      </c>
      <c r="AE289" s="330">
        <f t="shared" si="94"/>
        <v>5</v>
      </c>
      <c r="AF289" s="560">
        <f t="shared" si="102"/>
        <v>0</v>
      </c>
      <c r="AG289" s="560">
        <f t="shared" si="102"/>
        <v>0</v>
      </c>
      <c r="AH289" s="560">
        <f t="shared" si="102"/>
        <v>0</v>
      </c>
      <c r="AI289" s="560">
        <f t="shared" si="102"/>
        <v>0</v>
      </c>
      <c r="AJ289" s="330">
        <f t="shared" si="95"/>
        <v>0</v>
      </c>
    </row>
    <row r="290" spans="1:36" s="29" customFormat="1" ht="16.5" customHeight="1" thickBot="1" x14ac:dyDescent="0.4">
      <c r="A290" s="28"/>
      <c r="B290" s="695">
        <v>1</v>
      </c>
      <c r="C290" s="660" t="s">
        <v>50</v>
      </c>
      <c r="D290" s="687" t="s">
        <v>136</v>
      </c>
      <c r="E290" s="617" t="s">
        <v>118</v>
      </c>
      <c r="F290" s="504">
        <f t="shared" si="93"/>
        <v>0</v>
      </c>
      <c r="G290" s="544">
        <v>0</v>
      </c>
      <c r="H290" s="131">
        <v>0</v>
      </c>
      <c r="I290" s="131">
        <v>0</v>
      </c>
      <c r="J290" s="131">
        <v>0</v>
      </c>
      <c r="K290" s="130">
        <f t="shared" si="75"/>
        <v>0</v>
      </c>
      <c r="L290" s="138">
        <v>0</v>
      </c>
      <c r="M290" s="138">
        <v>0</v>
      </c>
      <c r="N290" s="138">
        <v>0</v>
      </c>
      <c r="O290" s="138">
        <v>0</v>
      </c>
      <c r="P290" s="330">
        <f t="shared" si="77"/>
        <v>0</v>
      </c>
      <c r="Q290" s="138">
        <v>0</v>
      </c>
      <c r="R290" s="138">
        <v>0</v>
      </c>
      <c r="S290" s="138">
        <v>0</v>
      </c>
      <c r="T290" s="431">
        <v>0</v>
      </c>
      <c r="U290" s="330">
        <f t="shared" si="79"/>
        <v>0</v>
      </c>
      <c r="V290" s="138">
        <v>0</v>
      </c>
      <c r="W290" s="138">
        <v>0</v>
      </c>
      <c r="X290" s="138">
        <v>0</v>
      </c>
      <c r="Y290" s="431">
        <v>0</v>
      </c>
      <c r="Z290" s="330">
        <f t="shared" si="96"/>
        <v>0</v>
      </c>
      <c r="AA290" s="140">
        <v>0</v>
      </c>
      <c r="AB290" s="140">
        <v>0</v>
      </c>
      <c r="AC290" s="140">
        <v>0</v>
      </c>
      <c r="AD290" s="434">
        <v>0</v>
      </c>
      <c r="AE290" s="330">
        <f t="shared" si="94"/>
        <v>0</v>
      </c>
      <c r="AF290" s="140">
        <v>0</v>
      </c>
      <c r="AG290" s="140">
        <v>0</v>
      </c>
      <c r="AH290" s="140">
        <v>0</v>
      </c>
      <c r="AI290" s="140">
        <v>0</v>
      </c>
      <c r="AJ290" s="330">
        <f t="shared" si="95"/>
        <v>0</v>
      </c>
    </row>
    <row r="291" spans="1:36" s="29" customFormat="1" ht="16.5" customHeight="1" thickBot="1" x14ac:dyDescent="0.4">
      <c r="A291" s="28"/>
      <c r="B291" s="695"/>
      <c r="C291" s="661"/>
      <c r="D291" s="688"/>
      <c r="E291" s="615" t="s">
        <v>205</v>
      </c>
      <c r="F291" s="504">
        <f t="shared" si="93"/>
        <v>0</v>
      </c>
      <c r="G291" s="544">
        <v>0</v>
      </c>
      <c r="H291" s="131">
        <v>0</v>
      </c>
      <c r="I291" s="131">
        <v>0</v>
      </c>
      <c r="J291" s="131">
        <v>0</v>
      </c>
      <c r="K291" s="130">
        <f t="shared" si="75"/>
        <v>0</v>
      </c>
      <c r="L291" s="139">
        <v>0</v>
      </c>
      <c r="M291" s="139">
        <v>0</v>
      </c>
      <c r="N291" s="139">
        <v>0</v>
      </c>
      <c r="O291" s="139">
        <v>0</v>
      </c>
      <c r="P291" s="330">
        <f t="shared" si="77"/>
        <v>0</v>
      </c>
      <c r="Q291" s="139">
        <v>0</v>
      </c>
      <c r="R291" s="139">
        <v>0</v>
      </c>
      <c r="S291" s="139">
        <v>0</v>
      </c>
      <c r="T291" s="432">
        <v>0</v>
      </c>
      <c r="U291" s="330">
        <f t="shared" si="79"/>
        <v>0</v>
      </c>
      <c r="V291" s="139">
        <v>0</v>
      </c>
      <c r="W291" s="139">
        <v>0</v>
      </c>
      <c r="X291" s="139">
        <v>0</v>
      </c>
      <c r="Y291" s="432">
        <v>0</v>
      </c>
      <c r="Z291" s="330">
        <f t="shared" si="96"/>
        <v>0</v>
      </c>
      <c r="AA291" s="140">
        <v>0</v>
      </c>
      <c r="AB291" s="140">
        <v>0</v>
      </c>
      <c r="AC291" s="140">
        <v>0</v>
      </c>
      <c r="AD291" s="434">
        <v>0</v>
      </c>
      <c r="AE291" s="330">
        <f t="shared" si="94"/>
        <v>0</v>
      </c>
      <c r="AF291" s="139">
        <v>0</v>
      </c>
      <c r="AG291" s="139">
        <v>0</v>
      </c>
      <c r="AH291" s="139">
        <v>0</v>
      </c>
      <c r="AI291" s="139">
        <v>0</v>
      </c>
      <c r="AJ291" s="330">
        <f t="shared" si="95"/>
        <v>0</v>
      </c>
    </row>
    <row r="292" spans="1:36" s="29" customFormat="1" ht="16.5" customHeight="1" thickBot="1" x14ac:dyDescent="0.4">
      <c r="A292" s="28"/>
      <c r="B292" s="695"/>
      <c r="C292" s="661"/>
      <c r="D292" s="688"/>
      <c r="E292" s="615" t="s">
        <v>114</v>
      </c>
      <c r="F292" s="504">
        <f t="shared" si="93"/>
        <v>0</v>
      </c>
      <c r="G292" s="544">
        <v>0</v>
      </c>
      <c r="H292" s="131">
        <v>0</v>
      </c>
      <c r="I292" s="131">
        <v>0</v>
      </c>
      <c r="J292" s="131">
        <v>0</v>
      </c>
      <c r="K292" s="130">
        <f t="shared" si="75"/>
        <v>0</v>
      </c>
      <c r="L292" s="137">
        <v>0</v>
      </c>
      <c r="M292" s="137">
        <v>0</v>
      </c>
      <c r="N292" s="137">
        <v>0</v>
      </c>
      <c r="O292" s="137">
        <v>0</v>
      </c>
      <c r="P292" s="330">
        <f t="shared" si="77"/>
        <v>0</v>
      </c>
      <c r="Q292" s="137">
        <v>0</v>
      </c>
      <c r="R292" s="137">
        <v>0</v>
      </c>
      <c r="S292" s="137">
        <v>0</v>
      </c>
      <c r="T292" s="433">
        <v>0</v>
      </c>
      <c r="U292" s="330">
        <f t="shared" si="79"/>
        <v>0</v>
      </c>
      <c r="V292" s="137">
        <v>0</v>
      </c>
      <c r="W292" s="137">
        <v>0</v>
      </c>
      <c r="X292" s="137">
        <v>0</v>
      </c>
      <c r="Y292" s="433">
        <v>0</v>
      </c>
      <c r="Z292" s="330">
        <f t="shared" si="96"/>
        <v>0</v>
      </c>
      <c r="AA292" s="140">
        <v>0</v>
      </c>
      <c r="AB292" s="140">
        <v>0</v>
      </c>
      <c r="AC292" s="140">
        <v>0</v>
      </c>
      <c r="AD292" s="434">
        <v>0</v>
      </c>
      <c r="AE292" s="330">
        <f t="shared" si="94"/>
        <v>0</v>
      </c>
      <c r="AF292" s="139">
        <v>0</v>
      </c>
      <c r="AG292" s="139">
        <v>0</v>
      </c>
      <c r="AH292" s="139">
        <v>0</v>
      </c>
      <c r="AI292" s="139">
        <v>0</v>
      </c>
      <c r="AJ292" s="330">
        <f t="shared" si="95"/>
        <v>0</v>
      </c>
    </row>
    <row r="293" spans="1:36" s="29" customFormat="1" ht="16.5" customHeight="1" thickBot="1" x14ac:dyDescent="0.4">
      <c r="A293" s="28"/>
      <c r="B293" s="520"/>
      <c r="C293" s="661"/>
      <c r="D293" s="671"/>
      <c r="E293" s="620" t="s">
        <v>768</v>
      </c>
      <c r="F293" s="504">
        <f t="shared" si="93"/>
        <v>0</v>
      </c>
      <c r="G293" s="544"/>
      <c r="H293" s="131"/>
      <c r="I293" s="131"/>
      <c r="J293" s="131"/>
      <c r="K293" s="130"/>
      <c r="L293" s="511"/>
      <c r="M293" s="511"/>
      <c r="N293" s="511"/>
      <c r="O293" s="511"/>
      <c r="P293" s="330"/>
      <c r="Q293" s="511"/>
      <c r="R293" s="511"/>
      <c r="S293" s="511"/>
      <c r="T293" s="512"/>
      <c r="U293" s="330"/>
      <c r="V293" s="511"/>
      <c r="W293" s="511"/>
      <c r="X293" s="511"/>
      <c r="Y293" s="512"/>
      <c r="Z293" s="330"/>
      <c r="AA293" s="140">
        <v>0</v>
      </c>
      <c r="AB293" s="140">
        <v>0</v>
      </c>
      <c r="AC293" s="140">
        <v>0</v>
      </c>
      <c r="AD293" s="434">
        <v>0</v>
      </c>
      <c r="AE293" s="330">
        <f t="shared" si="94"/>
        <v>0</v>
      </c>
      <c r="AF293" s="137">
        <v>0</v>
      </c>
      <c r="AG293" s="137">
        <v>0</v>
      </c>
      <c r="AH293" s="137">
        <v>0</v>
      </c>
      <c r="AI293" s="137">
        <v>0</v>
      </c>
      <c r="AJ293" s="330">
        <f t="shared" si="95"/>
        <v>0</v>
      </c>
    </row>
    <row r="294" spans="1:36" s="29" customFormat="1" ht="16.5" customHeight="1" thickBot="1" x14ac:dyDescent="0.4">
      <c r="A294" s="28"/>
      <c r="B294" s="695">
        <v>2</v>
      </c>
      <c r="C294" s="661"/>
      <c r="D294" s="680" t="s">
        <v>306</v>
      </c>
      <c r="E294" s="618" t="s">
        <v>118</v>
      </c>
      <c r="F294" s="504">
        <f t="shared" si="93"/>
        <v>0</v>
      </c>
      <c r="G294" s="544">
        <v>0</v>
      </c>
      <c r="H294" s="131">
        <v>0</v>
      </c>
      <c r="I294" s="131">
        <v>0</v>
      </c>
      <c r="J294" s="131">
        <v>0</v>
      </c>
      <c r="K294" s="130">
        <f t="shared" si="75"/>
        <v>0</v>
      </c>
      <c r="L294" s="138">
        <v>0</v>
      </c>
      <c r="M294" s="138">
        <v>0</v>
      </c>
      <c r="N294" s="138">
        <v>0</v>
      </c>
      <c r="O294" s="138">
        <v>0</v>
      </c>
      <c r="P294" s="330">
        <f t="shared" si="77"/>
        <v>0</v>
      </c>
      <c r="Q294" s="138">
        <v>0</v>
      </c>
      <c r="R294" s="138">
        <v>0</v>
      </c>
      <c r="S294" s="138">
        <v>0</v>
      </c>
      <c r="T294" s="431">
        <v>0</v>
      </c>
      <c r="U294" s="330">
        <f t="shared" si="79"/>
        <v>0</v>
      </c>
      <c r="V294" s="138">
        <v>0</v>
      </c>
      <c r="W294" s="138">
        <v>0</v>
      </c>
      <c r="X294" s="138">
        <v>0</v>
      </c>
      <c r="Y294" s="431">
        <v>0</v>
      </c>
      <c r="Z294" s="330">
        <f t="shared" si="96"/>
        <v>0</v>
      </c>
      <c r="AA294" s="140">
        <v>0</v>
      </c>
      <c r="AB294" s="140">
        <v>0</v>
      </c>
      <c r="AC294" s="140">
        <v>0</v>
      </c>
      <c r="AD294" s="434">
        <v>0</v>
      </c>
      <c r="AE294" s="330">
        <f t="shared" si="94"/>
        <v>0</v>
      </c>
      <c r="AF294" s="138">
        <v>0</v>
      </c>
      <c r="AG294" s="138">
        <v>0</v>
      </c>
      <c r="AH294" s="138">
        <v>0</v>
      </c>
      <c r="AI294" s="138">
        <v>0</v>
      </c>
      <c r="AJ294" s="330">
        <f t="shared" si="95"/>
        <v>0</v>
      </c>
    </row>
    <row r="295" spans="1:36" s="29" customFormat="1" ht="16.5" customHeight="1" thickBot="1" x14ac:dyDescent="0.4">
      <c r="A295" s="28"/>
      <c r="B295" s="695"/>
      <c r="C295" s="661"/>
      <c r="D295" s="680"/>
      <c r="E295" s="615" t="s">
        <v>205</v>
      </c>
      <c r="F295" s="504">
        <f t="shared" si="93"/>
        <v>0</v>
      </c>
      <c r="G295" s="544">
        <v>0</v>
      </c>
      <c r="H295" s="131">
        <v>0</v>
      </c>
      <c r="I295" s="131">
        <v>0</v>
      </c>
      <c r="J295" s="131">
        <v>0</v>
      </c>
      <c r="K295" s="130">
        <f t="shared" si="75"/>
        <v>0</v>
      </c>
      <c r="L295" s="139">
        <v>0</v>
      </c>
      <c r="M295" s="139">
        <v>0</v>
      </c>
      <c r="N295" s="139">
        <v>0</v>
      </c>
      <c r="O295" s="139">
        <v>0</v>
      </c>
      <c r="P295" s="330">
        <f t="shared" si="77"/>
        <v>0</v>
      </c>
      <c r="Q295" s="139">
        <v>0</v>
      </c>
      <c r="R295" s="139">
        <v>0</v>
      </c>
      <c r="S295" s="139">
        <v>0</v>
      </c>
      <c r="T295" s="432">
        <v>0</v>
      </c>
      <c r="U295" s="330">
        <f t="shared" si="79"/>
        <v>0</v>
      </c>
      <c r="V295" s="138">
        <v>0</v>
      </c>
      <c r="W295" s="138">
        <v>0</v>
      </c>
      <c r="X295" s="138">
        <v>0</v>
      </c>
      <c r="Y295" s="431">
        <v>0</v>
      </c>
      <c r="Z295" s="330">
        <f t="shared" si="96"/>
        <v>0</v>
      </c>
      <c r="AA295" s="140">
        <v>0</v>
      </c>
      <c r="AB295" s="140">
        <v>0</v>
      </c>
      <c r="AC295" s="140">
        <v>0</v>
      </c>
      <c r="AD295" s="434">
        <v>0</v>
      </c>
      <c r="AE295" s="330">
        <f t="shared" si="94"/>
        <v>0</v>
      </c>
      <c r="AF295" s="139">
        <v>0</v>
      </c>
      <c r="AG295" s="139">
        <v>0</v>
      </c>
      <c r="AH295" s="139">
        <v>0</v>
      </c>
      <c r="AI295" s="139">
        <v>0</v>
      </c>
      <c r="AJ295" s="330">
        <f t="shared" si="95"/>
        <v>0</v>
      </c>
    </row>
    <row r="296" spans="1:36" s="29" customFormat="1" ht="16.5" customHeight="1" thickBot="1" x14ac:dyDescent="0.4">
      <c r="A296" s="28"/>
      <c r="B296" s="695"/>
      <c r="C296" s="661"/>
      <c r="D296" s="680"/>
      <c r="E296" s="615" t="s">
        <v>114</v>
      </c>
      <c r="F296" s="504">
        <f t="shared" si="93"/>
        <v>0</v>
      </c>
      <c r="G296" s="544">
        <v>0</v>
      </c>
      <c r="H296" s="131">
        <v>0</v>
      </c>
      <c r="I296" s="131">
        <v>0</v>
      </c>
      <c r="J296" s="131">
        <v>0</v>
      </c>
      <c r="K296" s="130">
        <f t="shared" si="75"/>
        <v>0</v>
      </c>
      <c r="L296" s="137">
        <v>0</v>
      </c>
      <c r="M296" s="137">
        <v>0</v>
      </c>
      <c r="N296" s="137">
        <v>0</v>
      </c>
      <c r="O296" s="137">
        <v>0</v>
      </c>
      <c r="P296" s="330">
        <f t="shared" si="77"/>
        <v>0</v>
      </c>
      <c r="Q296" s="137">
        <v>0</v>
      </c>
      <c r="R296" s="137">
        <v>0</v>
      </c>
      <c r="S296" s="137">
        <v>0</v>
      </c>
      <c r="T296" s="433">
        <v>0</v>
      </c>
      <c r="U296" s="330">
        <f t="shared" si="79"/>
        <v>0</v>
      </c>
      <c r="V296" s="138">
        <v>0</v>
      </c>
      <c r="W296" s="138">
        <v>0</v>
      </c>
      <c r="X296" s="138">
        <v>0</v>
      </c>
      <c r="Y296" s="431">
        <v>0</v>
      </c>
      <c r="Z296" s="330">
        <f t="shared" si="96"/>
        <v>0</v>
      </c>
      <c r="AA296" s="140">
        <v>0</v>
      </c>
      <c r="AB296" s="140">
        <v>0</v>
      </c>
      <c r="AC296" s="140">
        <v>0</v>
      </c>
      <c r="AD296" s="434">
        <v>0</v>
      </c>
      <c r="AE296" s="330">
        <f t="shared" si="94"/>
        <v>0</v>
      </c>
      <c r="AF296" s="137">
        <v>0</v>
      </c>
      <c r="AG296" s="137">
        <v>0</v>
      </c>
      <c r="AH296" s="137">
        <v>0</v>
      </c>
      <c r="AI296" s="137">
        <v>0</v>
      </c>
      <c r="AJ296" s="330">
        <f t="shared" si="95"/>
        <v>0</v>
      </c>
    </row>
    <row r="297" spans="1:36" s="29" customFormat="1" ht="16.5" customHeight="1" x14ac:dyDescent="0.35">
      <c r="A297" s="28"/>
      <c r="B297" s="521"/>
      <c r="C297" s="661"/>
      <c r="D297" s="711" t="s">
        <v>146</v>
      </c>
      <c r="E297" s="712"/>
      <c r="F297" s="504">
        <f t="shared" si="93"/>
        <v>0</v>
      </c>
      <c r="G297" s="533">
        <f t="shared" ref="G297:J299" si="103">G290+G294</f>
        <v>0</v>
      </c>
      <c r="H297" s="130">
        <f t="shared" si="103"/>
        <v>0</v>
      </c>
      <c r="I297" s="130">
        <f t="shared" si="103"/>
        <v>0</v>
      </c>
      <c r="J297" s="130">
        <f t="shared" si="103"/>
        <v>0</v>
      </c>
      <c r="K297" s="130">
        <f t="shared" si="75"/>
        <v>0</v>
      </c>
      <c r="L297" s="130">
        <f t="shared" ref="L297:O299" si="104">L290+L294</f>
        <v>0</v>
      </c>
      <c r="M297" s="130">
        <f t="shared" si="104"/>
        <v>0</v>
      </c>
      <c r="N297" s="130">
        <f t="shared" si="104"/>
        <v>0</v>
      </c>
      <c r="O297" s="130">
        <f t="shared" si="104"/>
        <v>0</v>
      </c>
      <c r="P297" s="330">
        <f t="shared" si="77"/>
        <v>0</v>
      </c>
      <c r="Q297" s="130">
        <f t="shared" ref="Q297:T299" si="105">Q290+Q294</f>
        <v>0</v>
      </c>
      <c r="R297" s="130">
        <f t="shared" si="105"/>
        <v>0</v>
      </c>
      <c r="S297" s="130">
        <f t="shared" si="105"/>
        <v>0</v>
      </c>
      <c r="T297" s="420">
        <f t="shared" si="105"/>
        <v>0</v>
      </c>
      <c r="U297" s="330">
        <f t="shared" si="79"/>
        <v>0</v>
      </c>
      <c r="V297" s="130">
        <f t="shared" ref="V297:Y299" si="106">V290+V294</f>
        <v>0</v>
      </c>
      <c r="W297" s="130">
        <f t="shared" si="106"/>
        <v>0</v>
      </c>
      <c r="X297" s="130">
        <f t="shared" si="106"/>
        <v>0</v>
      </c>
      <c r="Y297" s="420">
        <f t="shared" si="106"/>
        <v>0</v>
      </c>
      <c r="Z297" s="330">
        <f t="shared" si="96"/>
        <v>0</v>
      </c>
      <c r="AA297" s="130">
        <f t="shared" ref="AA297:AD298" si="107">AA294+AA290</f>
        <v>0</v>
      </c>
      <c r="AB297" s="130">
        <f t="shared" si="107"/>
        <v>0</v>
      </c>
      <c r="AC297" s="130">
        <f t="shared" si="107"/>
        <v>0</v>
      </c>
      <c r="AD297" s="420">
        <f t="shared" si="107"/>
        <v>0</v>
      </c>
      <c r="AE297" s="330">
        <f t="shared" si="94"/>
        <v>0</v>
      </c>
      <c r="AF297" s="130">
        <f t="shared" ref="AF297:AI298" si="108">AF294+AF290</f>
        <v>0</v>
      </c>
      <c r="AG297" s="130">
        <f t="shared" si="108"/>
        <v>0</v>
      </c>
      <c r="AH297" s="130">
        <f t="shared" si="108"/>
        <v>0</v>
      </c>
      <c r="AI297" s="130">
        <f t="shared" si="108"/>
        <v>0</v>
      </c>
      <c r="AJ297" s="330">
        <f t="shared" si="95"/>
        <v>0</v>
      </c>
    </row>
    <row r="298" spans="1:36" s="29" customFormat="1" ht="16.5" customHeight="1" x14ac:dyDescent="0.35">
      <c r="A298" s="28"/>
      <c r="B298" s="521"/>
      <c r="C298" s="661"/>
      <c r="D298" s="704" t="s">
        <v>147</v>
      </c>
      <c r="E298" s="705"/>
      <c r="F298" s="504">
        <f t="shared" si="93"/>
        <v>0</v>
      </c>
      <c r="G298" s="533">
        <f t="shared" si="103"/>
        <v>0</v>
      </c>
      <c r="H298" s="130">
        <f t="shared" si="103"/>
        <v>0</v>
      </c>
      <c r="I298" s="130">
        <f t="shared" si="103"/>
        <v>0</v>
      </c>
      <c r="J298" s="130">
        <f t="shared" si="103"/>
        <v>0</v>
      </c>
      <c r="K298" s="130">
        <f t="shared" si="75"/>
        <v>0</v>
      </c>
      <c r="L298" s="130">
        <f t="shared" si="104"/>
        <v>0</v>
      </c>
      <c r="M298" s="130">
        <f t="shared" si="104"/>
        <v>0</v>
      </c>
      <c r="N298" s="130">
        <f t="shared" si="104"/>
        <v>0</v>
      </c>
      <c r="O298" s="130">
        <f t="shared" si="104"/>
        <v>0</v>
      </c>
      <c r="P298" s="330">
        <f t="shared" si="77"/>
        <v>0</v>
      </c>
      <c r="Q298" s="130">
        <f t="shared" si="105"/>
        <v>0</v>
      </c>
      <c r="R298" s="130">
        <f t="shared" si="105"/>
        <v>0</v>
      </c>
      <c r="S298" s="130">
        <f t="shared" si="105"/>
        <v>0</v>
      </c>
      <c r="T298" s="420">
        <f t="shared" si="105"/>
        <v>0</v>
      </c>
      <c r="U298" s="330">
        <f t="shared" si="79"/>
        <v>0</v>
      </c>
      <c r="V298" s="130">
        <f t="shared" si="106"/>
        <v>0</v>
      </c>
      <c r="W298" s="130">
        <f t="shared" si="106"/>
        <v>0</v>
      </c>
      <c r="X298" s="130">
        <f t="shared" si="106"/>
        <v>0</v>
      </c>
      <c r="Y298" s="420">
        <f t="shared" si="106"/>
        <v>0</v>
      </c>
      <c r="Z298" s="330">
        <f t="shared" si="96"/>
        <v>0</v>
      </c>
      <c r="AA298" s="559">
        <f t="shared" si="107"/>
        <v>0</v>
      </c>
      <c r="AB298" s="559">
        <f t="shared" si="107"/>
        <v>0</v>
      </c>
      <c r="AC298" s="559">
        <f t="shared" si="107"/>
        <v>0</v>
      </c>
      <c r="AD298" s="574">
        <f t="shared" si="107"/>
        <v>0</v>
      </c>
      <c r="AE298" s="330">
        <f t="shared" si="94"/>
        <v>0</v>
      </c>
      <c r="AF298" s="559">
        <f t="shared" si="108"/>
        <v>0</v>
      </c>
      <c r="AG298" s="559">
        <f t="shared" si="108"/>
        <v>0</v>
      </c>
      <c r="AH298" s="559">
        <f t="shared" si="108"/>
        <v>0</v>
      </c>
      <c r="AI298" s="559">
        <f t="shared" si="108"/>
        <v>0</v>
      </c>
      <c r="AJ298" s="330">
        <f t="shared" si="95"/>
        <v>0</v>
      </c>
    </row>
    <row r="299" spans="1:36" s="29" customFormat="1" ht="16.5" customHeight="1" thickBot="1" x14ac:dyDescent="0.4">
      <c r="A299" s="28"/>
      <c r="B299" s="522"/>
      <c r="C299" s="661"/>
      <c r="D299" s="704" t="s">
        <v>148</v>
      </c>
      <c r="E299" s="705"/>
      <c r="F299" s="504">
        <f t="shared" si="93"/>
        <v>0</v>
      </c>
      <c r="G299" s="533">
        <f t="shared" si="103"/>
        <v>0</v>
      </c>
      <c r="H299" s="130">
        <f t="shared" si="103"/>
        <v>0</v>
      </c>
      <c r="I299" s="130">
        <f t="shared" si="103"/>
        <v>0</v>
      </c>
      <c r="J299" s="130">
        <f t="shared" si="103"/>
        <v>0</v>
      </c>
      <c r="K299" s="130">
        <f t="shared" si="75"/>
        <v>0</v>
      </c>
      <c r="L299" s="130">
        <f t="shared" si="104"/>
        <v>0</v>
      </c>
      <c r="M299" s="130">
        <f t="shared" si="104"/>
        <v>0</v>
      </c>
      <c r="N299" s="130">
        <f t="shared" si="104"/>
        <v>0</v>
      </c>
      <c r="O299" s="130">
        <f t="shared" si="104"/>
        <v>0</v>
      </c>
      <c r="P299" s="330">
        <f t="shared" si="77"/>
        <v>0</v>
      </c>
      <c r="Q299" s="130">
        <f t="shared" si="105"/>
        <v>0</v>
      </c>
      <c r="R299" s="130">
        <f t="shared" si="105"/>
        <v>0</v>
      </c>
      <c r="S299" s="130">
        <f t="shared" si="105"/>
        <v>0</v>
      </c>
      <c r="T299" s="420">
        <f t="shared" si="105"/>
        <v>0</v>
      </c>
      <c r="U299" s="330">
        <f t="shared" si="79"/>
        <v>0</v>
      </c>
      <c r="V299" s="130">
        <f t="shared" si="106"/>
        <v>0</v>
      </c>
      <c r="W299" s="130">
        <f t="shared" si="106"/>
        <v>0</v>
      </c>
      <c r="X299" s="130">
        <f t="shared" si="106"/>
        <v>0</v>
      </c>
      <c r="Y299" s="420">
        <f t="shared" si="106"/>
        <v>0</v>
      </c>
      <c r="Z299" s="330">
        <f t="shared" si="96"/>
        <v>0</v>
      </c>
      <c r="AA299" s="559">
        <f t="shared" ref="AA299:AD299" si="109">AA292+AA296</f>
        <v>0</v>
      </c>
      <c r="AB299" s="559">
        <f t="shared" si="109"/>
        <v>0</v>
      </c>
      <c r="AC299" s="559">
        <f t="shared" si="109"/>
        <v>0</v>
      </c>
      <c r="AD299" s="574">
        <f t="shared" si="109"/>
        <v>0</v>
      </c>
      <c r="AE299" s="330">
        <f t="shared" si="94"/>
        <v>0</v>
      </c>
      <c r="AF299" s="559">
        <f t="shared" ref="AF299:AI299" si="110">AF292+AF296</f>
        <v>0</v>
      </c>
      <c r="AG299" s="559">
        <f t="shared" si="110"/>
        <v>0</v>
      </c>
      <c r="AH299" s="559">
        <f t="shared" si="110"/>
        <v>0</v>
      </c>
      <c r="AI299" s="559">
        <f t="shared" si="110"/>
        <v>0</v>
      </c>
      <c r="AJ299" s="330">
        <f t="shared" si="95"/>
        <v>0</v>
      </c>
    </row>
    <row r="300" spans="1:36" s="29" customFormat="1" ht="16.5" customHeight="1" thickBot="1" x14ac:dyDescent="0.4">
      <c r="A300" s="28"/>
      <c r="B300" s="523"/>
      <c r="C300" s="663"/>
      <c r="D300" s="666" t="s">
        <v>780</v>
      </c>
      <c r="E300" s="667"/>
      <c r="F300" s="504">
        <f t="shared" si="93"/>
        <v>0</v>
      </c>
      <c r="G300" s="533"/>
      <c r="H300" s="130"/>
      <c r="I300" s="130"/>
      <c r="J300" s="130"/>
      <c r="K300" s="130"/>
      <c r="L300" s="130"/>
      <c r="M300" s="130"/>
      <c r="N300" s="130"/>
      <c r="O300" s="130"/>
      <c r="P300" s="330"/>
      <c r="Q300" s="130"/>
      <c r="R300" s="130"/>
      <c r="S300" s="130"/>
      <c r="T300" s="420"/>
      <c r="U300" s="330"/>
      <c r="V300" s="130"/>
      <c r="W300" s="130"/>
      <c r="X300" s="130"/>
      <c r="Y300" s="420"/>
      <c r="Z300" s="330"/>
      <c r="AA300" s="560">
        <f t="shared" ref="AA300:AD300" si="111">AA293</f>
        <v>0</v>
      </c>
      <c r="AB300" s="560">
        <f t="shared" si="111"/>
        <v>0</v>
      </c>
      <c r="AC300" s="560">
        <f t="shared" si="111"/>
        <v>0</v>
      </c>
      <c r="AD300" s="575">
        <f t="shared" si="111"/>
        <v>0</v>
      </c>
      <c r="AE300" s="330">
        <f t="shared" si="94"/>
        <v>0</v>
      </c>
      <c r="AF300" s="560">
        <f t="shared" ref="AF300:AI300" si="112">AF293</f>
        <v>0</v>
      </c>
      <c r="AG300" s="560">
        <f t="shared" si="112"/>
        <v>0</v>
      </c>
      <c r="AH300" s="560">
        <f t="shared" si="112"/>
        <v>0</v>
      </c>
      <c r="AI300" s="560">
        <f t="shared" si="112"/>
        <v>0</v>
      </c>
      <c r="AJ300" s="330">
        <f t="shared" si="95"/>
        <v>0</v>
      </c>
    </row>
    <row r="301" spans="1:36" s="29" customFormat="1" ht="21" customHeight="1" x14ac:dyDescent="0.35">
      <c r="A301" s="28"/>
      <c r="B301" s="720">
        <v>1</v>
      </c>
      <c r="C301" s="660" t="s">
        <v>51</v>
      </c>
      <c r="D301" s="687" t="s">
        <v>177</v>
      </c>
      <c r="E301" s="617" t="s">
        <v>118</v>
      </c>
      <c r="F301" s="504">
        <f t="shared" si="93"/>
        <v>0</v>
      </c>
      <c r="G301" s="547">
        <v>0</v>
      </c>
      <c r="H301" s="304">
        <v>0</v>
      </c>
      <c r="I301" s="304">
        <v>0</v>
      </c>
      <c r="J301" s="304">
        <v>0</v>
      </c>
      <c r="K301" s="130">
        <f t="shared" si="75"/>
        <v>0</v>
      </c>
      <c r="L301" s="140">
        <v>0</v>
      </c>
      <c r="M301" s="140">
        <v>0</v>
      </c>
      <c r="N301" s="140">
        <v>0</v>
      </c>
      <c r="O301" s="140">
        <v>0</v>
      </c>
      <c r="P301" s="330">
        <f t="shared" si="77"/>
        <v>0</v>
      </c>
      <c r="Q301" s="140">
        <v>0</v>
      </c>
      <c r="R301" s="140">
        <v>0</v>
      </c>
      <c r="S301" s="140">
        <v>0</v>
      </c>
      <c r="T301" s="434">
        <v>0</v>
      </c>
      <c r="U301" s="330">
        <f t="shared" si="79"/>
        <v>0</v>
      </c>
      <c r="V301" s="140">
        <v>0</v>
      </c>
      <c r="W301" s="140">
        <v>0</v>
      </c>
      <c r="X301" s="140">
        <v>0</v>
      </c>
      <c r="Y301" s="434">
        <v>0</v>
      </c>
      <c r="Z301" s="330">
        <f t="shared" si="96"/>
        <v>0</v>
      </c>
      <c r="AA301" s="140">
        <v>0</v>
      </c>
      <c r="AB301" s="140">
        <v>0</v>
      </c>
      <c r="AC301" s="140">
        <v>0</v>
      </c>
      <c r="AD301" s="434">
        <v>0</v>
      </c>
      <c r="AE301" s="330">
        <f t="shared" si="94"/>
        <v>0</v>
      </c>
      <c r="AF301" s="140">
        <v>0</v>
      </c>
      <c r="AG301" s="140">
        <v>0</v>
      </c>
      <c r="AH301" s="140">
        <v>0</v>
      </c>
      <c r="AI301" s="140">
        <v>0</v>
      </c>
      <c r="AJ301" s="330">
        <f t="shared" si="95"/>
        <v>0</v>
      </c>
    </row>
    <row r="302" spans="1:36" s="29" customFormat="1" ht="20.25" customHeight="1" x14ac:dyDescent="0.35">
      <c r="A302" s="28"/>
      <c r="B302" s="695"/>
      <c r="C302" s="661"/>
      <c r="D302" s="688"/>
      <c r="E302" s="615" t="s">
        <v>205</v>
      </c>
      <c r="F302" s="504">
        <f t="shared" si="93"/>
        <v>0</v>
      </c>
      <c r="G302" s="545">
        <v>0</v>
      </c>
      <c r="H302" s="133">
        <v>0</v>
      </c>
      <c r="I302" s="133">
        <v>0</v>
      </c>
      <c r="J302" s="133">
        <v>0</v>
      </c>
      <c r="K302" s="130">
        <f t="shared" si="75"/>
        <v>0</v>
      </c>
      <c r="L302" s="139">
        <v>0</v>
      </c>
      <c r="M302" s="139">
        <v>0</v>
      </c>
      <c r="N302" s="139">
        <v>0</v>
      </c>
      <c r="O302" s="139">
        <v>0</v>
      </c>
      <c r="P302" s="330">
        <f t="shared" si="77"/>
        <v>0</v>
      </c>
      <c r="Q302" s="139">
        <v>0</v>
      </c>
      <c r="R302" s="139">
        <v>0</v>
      </c>
      <c r="S302" s="139">
        <v>0</v>
      </c>
      <c r="T302" s="432">
        <v>0</v>
      </c>
      <c r="U302" s="330">
        <f t="shared" si="79"/>
        <v>0</v>
      </c>
      <c r="V302" s="139">
        <v>0</v>
      </c>
      <c r="W302" s="139">
        <v>0</v>
      </c>
      <c r="X302" s="139">
        <v>0</v>
      </c>
      <c r="Y302" s="432">
        <v>0</v>
      </c>
      <c r="Z302" s="330">
        <f t="shared" si="96"/>
        <v>0</v>
      </c>
      <c r="AA302" s="139">
        <v>0</v>
      </c>
      <c r="AB302" s="139">
        <v>0</v>
      </c>
      <c r="AC302" s="139">
        <v>0</v>
      </c>
      <c r="AD302" s="432">
        <v>0</v>
      </c>
      <c r="AE302" s="330">
        <f t="shared" si="94"/>
        <v>0</v>
      </c>
      <c r="AF302" s="139">
        <v>0</v>
      </c>
      <c r="AG302" s="139">
        <v>0</v>
      </c>
      <c r="AH302" s="139">
        <v>0</v>
      </c>
      <c r="AI302" s="139">
        <v>0</v>
      </c>
      <c r="AJ302" s="330">
        <f t="shared" si="95"/>
        <v>0</v>
      </c>
    </row>
    <row r="303" spans="1:36" s="29" customFormat="1" ht="21" customHeight="1" thickBot="1" x14ac:dyDescent="0.4">
      <c r="A303" s="28"/>
      <c r="B303" s="695"/>
      <c r="C303" s="661"/>
      <c r="D303" s="688"/>
      <c r="E303" s="632" t="s">
        <v>114</v>
      </c>
      <c r="F303" s="504">
        <f t="shared" si="93"/>
        <v>0</v>
      </c>
      <c r="G303" s="535"/>
      <c r="H303" s="277"/>
      <c r="I303" s="277"/>
      <c r="J303" s="277"/>
      <c r="K303" s="130">
        <f t="shared" si="75"/>
        <v>0</v>
      </c>
      <c r="L303" s="277"/>
      <c r="M303" s="277"/>
      <c r="N303" s="277"/>
      <c r="O303" s="277"/>
      <c r="P303" s="330">
        <f t="shared" si="77"/>
        <v>0</v>
      </c>
      <c r="Q303" s="277"/>
      <c r="R303" s="277"/>
      <c r="S303" s="277"/>
      <c r="T303" s="422"/>
      <c r="U303" s="330">
        <f t="shared" si="79"/>
        <v>0</v>
      </c>
      <c r="V303" s="277"/>
      <c r="W303" s="277"/>
      <c r="X303" s="277"/>
      <c r="Y303" s="422"/>
      <c r="Z303" s="330">
        <f t="shared" si="96"/>
        <v>0</v>
      </c>
      <c r="AA303" s="563"/>
      <c r="AB303" s="563"/>
      <c r="AC303" s="563"/>
      <c r="AD303" s="578"/>
      <c r="AE303" s="330">
        <f t="shared" si="94"/>
        <v>0</v>
      </c>
      <c r="AF303" s="563"/>
      <c r="AG303" s="563"/>
      <c r="AH303" s="563"/>
      <c r="AI303" s="563"/>
      <c r="AJ303" s="330">
        <f t="shared" si="95"/>
        <v>0</v>
      </c>
    </row>
    <row r="304" spans="1:36" s="29" customFormat="1" ht="21.75" customHeight="1" thickBot="1" x14ac:dyDescent="0.4">
      <c r="A304" s="28"/>
      <c r="B304" s="520"/>
      <c r="C304" s="661"/>
      <c r="D304" s="670"/>
      <c r="E304" s="618" t="s">
        <v>768</v>
      </c>
      <c r="F304" s="504">
        <f t="shared" si="93"/>
        <v>0</v>
      </c>
      <c r="G304" s="538"/>
      <c r="H304" s="505"/>
      <c r="I304" s="505"/>
      <c r="J304" s="505"/>
      <c r="K304" s="130"/>
      <c r="L304" s="505"/>
      <c r="M304" s="505"/>
      <c r="N304" s="505"/>
      <c r="O304" s="505"/>
      <c r="P304" s="330"/>
      <c r="Q304" s="505"/>
      <c r="R304" s="505"/>
      <c r="S304" s="505"/>
      <c r="T304" s="506"/>
      <c r="U304" s="330"/>
      <c r="V304" s="505"/>
      <c r="W304" s="505"/>
      <c r="X304" s="505"/>
      <c r="Y304" s="506"/>
      <c r="Z304" s="330"/>
      <c r="AA304" s="137">
        <v>0</v>
      </c>
      <c r="AB304" s="137">
        <v>0</v>
      </c>
      <c r="AC304" s="137">
        <v>0</v>
      </c>
      <c r="AD304" s="433">
        <v>0</v>
      </c>
      <c r="AE304" s="330">
        <f t="shared" si="94"/>
        <v>0</v>
      </c>
      <c r="AF304" s="137">
        <v>0</v>
      </c>
      <c r="AG304" s="137">
        <v>0</v>
      </c>
      <c r="AH304" s="137">
        <v>0</v>
      </c>
      <c r="AI304" s="137">
        <v>0</v>
      </c>
      <c r="AJ304" s="330">
        <f t="shared" si="95"/>
        <v>0</v>
      </c>
    </row>
    <row r="305" spans="1:36" s="29" customFormat="1" ht="16.5" customHeight="1" x14ac:dyDescent="0.35">
      <c r="A305" s="28"/>
      <c r="B305" s="521"/>
      <c r="C305" s="661"/>
      <c r="D305" s="711" t="s">
        <v>162</v>
      </c>
      <c r="E305" s="712"/>
      <c r="F305" s="504">
        <f t="shared" si="93"/>
        <v>0</v>
      </c>
      <c r="G305" s="533">
        <f t="shared" ref="G305:J307" si="113">G301</f>
        <v>0</v>
      </c>
      <c r="H305" s="130">
        <f t="shared" si="113"/>
        <v>0</v>
      </c>
      <c r="I305" s="130">
        <f t="shared" si="113"/>
        <v>0</v>
      </c>
      <c r="J305" s="130">
        <f t="shared" si="113"/>
        <v>0</v>
      </c>
      <c r="K305" s="130">
        <f t="shared" si="75"/>
        <v>0</v>
      </c>
      <c r="L305" s="130">
        <f t="shared" ref="L305:O307" si="114">L301</f>
        <v>0</v>
      </c>
      <c r="M305" s="130">
        <f t="shared" si="114"/>
        <v>0</v>
      </c>
      <c r="N305" s="130">
        <f t="shared" si="114"/>
        <v>0</v>
      </c>
      <c r="O305" s="130">
        <f t="shared" si="114"/>
        <v>0</v>
      </c>
      <c r="P305" s="330">
        <f t="shared" si="77"/>
        <v>0</v>
      </c>
      <c r="Q305" s="130">
        <f t="shared" ref="Q305:T307" si="115">Q301</f>
        <v>0</v>
      </c>
      <c r="R305" s="130">
        <f t="shared" si="115"/>
        <v>0</v>
      </c>
      <c r="S305" s="130">
        <f t="shared" si="115"/>
        <v>0</v>
      </c>
      <c r="T305" s="420">
        <f t="shared" si="115"/>
        <v>0</v>
      </c>
      <c r="U305" s="330">
        <f t="shared" si="79"/>
        <v>0</v>
      </c>
      <c r="V305" s="130">
        <f t="shared" ref="V305:Y307" si="116">V301</f>
        <v>0</v>
      </c>
      <c r="W305" s="130">
        <f t="shared" si="116"/>
        <v>0</v>
      </c>
      <c r="X305" s="130">
        <f t="shared" si="116"/>
        <v>0</v>
      </c>
      <c r="Y305" s="420">
        <f t="shared" si="116"/>
        <v>0</v>
      </c>
      <c r="Z305" s="330">
        <f t="shared" si="96"/>
        <v>0</v>
      </c>
      <c r="AA305" s="130">
        <f t="shared" ref="AA305:AD308" si="117">AA301</f>
        <v>0</v>
      </c>
      <c r="AB305" s="130">
        <f t="shared" si="117"/>
        <v>0</v>
      </c>
      <c r="AC305" s="130">
        <f t="shared" si="117"/>
        <v>0</v>
      </c>
      <c r="AD305" s="420">
        <f t="shared" si="117"/>
        <v>0</v>
      </c>
      <c r="AE305" s="330">
        <f t="shared" si="94"/>
        <v>0</v>
      </c>
      <c r="AF305" s="130">
        <f t="shared" ref="AF305:AI308" si="118">AF301</f>
        <v>0</v>
      </c>
      <c r="AG305" s="130">
        <f t="shared" si="118"/>
        <v>0</v>
      </c>
      <c r="AH305" s="130">
        <f t="shared" si="118"/>
        <v>0</v>
      </c>
      <c r="AI305" s="130">
        <f t="shared" si="118"/>
        <v>0</v>
      </c>
      <c r="AJ305" s="330">
        <f t="shared" si="95"/>
        <v>0</v>
      </c>
    </row>
    <row r="306" spans="1:36" s="29" customFormat="1" ht="16.5" customHeight="1" x14ac:dyDescent="0.35">
      <c r="A306" s="28"/>
      <c r="B306" s="521"/>
      <c r="C306" s="661"/>
      <c r="D306" s="704" t="s">
        <v>163</v>
      </c>
      <c r="E306" s="705"/>
      <c r="F306" s="504">
        <f t="shared" si="93"/>
        <v>0</v>
      </c>
      <c r="G306" s="533">
        <f t="shared" si="113"/>
        <v>0</v>
      </c>
      <c r="H306" s="130">
        <f t="shared" si="113"/>
        <v>0</v>
      </c>
      <c r="I306" s="130">
        <f t="shared" si="113"/>
        <v>0</v>
      </c>
      <c r="J306" s="130">
        <f t="shared" si="113"/>
        <v>0</v>
      </c>
      <c r="K306" s="130">
        <f t="shared" si="75"/>
        <v>0</v>
      </c>
      <c r="L306" s="130">
        <f t="shared" si="114"/>
        <v>0</v>
      </c>
      <c r="M306" s="130">
        <f t="shared" si="114"/>
        <v>0</v>
      </c>
      <c r="N306" s="130">
        <f t="shared" si="114"/>
        <v>0</v>
      </c>
      <c r="O306" s="130">
        <f t="shared" si="114"/>
        <v>0</v>
      </c>
      <c r="P306" s="330">
        <f t="shared" si="77"/>
        <v>0</v>
      </c>
      <c r="Q306" s="130">
        <f t="shared" si="115"/>
        <v>0</v>
      </c>
      <c r="R306" s="130">
        <f t="shared" si="115"/>
        <v>0</v>
      </c>
      <c r="S306" s="130">
        <f t="shared" si="115"/>
        <v>0</v>
      </c>
      <c r="T306" s="420">
        <f t="shared" si="115"/>
        <v>0</v>
      </c>
      <c r="U306" s="330">
        <f t="shared" si="79"/>
        <v>0</v>
      </c>
      <c r="V306" s="130">
        <f t="shared" si="116"/>
        <v>0</v>
      </c>
      <c r="W306" s="130">
        <f t="shared" si="116"/>
        <v>0</v>
      </c>
      <c r="X306" s="130">
        <f t="shared" si="116"/>
        <v>0</v>
      </c>
      <c r="Y306" s="420">
        <f t="shared" si="116"/>
        <v>0</v>
      </c>
      <c r="Z306" s="330">
        <f t="shared" si="96"/>
        <v>0</v>
      </c>
      <c r="AA306" s="130">
        <f t="shared" si="117"/>
        <v>0</v>
      </c>
      <c r="AB306" s="130">
        <f t="shared" si="117"/>
        <v>0</v>
      </c>
      <c r="AC306" s="130">
        <f t="shared" si="117"/>
        <v>0</v>
      </c>
      <c r="AD306" s="420">
        <f t="shared" si="117"/>
        <v>0</v>
      </c>
      <c r="AE306" s="330">
        <f t="shared" si="94"/>
        <v>0</v>
      </c>
      <c r="AF306" s="130">
        <f t="shared" si="118"/>
        <v>0</v>
      </c>
      <c r="AG306" s="130">
        <f t="shared" si="118"/>
        <v>0</v>
      </c>
      <c r="AH306" s="130">
        <f t="shared" si="118"/>
        <v>0</v>
      </c>
      <c r="AI306" s="130">
        <f t="shared" si="118"/>
        <v>0</v>
      </c>
      <c r="AJ306" s="330">
        <f t="shared" si="95"/>
        <v>0</v>
      </c>
    </row>
    <row r="307" spans="1:36" s="29" customFormat="1" ht="16.5" customHeight="1" thickBot="1" x14ac:dyDescent="0.4">
      <c r="A307" s="28"/>
      <c r="B307" s="522"/>
      <c r="C307" s="661"/>
      <c r="D307" s="704" t="s">
        <v>164</v>
      </c>
      <c r="E307" s="705"/>
      <c r="F307" s="504">
        <f t="shared" si="93"/>
        <v>0</v>
      </c>
      <c r="G307" s="533">
        <f t="shared" si="113"/>
        <v>0</v>
      </c>
      <c r="H307" s="130">
        <f t="shared" si="113"/>
        <v>0</v>
      </c>
      <c r="I307" s="130">
        <f t="shared" si="113"/>
        <v>0</v>
      </c>
      <c r="J307" s="130">
        <f t="shared" si="113"/>
        <v>0</v>
      </c>
      <c r="K307" s="130">
        <f t="shared" si="75"/>
        <v>0</v>
      </c>
      <c r="L307" s="130">
        <f t="shared" si="114"/>
        <v>0</v>
      </c>
      <c r="M307" s="130">
        <f t="shared" si="114"/>
        <v>0</v>
      </c>
      <c r="N307" s="130">
        <f t="shared" si="114"/>
        <v>0</v>
      </c>
      <c r="O307" s="130">
        <f t="shared" si="114"/>
        <v>0</v>
      </c>
      <c r="P307" s="330">
        <f t="shared" si="77"/>
        <v>0</v>
      </c>
      <c r="Q307" s="130">
        <f t="shared" si="115"/>
        <v>0</v>
      </c>
      <c r="R307" s="130">
        <f t="shared" si="115"/>
        <v>0</v>
      </c>
      <c r="S307" s="130">
        <f t="shared" si="115"/>
        <v>0</v>
      </c>
      <c r="T307" s="420">
        <f t="shared" si="115"/>
        <v>0</v>
      </c>
      <c r="U307" s="330">
        <f t="shared" si="79"/>
        <v>0</v>
      </c>
      <c r="V307" s="130">
        <f t="shared" si="116"/>
        <v>0</v>
      </c>
      <c r="W307" s="130">
        <f t="shared" si="116"/>
        <v>0</v>
      </c>
      <c r="X307" s="130">
        <f t="shared" si="116"/>
        <v>0</v>
      </c>
      <c r="Y307" s="420">
        <f t="shared" si="116"/>
        <v>0</v>
      </c>
      <c r="Z307" s="330">
        <f t="shared" si="96"/>
        <v>0</v>
      </c>
      <c r="AA307" s="130">
        <f t="shared" si="117"/>
        <v>0</v>
      </c>
      <c r="AB307" s="130">
        <f t="shared" si="117"/>
        <v>0</v>
      </c>
      <c r="AC307" s="130">
        <f t="shared" si="117"/>
        <v>0</v>
      </c>
      <c r="AD307" s="420">
        <f t="shared" si="117"/>
        <v>0</v>
      </c>
      <c r="AE307" s="330">
        <f t="shared" si="94"/>
        <v>0</v>
      </c>
      <c r="AF307" s="130">
        <f t="shared" si="118"/>
        <v>0</v>
      </c>
      <c r="AG307" s="130">
        <f t="shared" si="118"/>
        <v>0</v>
      </c>
      <c r="AH307" s="130">
        <f t="shared" si="118"/>
        <v>0</v>
      </c>
      <c r="AI307" s="130">
        <f t="shared" si="118"/>
        <v>0</v>
      </c>
      <c r="AJ307" s="330">
        <f t="shared" si="95"/>
        <v>0</v>
      </c>
    </row>
    <row r="308" spans="1:36" s="29" customFormat="1" ht="16.5" customHeight="1" thickBot="1" x14ac:dyDescent="0.4">
      <c r="A308" s="28"/>
      <c r="B308" s="523"/>
      <c r="C308" s="663"/>
      <c r="D308" s="666" t="s">
        <v>781</v>
      </c>
      <c r="E308" s="667"/>
      <c r="F308" s="504">
        <f t="shared" si="93"/>
        <v>0</v>
      </c>
      <c r="G308" s="533"/>
      <c r="H308" s="130"/>
      <c r="I308" s="130"/>
      <c r="J308" s="130"/>
      <c r="K308" s="130"/>
      <c r="L308" s="130"/>
      <c r="M308" s="130"/>
      <c r="N308" s="130"/>
      <c r="O308" s="130"/>
      <c r="P308" s="330"/>
      <c r="Q308" s="130"/>
      <c r="R308" s="130"/>
      <c r="S308" s="130"/>
      <c r="T308" s="420"/>
      <c r="U308" s="330"/>
      <c r="V308" s="130"/>
      <c r="W308" s="130"/>
      <c r="X308" s="130"/>
      <c r="Y308" s="420"/>
      <c r="Z308" s="330"/>
      <c r="AA308" s="560">
        <f t="shared" si="117"/>
        <v>0</v>
      </c>
      <c r="AB308" s="560">
        <f t="shared" si="117"/>
        <v>0</v>
      </c>
      <c r="AC308" s="560">
        <f t="shared" si="117"/>
        <v>0</v>
      </c>
      <c r="AD308" s="575">
        <f t="shared" si="117"/>
        <v>0</v>
      </c>
      <c r="AE308" s="330">
        <f t="shared" si="94"/>
        <v>0</v>
      </c>
      <c r="AF308" s="560">
        <f t="shared" si="118"/>
        <v>0</v>
      </c>
      <c r="AG308" s="560">
        <f t="shared" si="118"/>
        <v>0</v>
      </c>
      <c r="AH308" s="560">
        <f t="shared" si="118"/>
        <v>0</v>
      </c>
      <c r="AI308" s="560">
        <f t="shared" si="118"/>
        <v>0</v>
      </c>
      <c r="AJ308" s="330">
        <f t="shared" si="95"/>
        <v>0</v>
      </c>
    </row>
    <row r="309" spans="1:36" s="29" customFormat="1" ht="24.75" customHeight="1" x14ac:dyDescent="0.35">
      <c r="A309" s="28"/>
      <c r="B309" s="720">
        <v>1</v>
      </c>
      <c r="C309" s="660" t="s">
        <v>659</v>
      </c>
      <c r="D309" s="687" t="s">
        <v>609</v>
      </c>
      <c r="E309" s="636" t="s">
        <v>118</v>
      </c>
      <c r="F309" s="504">
        <f t="shared" si="93"/>
        <v>0</v>
      </c>
      <c r="G309" s="547">
        <v>0</v>
      </c>
      <c r="H309" s="304">
        <v>0</v>
      </c>
      <c r="I309" s="304">
        <v>0</v>
      </c>
      <c r="J309" s="304">
        <v>0</v>
      </c>
      <c r="K309" s="130">
        <f t="shared" si="75"/>
        <v>0</v>
      </c>
      <c r="L309" s="140">
        <v>0</v>
      </c>
      <c r="M309" s="140">
        <v>0</v>
      </c>
      <c r="N309" s="140">
        <v>0</v>
      </c>
      <c r="O309" s="140">
        <v>0</v>
      </c>
      <c r="P309" s="330">
        <f t="shared" si="77"/>
        <v>0</v>
      </c>
      <c r="Q309" s="140">
        <v>0</v>
      </c>
      <c r="R309" s="140">
        <v>0</v>
      </c>
      <c r="S309" s="140">
        <v>0</v>
      </c>
      <c r="T309" s="434">
        <v>0</v>
      </c>
      <c r="U309" s="330">
        <f t="shared" si="79"/>
        <v>0</v>
      </c>
      <c r="V309" s="140">
        <v>0</v>
      </c>
      <c r="W309" s="140">
        <v>0</v>
      </c>
      <c r="X309" s="140">
        <v>0</v>
      </c>
      <c r="Y309" s="434">
        <v>0</v>
      </c>
      <c r="Z309" s="330">
        <f t="shared" si="96"/>
        <v>0</v>
      </c>
      <c r="AA309" s="140">
        <v>0</v>
      </c>
      <c r="AB309" s="140">
        <v>0</v>
      </c>
      <c r="AC309" s="140">
        <v>0</v>
      </c>
      <c r="AD309" s="434">
        <v>0</v>
      </c>
      <c r="AE309" s="330">
        <f t="shared" si="94"/>
        <v>0</v>
      </c>
      <c r="AF309" s="140">
        <v>0</v>
      </c>
      <c r="AG309" s="140">
        <v>0</v>
      </c>
      <c r="AH309" s="140">
        <v>0</v>
      </c>
      <c r="AI309" s="140">
        <v>0</v>
      </c>
      <c r="AJ309" s="330">
        <f t="shared" si="95"/>
        <v>0</v>
      </c>
    </row>
    <row r="310" spans="1:36" s="29" customFormat="1" ht="24" customHeight="1" x14ac:dyDescent="0.35">
      <c r="A310" s="28"/>
      <c r="B310" s="695"/>
      <c r="C310" s="661"/>
      <c r="D310" s="688"/>
      <c r="E310" s="615" t="s">
        <v>205</v>
      </c>
      <c r="F310" s="504">
        <f t="shared" si="93"/>
        <v>0</v>
      </c>
      <c r="G310" s="545">
        <v>0</v>
      </c>
      <c r="H310" s="133">
        <v>0</v>
      </c>
      <c r="I310" s="133">
        <v>0</v>
      </c>
      <c r="J310" s="133">
        <v>0</v>
      </c>
      <c r="K310" s="130">
        <f t="shared" si="75"/>
        <v>0</v>
      </c>
      <c r="L310" s="139">
        <v>0</v>
      </c>
      <c r="M310" s="139">
        <v>0</v>
      </c>
      <c r="N310" s="139">
        <v>0</v>
      </c>
      <c r="O310" s="139">
        <v>0</v>
      </c>
      <c r="P310" s="330">
        <f t="shared" si="77"/>
        <v>0</v>
      </c>
      <c r="Q310" s="139">
        <v>0</v>
      </c>
      <c r="R310" s="139">
        <v>0</v>
      </c>
      <c r="S310" s="139">
        <v>0</v>
      </c>
      <c r="T310" s="432">
        <v>0</v>
      </c>
      <c r="U310" s="330">
        <f t="shared" si="79"/>
        <v>0</v>
      </c>
      <c r="V310" s="139">
        <v>0</v>
      </c>
      <c r="W310" s="139">
        <v>0</v>
      </c>
      <c r="X310" s="139">
        <v>0</v>
      </c>
      <c r="Y310" s="432">
        <v>0</v>
      </c>
      <c r="Z310" s="330">
        <f t="shared" si="96"/>
        <v>0</v>
      </c>
      <c r="AA310" s="139">
        <v>0</v>
      </c>
      <c r="AB310" s="139">
        <v>0</v>
      </c>
      <c r="AC310" s="139">
        <v>0</v>
      </c>
      <c r="AD310" s="432">
        <v>0</v>
      </c>
      <c r="AE310" s="330">
        <f t="shared" si="94"/>
        <v>0</v>
      </c>
      <c r="AF310" s="139">
        <v>0</v>
      </c>
      <c r="AG310" s="139">
        <v>0</v>
      </c>
      <c r="AH310" s="139">
        <v>0</v>
      </c>
      <c r="AI310" s="139">
        <v>0</v>
      </c>
      <c r="AJ310" s="330">
        <f t="shared" si="95"/>
        <v>0</v>
      </c>
    </row>
    <row r="311" spans="1:36" s="29" customFormat="1" ht="24" customHeight="1" thickBot="1" x14ac:dyDescent="0.4">
      <c r="A311" s="28"/>
      <c r="B311" s="695"/>
      <c r="C311" s="661"/>
      <c r="D311" s="688"/>
      <c r="E311" s="632" t="s">
        <v>114</v>
      </c>
      <c r="F311" s="504">
        <f t="shared" si="93"/>
        <v>0</v>
      </c>
      <c r="G311" s="535"/>
      <c r="H311" s="277"/>
      <c r="I311" s="277"/>
      <c r="J311" s="277"/>
      <c r="K311" s="130">
        <f t="shared" si="75"/>
        <v>0</v>
      </c>
      <c r="L311" s="277"/>
      <c r="M311" s="277"/>
      <c r="N311" s="277"/>
      <c r="O311" s="277"/>
      <c r="P311" s="330">
        <f t="shared" si="77"/>
        <v>0</v>
      </c>
      <c r="Q311" s="277"/>
      <c r="R311" s="277"/>
      <c r="S311" s="277"/>
      <c r="T311" s="422"/>
      <c r="U311" s="330">
        <f t="shared" si="79"/>
        <v>0</v>
      </c>
      <c r="V311" s="277"/>
      <c r="W311" s="277"/>
      <c r="X311" s="277"/>
      <c r="Y311" s="422"/>
      <c r="Z311" s="330">
        <f t="shared" si="96"/>
        <v>0</v>
      </c>
      <c r="AA311" s="563"/>
      <c r="AB311" s="563"/>
      <c r="AC311" s="563"/>
      <c r="AD311" s="578"/>
      <c r="AE311" s="330">
        <f t="shared" si="94"/>
        <v>0</v>
      </c>
      <c r="AF311" s="563"/>
      <c r="AG311" s="563"/>
      <c r="AH311" s="563"/>
      <c r="AI311" s="563"/>
      <c r="AJ311" s="330">
        <f t="shared" si="95"/>
        <v>0</v>
      </c>
    </row>
    <row r="312" spans="1:36" s="29" customFormat="1" ht="20.25" customHeight="1" thickBot="1" x14ac:dyDescent="0.4">
      <c r="A312" s="28"/>
      <c r="B312" s="520"/>
      <c r="C312" s="661"/>
      <c r="D312" s="670"/>
      <c r="E312" s="618" t="s">
        <v>768</v>
      </c>
      <c r="F312" s="504">
        <f t="shared" si="93"/>
        <v>0</v>
      </c>
      <c r="G312" s="538"/>
      <c r="H312" s="505"/>
      <c r="I312" s="505"/>
      <c r="J312" s="505"/>
      <c r="K312" s="130"/>
      <c r="L312" s="505"/>
      <c r="M312" s="505"/>
      <c r="N312" s="505"/>
      <c r="O312" s="505"/>
      <c r="P312" s="330"/>
      <c r="Q312" s="505"/>
      <c r="R312" s="505"/>
      <c r="S312" s="505"/>
      <c r="T312" s="506"/>
      <c r="U312" s="330"/>
      <c r="V312" s="505"/>
      <c r="W312" s="505"/>
      <c r="X312" s="505"/>
      <c r="Y312" s="506"/>
      <c r="Z312" s="330"/>
      <c r="AA312" s="137">
        <v>0</v>
      </c>
      <c r="AB312" s="137">
        <v>0</v>
      </c>
      <c r="AC312" s="137">
        <v>0</v>
      </c>
      <c r="AD312" s="433">
        <v>0</v>
      </c>
      <c r="AE312" s="330">
        <f t="shared" si="94"/>
        <v>0</v>
      </c>
      <c r="AF312" s="137">
        <v>0</v>
      </c>
      <c r="AG312" s="137">
        <v>0</v>
      </c>
      <c r="AH312" s="137">
        <v>0</v>
      </c>
      <c r="AI312" s="137">
        <v>0</v>
      </c>
      <c r="AJ312" s="330">
        <f t="shared" si="95"/>
        <v>0</v>
      </c>
    </row>
    <row r="313" spans="1:36" s="29" customFormat="1" ht="16.5" customHeight="1" x14ac:dyDescent="0.35">
      <c r="A313" s="28"/>
      <c r="B313" s="521"/>
      <c r="C313" s="661"/>
      <c r="D313" s="711" t="s">
        <v>255</v>
      </c>
      <c r="E313" s="712"/>
      <c r="F313" s="504">
        <f t="shared" si="93"/>
        <v>0</v>
      </c>
      <c r="G313" s="533">
        <f t="shared" ref="G313:J315" si="119">G309</f>
        <v>0</v>
      </c>
      <c r="H313" s="130">
        <f t="shared" si="119"/>
        <v>0</v>
      </c>
      <c r="I313" s="130">
        <f t="shared" si="119"/>
        <v>0</v>
      </c>
      <c r="J313" s="130">
        <f t="shared" si="119"/>
        <v>0</v>
      </c>
      <c r="K313" s="130">
        <f t="shared" si="75"/>
        <v>0</v>
      </c>
      <c r="L313" s="130">
        <f t="shared" ref="L313:O315" si="120">L309</f>
        <v>0</v>
      </c>
      <c r="M313" s="130">
        <f t="shared" si="120"/>
        <v>0</v>
      </c>
      <c r="N313" s="130">
        <f t="shared" si="120"/>
        <v>0</v>
      </c>
      <c r="O313" s="130">
        <f t="shared" si="120"/>
        <v>0</v>
      </c>
      <c r="P313" s="330">
        <f t="shared" si="77"/>
        <v>0</v>
      </c>
      <c r="Q313" s="130">
        <f t="shared" ref="Q313:T315" si="121">Q309</f>
        <v>0</v>
      </c>
      <c r="R313" s="130">
        <f t="shared" si="121"/>
        <v>0</v>
      </c>
      <c r="S313" s="130">
        <f t="shared" si="121"/>
        <v>0</v>
      </c>
      <c r="T313" s="420">
        <f t="shared" si="121"/>
        <v>0</v>
      </c>
      <c r="U313" s="330">
        <f t="shared" si="79"/>
        <v>0</v>
      </c>
      <c r="V313" s="130">
        <f t="shared" ref="V313:Y315" si="122">V309</f>
        <v>0</v>
      </c>
      <c r="W313" s="130">
        <f t="shared" si="122"/>
        <v>0</v>
      </c>
      <c r="X313" s="130">
        <f t="shared" si="122"/>
        <v>0</v>
      </c>
      <c r="Y313" s="420">
        <f t="shared" si="122"/>
        <v>0</v>
      </c>
      <c r="Z313" s="330">
        <f t="shared" si="96"/>
        <v>0</v>
      </c>
      <c r="AA313" s="130">
        <f t="shared" ref="AA313:AD316" si="123">AA309</f>
        <v>0</v>
      </c>
      <c r="AB313" s="130">
        <f t="shared" si="123"/>
        <v>0</v>
      </c>
      <c r="AC313" s="130">
        <f t="shared" si="123"/>
        <v>0</v>
      </c>
      <c r="AD313" s="420">
        <f t="shared" si="123"/>
        <v>0</v>
      </c>
      <c r="AE313" s="330">
        <f t="shared" si="94"/>
        <v>0</v>
      </c>
      <c r="AF313" s="130">
        <f t="shared" ref="AF313:AI316" si="124">AF309</f>
        <v>0</v>
      </c>
      <c r="AG313" s="130">
        <f t="shared" si="124"/>
        <v>0</v>
      </c>
      <c r="AH313" s="130">
        <f t="shared" si="124"/>
        <v>0</v>
      </c>
      <c r="AI313" s="130">
        <f t="shared" si="124"/>
        <v>0</v>
      </c>
      <c r="AJ313" s="330">
        <f t="shared" si="95"/>
        <v>0</v>
      </c>
    </row>
    <row r="314" spans="1:36" s="29" customFormat="1" ht="16.5" customHeight="1" x14ac:dyDescent="0.35">
      <c r="A314" s="28"/>
      <c r="B314" s="521"/>
      <c r="C314" s="661"/>
      <c r="D314" s="704" t="s">
        <v>256</v>
      </c>
      <c r="E314" s="705"/>
      <c r="F314" s="504">
        <f t="shared" si="93"/>
        <v>0</v>
      </c>
      <c r="G314" s="533">
        <f t="shared" si="119"/>
        <v>0</v>
      </c>
      <c r="H314" s="130">
        <f t="shared" si="119"/>
        <v>0</v>
      </c>
      <c r="I314" s="130">
        <f t="shared" si="119"/>
        <v>0</v>
      </c>
      <c r="J314" s="130">
        <f t="shared" si="119"/>
        <v>0</v>
      </c>
      <c r="K314" s="130">
        <f t="shared" si="75"/>
        <v>0</v>
      </c>
      <c r="L314" s="130">
        <f t="shared" si="120"/>
        <v>0</v>
      </c>
      <c r="M314" s="130">
        <f t="shared" si="120"/>
        <v>0</v>
      </c>
      <c r="N314" s="130">
        <f t="shared" si="120"/>
        <v>0</v>
      </c>
      <c r="O314" s="130">
        <f t="shared" si="120"/>
        <v>0</v>
      </c>
      <c r="P314" s="330">
        <f t="shared" si="77"/>
        <v>0</v>
      </c>
      <c r="Q314" s="130">
        <f t="shared" si="121"/>
        <v>0</v>
      </c>
      <c r="R314" s="130">
        <f t="shared" si="121"/>
        <v>0</v>
      </c>
      <c r="S314" s="130">
        <f t="shared" si="121"/>
        <v>0</v>
      </c>
      <c r="T314" s="420">
        <f t="shared" si="121"/>
        <v>0</v>
      </c>
      <c r="U314" s="330">
        <f t="shared" si="79"/>
        <v>0</v>
      </c>
      <c r="V314" s="130">
        <f t="shared" si="122"/>
        <v>0</v>
      </c>
      <c r="W314" s="130">
        <f t="shared" si="122"/>
        <v>0</v>
      </c>
      <c r="X314" s="130">
        <f t="shared" si="122"/>
        <v>0</v>
      </c>
      <c r="Y314" s="420">
        <f t="shared" si="122"/>
        <v>0</v>
      </c>
      <c r="Z314" s="330">
        <f t="shared" si="96"/>
        <v>0</v>
      </c>
      <c r="AA314" s="130">
        <f t="shared" si="123"/>
        <v>0</v>
      </c>
      <c r="AB314" s="130">
        <f t="shared" si="123"/>
        <v>0</v>
      </c>
      <c r="AC314" s="130">
        <f t="shared" si="123"/>
        <v>0</v>
      </c>
      <c r="AD314" s="420">
        <f t="shared" si="123"/>
        <v>0</v>
      </c>
      <c r="AE314" s="330">
        <f t="shared" si="94"/>
        <v>0</v>
      </c>
      <c r="AF314" s="130">
        <f t="shared" si="124"/>
        <v>0</v>
      </c>
      <c r="AG314" s="130">
        <f t="shared" si="124"/>
        <v>0</v>
      </c>
      <c r="AH314" s="130">
        <f t="shared" si="124"/>
        <v>0</v>
      </c>
      <c r="AI314" s="130">
        <f t="shared" si="124"/>
        <v>0</v>
      </c>
      <c r="AJ314" s="330">
        <f t="shared" si="95"/>
        <v>0</v>
      </c>
    </row>
    <row r="315" spans="1:36" s="29" customFormat="1" ht="16.5" customHeight="1" thickBot="1" x14ac:dyDescent="0.4">
      <c r="A315" s="28"/>
      <c r="B315" s="522"/>
      <c r="C315" s="661"/>
      <c r="D315" s="704" t="s">
        <v>257</v>
      </c>
      <c r="E315" s="705"/>
      <c r="F315" s="504">
        <f t="shared" si="93"/>
        <v>0</v>
      </c>
      <c r="G315" s="533">
        <f t="shared" si="119"/>
        <v>0</v>
      </c>
      <c r="H315" s="130">
        <f t="shared" si="119"/>
        <v>0</v>
      </c>
      <c r="I315" s="130">
        <f t="shared" si="119"/>
        <v>0</v>
      </c>
      <c r="J315" s="130">
        <f t="shared" si="119"/>
        <v>0</v>
      </c>
      <c r="K315" s="130">
        <f t="shared" si="75"/>
        <v>0</v>
      </c>
      <c r="L315" s="130">
        <f t="shared" si="120"/>
        <v>0</v>
      </c>
      <c r="M315" s="130">
        <f t="shared" si="120"/>
        <v>0</v>
      </c>
      <c r="N315" s="130">
        <f t="shared" si="120"/>
        <v>0</v>
      </c>
      <c r="O315" s="130">
        <f t="shared" si="120"/>
        <v>0</v>
      </c>
      <c r="P315" s="330">
        <f t="shared" si="77"/>
        <v>0</v>
      </c>
      <c r="Q315" s="130">
        <f t="shared" si="121"/>
        <v>0</v>
      </c>
      <c r="R315" s="130">
        <f t="shared" si="121"/>
        <v>0</v>
      </c>
      <c r="S315" s="130">
        <f t="shared" si="121"/>
        <v>0</v>
      </c>
      <c r="T315" s="420">
        <f t="shared" si="121"/>
        <v>0</v>
      </c>
      <c r="U315" s="330">
        <f t="shared" si="79"/>
        <v>0</v>
      </c>
      <c r="V315" s="130">
        <f t="shared" si="122"/>
        <v>0</v>
      </c>
      <c r="W315" s="130">
        <f t="shared" si="122"/>
        <v>0</v>
      </c>
      <c r="X315" s="130">
        <f t="shared" si="122"/>
        <v>0</v>
      </c>
      <c r="Y315" s="420">
        <f t="shared" si="122"/>
        <v>0</v>
      </c>
      <c r="Z315" s="330">
        <f t="shared" si="96"/>
        <v>0</v>
      </c>
      <c r="AA315" s="130">
        <f t="shared" si="123"/>
        <v>0</v>
      </c>
      <c r="AB315" s="130">
        <f t="shared" si="123"/>
        <v>0</v>
      </c>
      <c r="AC315" s="130">
        <f t="shared" si="123"/>
        <v>0</v>
      </c>
      <c r="AD315" s="420">
        <f t="shared" si="123"/>
        <v>0</v>
      </c>
      <c r="AE315" s="330">
        <f t="shared" si="94"/>
        <v>0</v>
      </c>
      <c r="AF315" s="130">
        <f t="shared" si="124"/>
        <v>0</v>
      </c>
      <c r="AG315" s="130">
        <f t="shared" si="124"/>
        <v>0</v>
      </c>
      <c r="AH315" s="130">
        <f t="shared" si="124"/>
        <v>0</v>
      </c>
      <c r="AI315" s="130">
        <f t="shared" si="124"/>
        <v>0</v>
      </c>
      <c r="AJ315" s="330">
        <f t="shared" si="95"/>
        <v>0</v>
      </c>
    </row>
    <row r="316" spans="1:36" s="29" customFormat="1" ht="16.5" customHeight="1" thickBot="1" x14ac:dyDescent="0.4">
      <c r="A316" s="28"/>
      <c r="B316" s="523"/>
      <c r="C316" s="663"/>
      <c r="D316" s="666" t="s">
        <v>782</v>
      </c>
      <c r="E316" s="667"/>
      <c r="F316" s="504">
        <f t="shared" si="93"/>
        <v>0</v>
      </c>
      <c r="G316" s="533"/>
      <c r="H316" s="130"/>
      <c r="I316" s="130"/>
      <c r="J316" s="130"/>
      <c r="K316" s="130"/>
      <c r="L316" s="130"/>
      <c r="M316" s="130"/>
      <c r="N316" s="130"/>
      <c r="O316" s="130"/>
      <c r="P316" s="330"/>
      <c r="Q316" s="130"/>
      <c r="R316" s="130"/>
      <c r="S316" s="130"/>
      <c r="T316" s="420"/>
      <c r="U316" s="330"/>
      <c r="V316" s="130"/>
      <c r="W316" s="130"/>
      <c r="X316" s="130"/>
      <c r="Y316" s="420"/>
      <c r="Z316" s="330"/>
      <c r="AA316" s="560">
        <f t="shared" si="123"/>
        <v>0</v>
      </c>
      <c r="AB316" s="560">
        <f t="shared" si="123"/>
        <v>0</v>
      </c>
      <c r="AC316" s="560">
        <f t="shared" si="123"/>
        <v>0</v>
      </c>
      <c r="AD316" s="575">
        <f t="shared" si="123"/>
        <v>0</v>
      </c>
      <c r="AE316" s="330">
        <f t="shared" si="94"/>
        <v>0</v>
      </c>
      <c r="AF316" s="560">
        <f t="shared" si="124"/>
        <v>0</v>
      </c>
      <c r="AG316" s="560">
        <f t="shared" si="124"/>
        <v>0</v>
      </c>
      <c r="AH316" s="560">
        <f t="shared" si="124"/>
        <v>0</v>
      </c>
      <c r="AI316" s="560">
        <f t="shared" si="124"/>
        <v>0</v>
      </c>
      <c r="AJ316" s="330">
        <f t="shared" si="95"/>
        <v>0</v>
      </c>
    </row>
    <row r="317" spans="1:36" s="29" customFormat="1" ht="22.5" customHeight="1" x14ac:dyDescent="0.35">
      <c r="A317" s="28"/>
      <c r="B317" s="720">
        <v>1</v>
      </c>
      <c r="C317" s="660" t="s">
        <v>261</v>
      </c>
      <c r="D317" s="687" t="s">
        <v>177</v>
      </c>
      <c r="E317" s="617" t="s">
        <v>118</v>
      </c>
      <c r="F317" s="504">
        <f t="shared" si="93"/>
        <v>0</v>
      </c>
      <c r="G317" s="547">
        <v>0</v>
      </c>
      <c r="H317" s="304">
        <v>0</v>
      </c>
      <c r="I317" s="304">
        <v>0</v>
      </c>
      <c r="J317" s="304">
        <v>0</v>
      </c>
      <c r="K317" s="130">
        <f t="shared" si="75"/>
        <v>0</v>
      </c>
      <c r="L317" s="140">
        <v>0</v>
      </c>
      <c r="M317" s="140">
        <v>0</v>
      </c>
      <c r="N317" s="140">
        <v>0</v>
      </c>
      <c r="O317" s="140">
        <v>0</v>
      </c>
      <c r="P317" s="330">
        <f t="shared" si="77"/>
        <v>0</v>
      </c>
      <c r="Q317" s="140">
        <v>0</v>
      </c>
      <c r="R317" s="140">
        <v>0</v>
      </c>
      <c r="S317" s="140">
        <v>0</v>
      </c>
      <c r="T317" s="434">
        <v>0</v>
      </c>
      <c r="U317" s="330">
        <f t="shared" si="79"/>
        <v>0</v>
      </c>
      <c r="V317" s="140">
        <v>0</v>
      </c>
      <c r="W317" s="140">
        <v>0</v>
      </c>
      <c r="X317" s="140">
        <v>0</v>
      </c>
      <c r="Y317" s="434">
        <v>0</v>
      </c>
      <c r="Z317" s="330">
        <f t="shared" si="96"/>
        <v>0</v>
      </c>
      <c r="AA317" s="140">
        <v>0</v>
      </c>
      <c r="AB317" s="140">
        <v>0</v>
      </c>
      <c r="AC317" s="140">
        <v>0</v>
      </c>
      <c r="AD317" s="434">
        <v>0</v>
      </c>
      <c r="AE317" s="330">
        <f t="shared" si="94"/>
        <v>0</v>
      </c>
      <c r="AF317" s="641"/>
      <c r="AG317" s="641"/>
      <c r="AH317" s="641"/>
      <c r="AI317" s="641"/>
      <c r="AJ317" s="330">
        <f t="shared" si="95"/>
        <v>0</v>
      </c>
    </row>
    <row r="318" spans="1:36" s="29" customFormat="1" ht="22.5" customHeight="1" x14ac:dyDescent="0.35">
      <c r="A318" s="28"/>
      <c r="B318" s="695"/>
      <c r="C318" s="661"/>
      <c r="D318" s="688"/>
      <c r="E318" s="615" t="s">
        <v>205</v>
      </c>
      <c r="F318" s="504">
        <f t="shared" si="93"/>
        <v>0</v>
      </c>
      <c r="G318" s="545">
        <v>0</v>
      </c>
      <c r="H318" s="133">
        <v>0</v>
      </c>
      <c r="I318" s="133">
        <v>0</v>
      </c>
      <c r="J318" s="133">
        <v>0</v>
      </c>
      <c r="K318" s="130">
        <f t="shared" si="75"/>
        <v>0</v>
      </c>
      <c r="L318" s="139">
        <v>0</v>
      </c>
      <c r="M318" s="139">
        <v>0</v>
      </c>
      <c r="N318" s="139">
        <v>0</v>
      </c>
      <c r="O318" s="139">
        <v>0</v>
      </c>
      <c r="P318" s="330">
        <f t="shared" si="77"/>
        <v>0</v>
      </c>
      <c r="Q318" s="139">
        <v>0</v>
      </c>
      <c r="R318" s="139">
        <v>0</v>
      </c>
      <c r="S318" s="139">
        <v>0</v>
      </c>
      <c r="T318" s="432">
        <v>0</v>
      </c>
      <c r="U318" s="330">
        <f t="shared" si="79"/>
        <v>0</v>
      </c>
      <c r="V318" s="139">
        <v>0</v>
      </c>
      <c r="W318" s="139">
        <v>0</v>
      </c>
      <c r="X318" s="139">
        <v>0</v>
      </c>
      <c r="Y318" s="432">
        <v>0</v>
      </c>
      <c r="Z318" s="330">
        <f t="shared" si="96"/>
        <v>0</v>
      </c>
      <c r="AA318" s="139">
        <v>0</v>
      </c>
      <c r="AB318" s="139">
        <v>0</v>
      </c>
      <c r="AC318" s="139">
        <v>0</v>
      </c>
      <c r="AD318" s="432">
        <v>0</v>
      </c>
      <c r="AE318" s="330">
        <f t="shared" si="94"/>
        <v>0</v>
      </c>
      <c r="AF318" s="566"/>
      <c r="AG318" s="566"/>
      <c r="AH318" s="566"/>
      <c r="AI318" s="566"/>
      <c r="AJ318" s="330">
        <f t="shared" si="95"/>
        <v>0</v>
      </c>
    </row>
    <row r="319" spans="1:36" s="29" customFormat="1" ht="23.25" customHeight="1" thickBot="1" x14ac:dyDescent="0.4">
      <c r="A319" s="28"/>
      <c r="B319" s="695"/>
      <c r="C319" s="661"/>
      <c r="D319" s="688"/>
      <c r="E319" s="632" t="s">
        <v>114</v>
      </c>
      <c r="F319" s="504">
        <f t="shared" si="93"/>
        <v>0</v>
      </c>
      <c r="G319" s="535"/>
      <c r="H319" s="277"/>
      <c r="I319" s="277"/>
      <c r="J319" s="277"/>
      <c r="K319" s="130">
        <f t="shared" si="75"/>
        <v>0</v>
      </c>
      <c r="L319" s="277"/>
      <c r="M319" s="277"/>
      <c r="N319" s="277"/>
      <c r="O319" s="277"/>
      <c r="P319" s="330">
        <f t="shared" si="77"/>
        <v>0</v>
      </c>
      <c r="Q319" s="277"/>
      <c r="R319" s="277"/>
      <c r="S319" s="277"/>
      <c r="T319" s="422"/>
      <c r="U319" s="330">
        <f t="shared" si="79"/>
        <v>0</v>
      </c>
      <c r="V319" s="277"/>
      <c r="W319" s="277"/>
      <c r="X319" s="277"/>
      <c r="Y319" s="422"/>
      <c r="Z319" s="330">
        <f t="shared" si="96"/>
        <v>0</v>
      </c>
      <c r="AA319" s="563"/>
      <c r="AB319" s="563"/>
      <c r="AC319" s="563"/>
      <c r="AD319" s="578"/>
      <c r="AE319" s="330">
        <f t="shared" si="94"/>
        <v>0</v>
      </c>
      <c r="AF319" s="563"/>
      <c r="AG319" s="563"/>
      <c r="AH319" s="563"/>
      <c r="AI319" s="563"/>
      <c r="AJ319" s="330">
        <f t="shared" si="95"/>
        <v>0</v>
      </c>
    </row>
    <row r="320" spans="1:36" s="29" customFormat="1" ht="19.5" customHeight="1" thickBot="1" x14ac:dyDescent="0.4">
      <c r="A320" s="28"/>
      <c r="B320" s="520"/>
      <c r="C320" s="661"/>
      <c r="D320" s="670"/>
      <c r="E320" s="618" t="s">
        <v>768</v>
      </c>
      <c r="F320" s="504">
        <f t="shared" si="93"/>
        <v>0</v>
      </c>
      <c r="G320" s="538"/>
      <c r="H320" s="505"/>
      <c r="I320" s="505"/>
      <c r="J320" s="505"/>
      <c r="K320" s="130"/>
      <c r="L320" s="505"/>
      <c r="M320" s="505"/>
      <c r="N320" s="505"/>
      <c r="O320" s="505"/>
      <c r="P320" s="330"/>
      <c r="Q320" s="505"/>
      <c r="R320" s="505"/>
      <c r="S320" s="505"/>
      <c r="T320" s="506"/>
      <c r="U320" s="330"/>
      <c r="V320" s="505"/>
      <c r="W320" s="505"/>
      <c r="X320" s="505"/>
      <c r="Y320" s="506"/>
      <c r="Z320" s="330"/>
      <c r="AA320" s="137">
        <v>0</v>
      </c>
      <c r="AB320" s="137">
        <v>0</v>
      </c>
      <c r="AC320" s="137">
        <v>0</v>
      </c>
      <c r="AD320" s="433">
        <v>0</v>
      </c>
      <c r="AE320" s="330">
        <f t="shared" si="94"/>
        <v>0</v>
      </c>
      <c r="AF320" s="565"/>
      <c r="AG320" s="565"/>
      <c r="AH320" s="565"/>
      <c r="AI320" s="565"/>
      <c r="AJ320" s="330">
        <f t="shared" si="95"/>
        <v>0</v>
      </c>
    </row>
    <row r="321" spans="1:36" s="29" customFormat="1" ht="16.5" customHeight="1" x14ac:dyDescent="0.35">
      <c r="A321" s="28"/>
      <c r="B321" s="521"/>
      <c r="C321" s="661"/>
      <c r="D321" s="711" t="s">
        <v>262</v>
      </c>
      <c r="E321" s="712"/>
      <c r="F321" s="504">
        <f t="shared" si="93"/>
        <v>0</v>
      </c>
      <c r="G321" s="533">
        <f t="shared" ref="G321:J323" si="125">G317</f>
        <v>0</v>
      </c>
      <c r="H321" s="130">
        <f t="shared" si="125"/>
        <v>0</v>
      </c>
      <c r="I321" s="130">
        <f t="shared" si="125"/>
        <v>0</v>
      </c>
      <c r="J321" s="130">
        <f t="shared" si="125"/>
        <v>0</v>
      </c>
      <c r="K321" s="130">
        <f t="shared" si="75"/>
        <v>0</v>
      </c>
      <c r="L321" s="130">
        <f t="shared" ref="L321:O323" si="126">L317</f>
        <v>0</v>
      </c>
      <c r="M321" s="130">
        <f t="shared" si="126"/>
        <v>0</v>
      </c>
      <c r="N321" s="130">
        <f t="shared" si="126"/>
        <v>0</v>
      </c>
      <c r="O321" s="130">
        <f t="shared" si="126"/>
        <v>0</v>
      </c>
      <c r="P321" s="330">
        <f t="shared" si="77"/>
        <v>0</v>
      </c>
      <c r="Q321" s="130">
        <f t="shared" ref="Q321:T323" si="127">Q317</f>
        <v>0</v>
      </c>
      <c r="R321" s="130">
        <f t="shared" si="127"/>
        <v>0</v>
      </c>
      <c r="S321" s="130">
        <f t="shared" si="127"/>
        <v>0</v>
      </c>
      <c r="T321" s="420">
        <f t="shared" si="127"/>
        <v>0</v>
      </c>
      <c r="U321" s="330">
        <f t="shared" si="79"/>
        <v>0</v>
      </c>
      <c r="V321" s="130">
        <f t="shared" ref="V321:Y323" si="128">V317</f>
        <v>0</v>
      </c>
      <c r="W321" s="130">
        <f t="shared" si="128"/>
        <v>0</v>
      </c>
      <c r="X321" s="130">
        <f t="shared" si="128"/>
        <v>0</v>
      </c>
      <c r="Y321" s="420">
        <f t="shared" si="128"/>
        <v>0</v>
      </c>
      <c r="Z321" s="330">
        <f t="shared" si="96"/>
        <v>0</v>
      </c>
      <c r="AA321" s="130">
        <f t="shared" ref="AA321:AD324" si="129">AA317</f>
        <v>0</v>
      </c>
      <c r="AB321" s="130">
        <f t="shared" si="129"/>
        <v>0</v>
      </c>
      <c r="AC321" s="130">
        <f t="shared" si="129"/>
        <v>0</v>
      </c>
      <c r="AD321" s="420">
        <f t="shared" si="129"/>
        <v>0</v>
      </c>
      <c r="AE321" s="330">
        <f t="shared" si="94"/>
        <v>0</v>
      </c>
      <c r="AF321" s="130">
        <f t="shared" ref="AF321:AI324" si="130">AF317</f>
        <v>0</v>
      </c>
      <c r="AG321" s="130">
        <f t="shared" si="130"/>
        <v>0</v>
      </c>
      <c r="AH321" s="130">
        <f t="shared" si="130"/>
        <v>0</v>
      </c>
      <c r="AI321" s="130">
        <f t="shared" si="130"/>
        <v>0</v>
      </c>
      <c r="AJ321" s="330">
        <f t="shared" si="95"/>
        <v>0</v>
      </c>
    </row>
    <row r="322" spans="1:36" s="29" customFormat="1" ht="16.5" customHeight="1" x14ac:dyDescent="0.35">
      <c r="A322" s="28"/>
      <c r="B322" s="521"/>
      <c r="C322" s="661"/>
      <c r="D322" s="704" t="s">
        <v>263</v>
      </c>
      <c r="E322" s="705"/>
      <c r="F322" s="504">
        <f t="shared" si="93"/>
        <v>0</v>
      </c>
      <c r="G322" s="533">
        <f t="shared" si="125"/>
        <v>0</v>
      </c>
      <c r="H322" s="130">
        <f t="shared" si="125"/>
        <v>0</v>
      </c>
      <c r="I322" s="130">
        <f t="shared" si="125"/>
        <v>0</v>
      </c>
      <c r="J322" s="130">
        <f t="shared" si="125"/>
        <v>0</v>
      </c>
      <c r="K322" s="130">
        <f t="shared" si="75"/>
        <v>0</v>
      </c>
      <c r="L322" s="130">
        <f t="shared" si="126"/>
        <v>0</v>
      </c>
      <c r="M322" s="130">
        <f t="shared" si="126"/>
        <v>0</v>
      </c>
      <c r="N322" s="130">
        <f t="shared" si="126"/>
        <v>0</v>
      </c>
      <c r="O322" s="130">
        <f t="shared" si="126"/>
        <v>0</v>
      </c>
      <c r="P322" s="330">
        <f t="shared" si="77"/>
        <v>0</v>
      </c>
      <c r="Q322" s="130">
        <f t="shared" si="127"/>
        <v>0</v>
      </c>
      <c r="R322" s="130">
        <f t="shared" si="127"/>
        <v>0</v>
      </c>
      <c r="S322" s="130">
        <f t="shared" si="127"/>
        <v>0</v>
      </c>
      <c r="T322" s="420">
        <f t="shared" si="127"/>
        <v>0</v>
      </c>
      <c r="U322" s="330">
        <f t="shared" si="79"/>
        <v>0</v>
      </c>
      <c r="V322" s="130">
        <f t="shared" si="128"/>
        <v>0</v>
      </c>
      <c r="W322" s="130">
        <f t="shared" si="128"/>
        <v>0</v>
      </c>
      <c r="X322" s="130">
        <f t="shared" si="128"/>
        <v>0</v>
      </c>
      <c r="Y322" s="420">
        <f t="shared" si="128"/>
        <v>0</v>
      </c>
      <c r="Z322" s="330">
        <f t="shared" si="96"/>
        <v>0</v>
      </c>
      <c r="AA322" s="130">
        <f t="shared" si="129"/>
        <v>0</v>
      </c>
      <c r="AB322" s="130">
        <f t="shared" si="129"/>
        <v>0</v>
      </c>
      <c r="AC322" s="130">
        <f t="shared" si="129"/>
        <v>0</v>
      </c>
      <c r="AD322" s="420">
        <f t="shared" si="129"/>
        <v>0</v>
      </c>
      <c r="AE322" s="330">
        <f t="shared" si="94"/>
        <v>0</v>
      </c>
      <c r="AF322" s="130">
        <f t="shared" si="130"/>
        <v>0</v>
      </c>
      <c r="AG322" s="130">
        <f t="shared" si="130"/>
        <v>0</v>
      </c>
      <c r="AH322" s="130">
        <f t="shared" si="130"/>
        <v>0</v>
      </c>
      <c r="AI322" s="130">
        <f t="shared" si="130"/>
        <v>0</v>
      </c>
      <c r="AJ322" s="330">
        <f t="shared" si="95"/>
        <v>0</v>
      </c>
    </row>
    <row r="323" spans="1:36" s="29" customFormat="1" ht="16.5" customHeight="1" thickBot="1" x14ac:dyDescent="0.4">
      <c r="A323" s="28"/>
      <c r="B323" s="522"/>
      <c r="C323" s="661"/>
      <c r="D323" s="704" t="s">
        <v>264</v>
      </c>
      <c r="E323" s="705"/>
      <c r="F323" s="504">
        <f t="shared" si="93"/>
        <v>0</v>
      </c>
      <c r="G323" s="533">
        <f t="shared" si="125"/>
        <v>0</v>
      </c>
      <c r="H323" s="130">
        <f t="shared" si="125"/>
        <v>0</v>
      </c>
      <c r="I323" s="130">
        <f t="shared" si="125"/>
        <v>0</v>
      </c>
      <c r="J323" s="130">
        <f t="shared" si="125"/>
        <v>0</v>
      </c>
      <c r="K323" s="130">
        <f t="shared" si="75"/>
        <v>0</v>
      </c>
      <c r="L323" s="130">
        <f t="shared" si="126"/>
        <v>0</v>
      </c>
      <c r="M323" s="130">
        <f t="shared" si="126"/>
        <v>0</v>
      </c>
      <c r="N323" s="130">
        <f t="shared" si="126"/>
        <v>0</v>
      </c>
      <c r="O323" s="130">
        <f t="shared" si="126"/>
        <v>0</v>
      </c>
      <c r="P323" s="330">
        <f t="shared" si="77"/>
        <v>0</v>
      </c>
      <c r="Q323" s="130">
        <f t="shared" si="127"/>
        <v>0</v>
      </c>
      <c r="R323" s="130">
        <f t="shared" si="127"/>
        <v>0</v>
      </c>
      <c r="S323" s="130">
        <f t="shared" si="127"/>
        <v>0</v>
      </c>
      <c r="T323" s="420">
        <f t="shared" si="127"/>
        <v>0</v>
      </c>
      <c r="U323" s="330">
        <f t="shared" si="79"/>
        <v>0</v>
      </c>
      <c r="V323" s="130">
        <f t="shared" si="128"/>
        <v>0</v>
      </c>
      <c r="W323" s="130">
        <f t="shared" si="128"/>
        <v>0</v>
      </c>
      <c r="X323" s="130">
        <f t="shared" si="128"/>
        <v>0</v>
      </c>
      <c r="Y323" s="420">
        <f t="shared" si="128"/>
        <v>0</v>
      </c>
      <c r="Z323" s="330">
        <f t="shared" si="96"/>
        <v>0</v>
      </c>
      <c r="AA323" s="130">
        <f t="shared" si="129"/>
        <v>0</v>
      </c>
      <c r="AB323" s="130">
        <f t="shared" si="129"/>
        <v>0</v>
      </c>
      <c r="AC323" s="130">
        <f t="shared" si="129"/>
        <v>0</v>
      </c>
      <c r="AD323" s="420">
        <f t="shared" si="129"/>
        <v>0</v>
      </c>
      <c r="AE323" s="330">
        <f t="shared" si="94"/>
        <v>0</v>
      </c>
      <c r="AF323" s="130">
        <f t="shared" si="130"/>
        <v>0</v>
      </c>
      <c r="AG323" s="130">
        <f t="shared" si="130"/>
        <v>0</v>
      </c>
      <c r="AH323" s="130">
        <f t="shared" si="130"/>
        <v>0</v>
      </c>
      <c r="AI323" s="130">
        <f t="shared" si="130"/>
        <v>0</v>
      </c>
      <c r="AJ323" s="330">
        <f t="shared" si="95"/>
        <v>0</v>
      </c>
    </row>
    <row r="324" spans="1:36" s="29" customFormat="1" ht="16.5" customHeight="1" thickBot="1" x14ac:dyDescent="0.4">
      <c r="A324" s="28"/>
      <c r="B324" s="523"/>
      <c r="C324" s="663"/>
      <c r="D324" s="666" t="s">
        <v>783</v>
      </c>
      <c r="E324" s="667"/>
      <c r="F324" s="504">
        <f t="shared" si="93"/>
        <v>0</v>
      </c>
      <c r="G324" s="533"/>
      <c r="H324" s="130"/>
      <c r="I324" s="130"/>
      <c r="J324" s="130"/>
      <c r="K324" s="130"/>
      <c r="L324" s="130"/>
      <c r="M324" s="130"/>
      <c r="N324" s="130"/>
      <c r="O324" s="130"/>
      <c r="P324" s="330"/>
      <c r="Q324" s="130"/>
      <c r="R324" s="130"/>
      <c r="S324" s="130"/>
      <c r="T324" s="420"/>
      <c r="U324" s="330"/>
      <c r="V324" s="130"/>
      <c r="W324" s="130"/>
      <c r="X324" s="130"/>
      <c r="Y324" s="420"/>
      <c r="Z324" s="330"/>
      <c r="AA324" s="560">
        <f t="shared" si="129"/>
        <v>0</v>
      </c>
      <c r="AB324" s="560">
        <f t="shared" si="129"/>
        <v>0</v>
      </c>
      <c r="AC324" s="560">
        <f t="shared" si="129"/>
        <v>0</v>
      </c>
      <c r="AD324" s="575">
        <f t="shared" si="129"/>
        <v>0</v>
      </c>
      <c r="AE324" s="330">
        <f t="shared" si="94"/>
        <v>0</v>
      </c>
      <c r="AF324" s="560">
        <f t="shared" si="130"/>
        <v>0</v>
      </c>
      <c r="AG324" s="560">
        <f t="shared" si="130"/>
        <v>0</v>
      </c>
      <c r="AH324" s="560">
        <f t="shared" si="130"/>
        <v>0</v>
      </c>
      <c r="AI324" s="560">
        <f t="shared" si="130"/>
        <v>0</v>
      </c>
      <c r="AJ324" s="330">
        <f t="shared" si="95"/>
        <v>0</v>
      </c>
    </row>
    <row r="325" spans="1:36" s="29" customFormat="1" ht="22.5" customHeight="1" x14ac:dyDescent="0.35">
      <c r="A325" s="28"/>
      <c r="B325" s="720">
        <v>1</v>
      </c>
      <c r="C325" s="660" t="s">
        <v>265</v>
      </c>
      <c r="D325" s="687" t="s">
        <v>177</v>
      </c>
      <c r="E325" s="617" t="s">
        <v>118</v>
      </c>
      <c r="F325" s="504">
        <f t="shared" si="93"/>
        <v>0</v>
      </c>
      <c r="G325" s="547">
        <v>0</v>
      </c>
      <c r="H325" s="304">
        <v>0</v>
      </c>
      <c r="I325" s="304">
        <v>0</v>
      </c>
      <c r="J325" s="304">
        <v>0</v>
      </c>
      <c r="K325" s="130">
        <f t="shared" si="75"/>
        <v>0</v>
      </c>
      <c r="L325" s="140">
        <v>0</v>
      </c>
      <c r="M325" s="140">
        <v>0</v>
      </c>
      <c r="N325" s="140">
        <v>0</v>
      </c>
      <c r="O325" s="140">
        <v>0</v>
      </c>
      <c r="P325" s="330">
        <f t="shared" si="77"/>
        <v>0</v>
      </c>
      <c r="Q325" s="140">
        <v>0</v>
      </c>
      <c r="R325" s="140">
        <v>0</v>
      </c>
      <c r="S325" s="140">
        <v>0</v>
      </c>
      <c r="T325" s="434">
        <v>0</v>
      </c>
      <c r="U325" s="330">
        <f t="shared" si="79"/>
        <v>0</v>
      </c>
      <c r="V325" s="140">
        <v>0</v>
      </c>
      <c r="W325" s="140">
        <v>0</v>
      </c>
      <c r="X325" s="140">
        <v>0</v>
      </c>
      <c r="Y325" s="434">
        <v>0</v>
      </c>
      <c r="Z325" s="330">
        <f t="shared" si="96"/>
        <v>0</v>
      </c>
      <c r="AA325" s="140">
        <v>0</v>
      </c>
      <c r="AB325" s="140">
        <v>0</v>
      </c>
      <c r="AC325" s="140">
        <v>0</v>
      </c>
      <c r="AD325" s="434">
        <v>0</v>
      </c>
      <c r="AE325" s="330">
        <f t="shared" si="94"/>
        <v>0</v>
      </c>
      <c r="AF325" s="140">
        <v>0</v>
      </c>
      <c r="AG325" s="140">
        <v>0</v>
      </c>
      <c r="AH325" s="140">
        <v>0</v>
      </c>
      <c r="AI325" s="140">
        <v>0</v>
      </c>
      <c r="AJ325" s="330">
        <f t="shared" si="95"/>
        <v>0</v>
      </c>
    </row>
    <row r="326" spans="1:36" s="29" customFormat="1" ht="23.25" customHeight="1" x14ac:dyDescent="0.35">
      <c r="A326" s="28"/>
      <c r="B326" s="695"/>
      <c r="C326" s="661"/>
      <c r="D326" s="688"/>
      <c r="E326" s="615" t="s">
        <v>205</v>
      </c>
      <c r="F326" s="504">
        <f t="shared" ref="F326:F389" si="131">K326+P326+U326+Z326+AE326+AJ326</f>
        <v>0</v>
      </c>
      <c r="G326" s="545">
        <v>0</v>
      </c>
      <c r="H326" s="133">
        <v>0</v>
      </c>
      <c r="I326" s="133">
        <v>0</v>
      </c>
      <c r="J326" s="133">
        <v>0</v>
      </c>
      <c r="K326" s="130">
        <f t="shared" si="75"/>
        <v>0</v>
      </c>
      <c r="L326" s="139">
        <v>0</v>
      </c>
      <c r="M326" s="139">
        <v>0</v>
      </c>
      <c r="N326" s="139">
        <v>0</v>
      </c>
      <c r="O326" s="139">
        <v>0</v>
      </c>
      <c r="P326" s="330">
        <f t="shared" si="77"/>
        <v>0</v>
      </c>
      <c r="Q326" s="139">
        <v>0</v>
      </c>
      <c r="R326" s="139">
        <v>0</v>
      </c>
      <c r="S326" s="139">
        <v>0</v>
      </c>
      <c r="T326" s="432">
        <v>0</v>
      </c>
      <c r="U326" s="330">
        <f t="shared" si="79"/>
        <v>0</v>
      </c>
      <c r="V326" s="139">
        <v>0</v>
      </c>
      <c r="W326" s="139">
        <v>0</v>
      </c>
      <c r="X326" s="139">
        <v>0</v>
      </c>
      <c r="Y326" s="432">
        <v>0</v>
      </c>
      <c r="Z326" s="330">
        <f t="shared" si="96"/>
        <v>0</v>
      </c>
      <c r="AA326" s="139">
        <v>0</v>
      </c>
      <c r="AB326" s="139">
        <v>0</v>
      </c>
      <c r="AC326" s="139">
        <v>0</v>
      </c>
      <c r="AD326" s="432">
        <v>0</v>
      </c>
      <c r="AE326" s="330">
        <f t="shared" ref="AE326:AE389" si="132">AA326+AB326+AC326+AD326</f>
        <v>0</v>
      </c>
      <c r="AF326" s="139">
        <v>0</v>
      </c>
      <c r="AG326" s="139">
        <v>0</v>
      </c>
      <c r="AH326" s="139">
        <v>0</v>
      </c>
      <c r="AI326" s="139">
        <v>0</v>
      </c>
      <c r="AJ326" s="330">
        <f t="shared" ref="AJ326:AJ389" si="133">AF326+AG326+AH326+AI326</f>
        <v>0</v>
      </c>
    </row>
    <row r="327" spans="1:36" s="29" customFormat="1" ht="20.25" customHeight="1" thickBot="1" x14ac:dyDescent="0.4">
      <c r="A327" s="28"/>
      <c r="B327" s="695"/>
      <c r="C327" s="661"/>
      <c r="D327" s="688"/>
      <c r="E327" s="632" t="s">
        <v>114</v>
      </c>
      <c r="F327" s="504">
        <f t="shared" si="131"/>
        <v>0</v>
      </c>
      <c r="G327" s="535"/>
      <c r="H327" s="277"/>
      <c r="I327" s="277"/>
      <c r="J327" s="277"/>
      <c r="K327" s="130">
        <f t="shared" si="75"/>
        <v>0</v>
      </c>
      <c r="L327" s="277"/>
      <c r="M327" s="277"/>
      <c r="N327" s="277"/>
      <c r="O327" s="277"/>
      <c r="P327" s="330">
        <f t="shared" si="77"/>
        <v>0</v>
      </c>
      <c r="Q327" s="277"/>
      <c r="R327" s="277"/>
      <c r="S327" s="277"/>
      <c r="T327" s="422"/>
      <c r="U327" s="330">
        <f t="shared" si="79"/>
        <v>0</v>
      </c>
      <c r="V327" s="277"/>
      <c r="W327" s="277"/>
      <c r="X327" s="277"/>
      <c r="Y327" s="422"/>
      <c r="Z327" s="330">
        <f t="shared" si="96"/>
        <v>0</v>
      </c>
      <c r="AA327" s="563"/>
      <c r="AB327" s="563"/>
      <c r="AC327" s="563"/>
      <c r="AD327" s="578"/>
      <c r="AE327" s="330">
        <f t="shared" si="132"/>
        <v>0</v>
      </c>
      <c r="AF327" s="563"/>
      <c r="AG327" s="563"/>
      <c r="AH327" s="563"/>
      <c r="AI327" s="563"/>
      <c r="AJ327" s="330">
        <f t="shared" si="133"/>
        <v>0</v>
      </c>
    </row>
    <row r="328" spans="1:36" s="29" customFormat="1" ht="20.25" customHeight="1" thickBot="1" x14ac:dyDescent="0.4">
      <c r="A328" s="28"/>
      <c r="B328" s="520"/>
      <c r="C328" s="661"/>
      <c r="D328" s="670"/>
      <c r="E328" s="618" t="s">
        <v>768</v>
      </c>
      <c r="F328" s="504">
        <f t="shared" si="131"/>
        <v>0</v>
      </c>
      <c r="G328" s="538"/>
      <c r="H328" s="505"/>
      <c r="I328" s="505"/>
      <c r="J328" s="505"/>
      <c r="K328" s="130"/>
      <c r="L328" s="505"/>
      <c r="M328" s="505"/>
      <c r="N328" s="505"/>
      <c r="O328" s="505"/>
      <c r="P328" s="330"/>
      <c r="Q328" s="505"/>
      <c r="R328" s="505"/>
      <c r="S328" s="505"/>
      <c r="T328" s="506"/>
      <c r="U328" s="330"/>
      <c r="V328" s="505"/>
      <c r="W328" s="505"/>
      <c r="X328" s="505"/>
      <c r="Y328" s="506"/>
      <c r="Z328" s="330"/>
      <c r="AA328" s="137">
        <v>0</v>
      </c>
      <c r="AB328" s="137">
        <v>0</v>
      </c>
      <c r="AC328" s="137">
        <v>0</v>
      </c>
      <c r="AD328" s="433">
        <v>0</v>
      </c>
      <c r="AE328" s="330">
        <f t="shared" si="132"/>
        <v>0</v>
      </c>
      <c r="AF328" s="137">
        <v>0</v>
      </c>
      <c r="AG328" s="137">
        <v>0</v>
      </c>
      <c r="AH328" s="137">
        <v>0</v>
      </c>
      <c r="AI328" s="137">
        <v>0</v>
      </c>
      <c r="AJ328" s="330">
        <f t="shared" si="133"/>
        <v>0</v>
      </c>
    </row>
    <row r="329" spans="1:36" s="29" customFormat="1" ht="16.5" customHeight="1" x14ac:dyDescent="0.35">
      <c r="A329" s="28"/>
      <c r="B329" s="521"/>
      <c r="C329" s="661"/>
      <c r="D329" s="711" t="s">
        <v>266</v>
      </c>
      <c r="E329" s="712"/>
      <c r="F329" s="504">
        <f t="shared" si="131"/>
        <v>0</v>
      </c>
      <c r="G329" s="533">
        <f t="shared" ref="G329:J331" si="134">G325</f>
        <v>0</v>
      </c>
      <c r="H329" s="130">
        <f t="shared" si="134"/>
        <v>0</v>
      </c>
      <c r="I329" s="130">
        <f t="shared" si="134"/>
        <v>0</v>
      </c>
      <c r="J329" s="130">
        <f t="shared" si="134"/>
        <v>0</v>
      </c>
      <c r="K329" s="130">
        <f t="shared" si="75"/>
        <v>0</v>
      </c>
      <c r="L329" s="130">
        <f t="shared" ref="L329:O331" si="135">L325</f>
        <v>0</v>
      </c>
      <c r="M329" s="130">
        <f t="shared" si="135"/>
        <v>0</v>
      </c>
      <c r="N329" s="130">
        <f t="shared" si="135"/>
        <v>0</v>
      </c>
      <c r="O329" s="130">
        <f t="shared" si="135"/>
        <v>0</v>
      </c>
      <c r="P329" s="330">
        <f t="shared" si="77"/>
        <v>0</v>
      </c>
      <c r="Q329" s="130">
        <f t="shared" ref="Q329:T331" si="136">Q325</f>
        <v>0</v>
      </c>
      <c r="R329" s="130">
        <f t="shared" si="136"/>
        <v>0</v>
      </c>
      <c r="S329" s="130">
        <f t="shared" si="136"/>
        <v>0</v>
      </c>
      <c r="T329" s="420">
        <f t="shared" si="136"/>
        <v>0</v>
      </c>
      <c r="U329" s="330">
        <f t="shared" si="79"/>
        <v>0</v>
      </c>
      <c r="V329" s="130">
        <f t="shared" ref="V329:Y331" si="137">V325</f>
        <v>0</v>
      </c>
      <c r="W329" s="130">
        <f t="shared" si="137"/>
        <v>0</v>
      </c>
      <c r="X329" s="130">
        <f t="shared" si="137"/>
        <v>0</v>
      </c>
      <c r="Y329" s="420">
        <f t="shared" si="137"/>
        <v>0</v>
      </c>
      <c r="Z329" s="330">
        <f t="shared" si="96"/>
        <v>0</v>
      </c>
      <c r="AA329" s="567">
        <f t="shared" ref="AA329:AD332" si="138">AA325</f>
        <v>0</v>
      </c>
      <c r="AB329" s="567">
        <f t="shared" si="138"/>
        <v>0</v>
      </c>
      <c r="AC329" s="567">
        <f t="shared" si="138"/>
        <v>0</v>
      </c>
      <c r="AD329" s="583">
        <f t="shared" si="138"/>
        <v>0</v>
      </c>
      <c r="AE329" s="330">
        <f t="shared" si="132"/>
        <v>0</v>
      </c>
      <c r="AF329" s="567">
        <f t="shared" ref="AF329:AI332" si="139">AF325</f>
        <v>0</v>
      </c>
      <c r="AG329" s="567">
        <f t="shared" si="139"/>
        <v>0</v>
      </c>
      <c r="AH329" s="567">
        <f t="shared" si="139"/>
        <v>0</v>
      </c>
      <c r="AI329" s="567">
        <f t="shared" si="139"/>
        <v>0</v>
      </c>
      <c r="AJ329" s="330">
        <f t="shared" si="133"/>
        <v>0</v>
      </c>
    </row>
    <row r="330" spans="1:36" s="29" customFormat="1" ht="16.5" customHeight="1" x14ac:dyDescent="0.35">
      <c r="A330" s="28"/>
      <c r="B330" s="521"/>
      <c r="C330" s="661"/>
      <c r="D330" s="704" t="s">
        <v>267</v>
      </c>
      <c r="E330" s="705"/>
      <c r="F330" s="504">
        <f t="shared" si="131"/>
        <v>0</v>
      </c>
      <c r="G330" s="533">
        <f t="shared" si="134"/>
        <v>0</v>
      </c>
      <c r="H330" s="130">
        <f t="shared" si="134"/>
        <v>0</v>
      </c>
      <c r="I330" s="130">
        <f t="shared" si="134"/>
        <v>0</v>
      </c>
      <c r="J330" s="130">
        <f t="shared" si="134"/>
        <v>0</v>
      </c>
      <c r="K330" s="130">
        <f t="shared" si="75"/>
        <v>0</v>
      </c>
      <c r="L330" s="130">
        <f t="shared" si="135"/>
        <v>0</v>
      </c>
      <c r="M330" s="130">
        <f t="shared" si="135"/>
        <v>0</v>
      </c>
      <c r="N330" s="130">
        <f t="shared" si="135"/>
        <v>0</v>
      </c>
      <c r="O330" s="130">
        <f t="shared" si="135"/>
        <v>0</v>
      </c>
      <c r="P330" s="330">
        <f t="shared" si="77"/>
        <v>0</v>
      </c>
      <c r="Q330" s="130">
        <f t="shared" si="136"/>
        <v>0</v>
      </c>
      <c r="R330" s="130">
        <f t="shared" si="136"/>
        <v>0</v>
      </c>
      <c r="S330" s="130">
        <f t="shared" si="136"/>
        <v>0</v>
      </c>
      <c r="T330" s="420">
        <f t="shared" si="136"/>
        <v>0</v>
      </c>
      <c r="U330" s="330">
        <f t="shared" si="79"/>
        <v>0</v>
      </c>
      <c r="V330" s="130">
        <f t="shared" si="137"/>
        <v>0</v>
      </c>
      <c r="W330" s="130">
        <f t="shared" si="137"/>
        <v>0</v>
      </c>
      <c r="X330" s="130">
        <f t="shared" si="137"/>
        <v>0</v>
      </c>
      <c r="Y330" s="420">
        <f t="shared" si="137"/>
        <v>0</v>
      </c>
      <c r="Z330" s="330">
        <f t="shared" si="96"/>
        <v>0</v>
      </c>
      <c r="AA330" s="130">
        <f t="shared" si="138"/>
        <v>0</v>
      </c>
      <c r="AB330" s="130">
        <f t="shared" si="138"/>
        <v>0</v>
      </c>
      <c r="AC330" s="130">
        <f t="shared" si="138"/>
        <v>0</v>
      </c>
      <c r="AD330" s="420">
        <f t="shared" si="138"/>
        <v>0</v>
      </c>
      <c r="AE330" s="330">
        <f t="shared" si="132"/>
        <v>0</v>
      </c>
      <c r="AF330" s="130">
        <f t="shared" si="139"/>
        <v>0</v>
      </c>
      <c r="AG330" s="130">
        <f t="shared" si="139"/>
        <v>0</v>
      </c>
      <c r="AH330" s="130">
        <f t="shared" si="139"/>
        <v>0</v>
      </c>
      <c r="AI330" s="130">
        <f t="shared" si="139"/>
        <v>0</v>
      </c>
      <c r="AJ330" s="330">
        <f t="shared" si="133"/>
        <v>0</v>
      </c>
    </row>
    <row r="331" spans="1:36" s="29" customFormat="1" ht="16.5" customHeight="1" thickBot="1" x14ac:dyDescent="0.4">
      <c r="A331" s="28"/>
      <c r="B331" s="522"/>
      <c r="C331" s="661"/>
      <c r="D331" s="704" t="s">
        <v>268</v>
      </c>
      <c r="E331" s="705"/>
      <c r="F331" s="504">
        <f t="shared" si="131"/>
        <v>0</v>
      </c>
      <c r="G331" s="548">
        <f t="shared" si="134"/>
        <v>0</v>
      </c>
      <c r="H331" s="297">
        <f t="shared" si="134"/>
        <v>0</v>
      </c>
      <c r="I331" s="297">
        <f t="shared" si="134"/>
        <v>0</v>
      </c>
      <c r="J331" s="297">
        <f t="shared" si="134"/>
        <v>0</v>
      </c>
      <c r="K331" s="130">
        <f t="shared" si="75"/>
        <v>0</v>
      </c>
      <c r="L331" s="297">
        <f t="shared" si="135"/>
        <v>0</v>
      </c>
      <c r="M331" s="297">
        <f t="shared" si="135"/>
        <v>0</v>
      </c>
      <c r="N331" s="297">
        <f t="shared" si="135"/>
        <v>0</v>
      </c>
      <c r="O331" s="297">
        <f t="shared" si="135"/>
        <v>0</v>
      </c>
      <c r="P331" s="330">
        <f t="shared" ref="P331:P396" si="140">L331+M331+N331+O331</f>
        <v>0</v>
      </c>
      <c r="Q331" s="297">
        <f t="shared" si="136"/>
        <v>0</v>
      </c>
      <c r="R331" s="297">
        <f t="shared" si="136"/>
        <v>0</v>
      </c>
      <c r="S331" s="297">
        <f t="shared" si="136"/>
        <v>0</v>
      </c>
      <c r="T331" s="435">
        <f t="shared" si="136"/>
        <v>0</v>
      </c>
      <c r="U331" s="330">
        <f t="shared" ref="U331:U396" si="141">Q331+R331+S331+T331</f>
        <v>0</v>
      </c>
      <c r="V331" s="297">
        <f t="shared" si="137"/>
        <v>0</v>
      </c>
      <c r="W331" s="297">
        <f t="shared" si="137"/>
        <v>0</v>
      </c>
      <c r="X331" s="297">
        <f t="shared" si="137"/>
        <v>0</v>
      </c>
      <c r="Y331" s="435">
        <f t="shared" si="137"/>
        <v>0</v>
      </c>
      <c r="Z331" s="330">
        <f t="shared" si="96"/>
        <v>0</v>
      </c>
      <c r="AA331" s="130">
        <f t="shared" si="138"/>
        <v>0</v>
      </c>
      <c r="AB331" s="130">
        <f t="shared" si="138"/>
        <v>0</v>
      </c>
      <c r="AC331" s="130">
        <f t="shared" si="138"/>
        <v>0</v>
      </c>
      <c r="AD331" s="420">
        <f t="shared" si="138"/>
        <v>0</v>
      </c>
      <c r="AE331" s="330">
        <f t="shared" si="132"/>
        <v>0</v>
      </c>
      <c r="AF331" s="130">
        <f t="shared" si="139"/>
        <v>0</v>
      </c>
      <c r="AG331" s="130">
        <f t="shared" si="139"/>
        <v>0</v>
      </c>
      <c r="AH331" s="130">
        <f t="shared" si="139"/>
        <v>0</v>
      </c>
      <c r="AI331" s="130">
        <f t="shared" si="139"/>
        <v>0</v>
      </c>
      <c r="AJ331" s="330">
        <f t="shared" si="133"/>
        <v>0</v>
      </c>
    </row>
    <row r="332" spans="1:36" s="29" customFormat="1" ht="16.5" customHeight="1" thickBot="1" x14ac:dyDescent="0.4">
      <c r="A332" s="28"/>
      <c r="B332" s="523"/>
      <c r="C332" s="663"/>
      <c r="D332" s="666" t="s">
        <v>784</v>
      </c>
      <c r="E332" s="667"/>
      <c r="F332" s="504">
        <f t="shared" si="131"/>
        <v>0</v>
      </c>
      <c r="G332" s="548"/>
      <c r="H332" s="297"/>
      <c r="I332" s="297"/>
      <c r="J332" s="297"/>
      <c r="K332" s="130"/>
      <c r="L332" s="297"/>
      <c r="M332" s="297"/>
      <c r="N332" s="297"/>
      <c r="O332" s="297"/>
      <c r="P332" s="330"/>
      <c r="Q332" s="297"/>
      <c r="R332" s="297"/>
      <c r="S332" s="297"/>
      <c r="T332" s="435"/>
      <c r="U332" s="330"/>
      <c r="V332" s="297"/>
      <c r="W332" s="297"/>
      <c r="X332" s="297"/>
      <c r="Y332" s="435"/>
      <c r="Z332" s="330"/>
      <c r="AA332" s="568">
        <f t="shared" si="138"/>
        <v>0</v>
      </c>
      <c r="AB332" s="568">
        <f t="shared" si="138"/>
        <v>0</v>
      </c>
      <c r="AC332" s="568">
        <f t="shared" si="138"/>
        <v>0</v>
      </c>
      <c r="AD332" s="584">
        <f t="shared" si="138"/>
        <v>0</v>
      </c>
      <c r="AE332" s="330">
        <f t="shared" si="132"/>
        <v>0</v>
      </c>
      <c r="AF332" s="568">
        <f t="shared" si="139"/>
        <v>0</v>
      </c>
      <c r="AG332" s="568">
        <f t="shared" si="139"/>
        <v>0</v>
      </c>
      <c r="AH332" s="568">
        <f t="shared" si="139"/>
        <v>0</v>
      </c>
      <c r="AI332" s="568">
        <f t="shared" si="139"/>
        <v>0</v>
      </c>
      <c r="AJ332" s="330">
        <f t="shared" si="133"/>
        <v>0</v>
      </c>
    </row>
    <row r="333" spans="1:36" s="69" customFormat="1" ht="24.6" customHeight="1" x14ac:dyDescent="0.25">
      <c r="B333" s="696">
        <v>1</v>
      </c>
      <c r="C333" s="660" t="s">
        <v>270</v>
      </c>
      <c r="D333" s="762" t="s">
        <v>177</v>
      </c>
      <c r="E333" s="637" t="s">
        <v>118</v>
      </c>
      <c r="F333" s="504">
        <f t="shared" si="131"/>
        <v>0</v>
      </c>
      <c r="G333" s="547">
        <v>0</v>
      </c>
      <c r="H333" s="304">
        <v>0</v>
      </c>
      <c r="I333" s="304">
        <v>0</v>
      </c>
      <c r="J333" s="304">
        <v>0</v>
      </c>
      <c r="K333" s="130">
        <f t="shared" ref="K333:K396" si="142">G333+H333+I333+J333</f>
        <v>0</v>
      </c>
      <c r="L333" s="140">
        <v>0</v>
      </c>
      <c r="M333" s="140">
        <v>0</v>
      </c>
      <c r="N333" s="140">
        <v>0</v>
      </c>
      <c r="O333" s="140">
        <v>0</v>
      </c>
      <c r="P333" s="330">
        <f t="shared" si="140"/>
        <v>0</v>
      </c>
      <c r="Q333" s="140">
        <v>0</v>
      </c>
      <c r="R333" s="140">
        <v>0</v>
      </c>
      <c r="S333" s="140">
        <v>0</v>
      </c>
      <c r="T333" s="434">
        <v>0</v>
      </c>
      <c r="U333" s="330">
        <f t="shared" si="141"/>
        <v>0</v>
      </c>
      <c r="V333" s="140">
        <v>0</v>
      </c>
      <c r="W333" s="140">
        <v>0</v>
      </c>
      <c r="X333" s="140">
        <v>0</v>
      </c>
      <c r="Y333" s="434">
        <v>0</v>
      </c>
      <c r="Z333" s="330">
        <f t="shared" si="96"/>
        <v>0</v>
      </c>
      <c r="AA333" s="140">
        <v>0</v>
      </c>
      <c r="AB333" s="140">
        <v>0</v>
      </c>
      <c r="AC333" s="140">
        <v>0</v>
      </c>
      <c r="AD333" s="434">
        <v>0</v>
      </c>
      <c r="AE333" s="330">
        <f t="shared" si="132"/>
        <v>0</v>
      </c>
      <c r="AF333" s="140">
        <v>0</v>
      </c>
      <c r="AG333" s="140">
        <v>0</v>
      </c>
      <c r="AH333" s="140">
        <v>0</v>
      </c>
      <c r="AI333" s="140">
        <v>0</v>
      </c>
      <c r="AJ333" s="330">
        <f t="shared" si="133"/>
        <v>0</v>
      </c>
    </row>
    <row r="334" spans="1:36" s="69" customFormat="1" ht="24" customHeight="1" x14ac:dyDescent="0.25">
      <c r="B334" s="697"/>
      <c r="C334" s="661"/>
      <c r="D334" s="763"/>
      <c r="E334" s="638" t="s">
        <v>205</v>
      </c>
      <c r="F334" s="504">
        <f t="shared" si="131"/>
        <v>0</v>
      </c>
      <c r="G334" s="545">
        <v>0</v>
      </c>
      <c r="H334" s="133">
        <v>0</v>
      </c>
      <c r="I334" s="133">
        <v>0</v>
      </c>
      <c r="J334" s="133">
        <v>0</v>
      </c>
      <c r="K334" s="130">
        <f t="shared" si="142"/>
        <v>0</v>
      </c>
      <c r="L334" s="139">
        <v>0</v>
      </c>
      <c r="M334" s="139">
        <v>0</v>
      </c>
      <c r="N334" s="139">
        <v>0</v>
      </c>
      <c r="O334" s="139">
        <v>0</v>
      </c>
      <c r="P334" s="330">
        <f t="shared" si="140"/>
        <v>0</v>
      </c>
      <c r="Q334" s="139">
        <v>0</v>
      </c>
      <c r="R334" s="139">
        <v>0</v>
      </c>
      <c r="S334" s="139">
        <v>0</v>
      </c>
      <c r="T334" s="432">
        <v>0</v>
      </c>
      <c r="U334" s="330">
        <f t="shared" si="141"/>
        <v>0</v>
      </c>
      <c r="V334" s="139">
        <v>0</v>
      </c>
      <c r="W334" s="139">
        <v>0</v>
      </c>
      <c r="X334" s="139">
        <v>0</v>
      </c>
      <c r="Y334" s="432">
        <v>0</v>
      </c>
      <c r="Z334" s="330">
        <f t="shared" si="96"/>
        <v>0</v>
      </c>
      <c r="AA334" s="139">
        <v>0</v>
      </c>
      <c r="AB334" s="139">
        <v>0</v>
      </c>
      <c r="AC334" s="139">
        <v>0</v>
      </c>
      <c r="AD334" s="432">
        <v>0</v>
      </c>
      <c r="AE334" s="330">
        <f t="shared" si="132"/>
        <v>0</v>
      </c>
      <c r="AF334" s="139">
        <v>0</v>
      </c>
      <c r="AG334" s="139">
        <v>0</v>
      </c>
      <c r="AH334" s="139">
        <v>0</v>
      </c>
      <c r="AI334" s="139">
        <v>0</v>
      </c>
      <c r="AJ334" s="330">
        <f t="shared" si="133"/>
        <v>0</v>
      </c>
    </row>
    <row r="335" spans="1:36" s="69" customFormat="1" ht="21.75" customHeight="1" thickBot="1" x14ac:dyDescent="0.3">
      <c r="B335" s="697"/>
      <c r="C335" s="661"/>
      <c r="D335" s="763"/>
      <c r="E335" s="628" t="s">
        <v>114</v>
      </c>
      <c r="F335" s="504">
        <f t="shared" si="131"/>
        <v>0</v>
      </c>
      <c r="G335" s="535"/>
      <c r="H335" s="277"/>
      <c r="I335" s="277"/>
      <c r="J335" s="277"/>
      <c r="K335" s="130">
        <f t="shared" si="142"/>
        <v>0</v>
      </c>
      <c r="L335" s="277"/>
      <c r="M335" s="277"/>
      <c r="N335" s="277"/>
      <c r="O335" s="277"/>
      <c r="P335" s="330">
        <f t="shared" si="140"/>
        <v>0</v>
      </c>
      <c r="Q335" s="277"/>
      <c r="R335" s="277"/>
      <c r="S335" s="277"/>
      <c r="T335" s="422"/>
      <c r="U335" s="330">
        <f t="shared" si="141"/>
        <v>0</v>
      </c>
      <c r="V335" s="277"/>
      <c r="W335" s="277"/>
      <c r="X335" s="277"/>
      <c r="Y335" s="422"/>
      <c r="Z335" s="330">
        <f t="shared" si="96"/>
        <v>0</v>
      </c>
      <c r="AA335" s="563"/>
      <c r="AB335" s="563"/>
      <c r="AC335" s="563"/>
      <c r="AD335" s="578"/>
      <c r="AE335" s="330">
        <f t="shared" si="132"/>
        <v>0</v>
      </c>
      <c r="AF335" s="563"/>
      <c r="AG335" s="563"/>
      <c r="AH335" s="563"/>
      <c r="AI335" s="563"/>
      <c r="AJ335" s="330">
        <f t="shared" si="133"/>
        <v>0</v>
      </c>
    </row>
    <row r="336" spans="1:36" s="269" customFormat="1" ht="21.75" customHeight="1" thickBot="1" x14ac:dyDescent="0.3">
      <c r="B336" s="518"/>
      <c r="C336" s="661"/>
      <c r="D336" s="670"/>
      <c r="E336" s="618" t="s">
        <v>768</v>
      </c>
      <c r="F336" s="504">
        <f t="shared" si="131"/>
        <v>0</v>
      </c>
      <c r="G336" s="538"/>
      <c r="H336" s="505"/>
      <c r="I336" s="505"/>
      <c r="J336" s="505"/>
      <c r="K336" s="130"/>
      <c r="L336" s="505"/>
      <c r="M336" s="505"/>
      <c r="N336" s="505"/>
      <c r="O336" s="505"/>
      <c r="P336" s="330"/>
      <c r="Q336" s="505"/>
      <c r="R336" s="505"/>
      <c r="S336" s="505"/>
      <c r="T336" s="506"/>
      <c r="U336" s="330"/>
      <c r="V336" s="505"/>
      <c r="W336" s="505"/>
      <c r="X336" s="505"/>
      <c r="Y336" s="506"/>
      <c r="Z336" s="330"/>
      <c r="AA336" s="137">
        <v>0</v>
      </c>
      <c r="AB336" s="137">
        <v>0</v>
      </c>
      <c r="AC336" s="137">
        <v>0</v>
      </c>
      <c r="AD336" s="433">
        <v>0</v>
      </c>
      <c r="AE336" s="330">
        <f t="shared" si="132"/>
        <v>0</v>
      </c>
      <c r="AF336" s="137">
        <v>0</v>
      </c>
      <c r="AG336" s="137">
        <v>0</v>
      </c>
      <c r="AH336" s="137">
        <v>0</v>
      </c>
      <c r="AI336" s="137">
        <v>0</v>
      </c>
      <c r="AJ336" s="330">
        <f t="shared" si="133"/>
        <v>0</v>
      </c>
    </row>
    <row r="337" spans="2:36" s="69" customFormat="1" ht="16.5" customHeight="1" x14ac:dyDescent="0.25">
      <c r="B337" s="515"/>
      <c r="C337" s="661"/>
      <c r="D337" s="700" t="s">
        <v>282</v>
      </c>
      <c r="E337" s="701"/>
      <c r="F337" s="504">
        <f t="shared" si="131"/>
        <v>0</v>
      </c>
      <c r="G337" s="533">
        <f t="shared" ref="G337:J339" si="143">G333</f>
        <v>0</v>
      </c>
      <c r="H337" s="130">
        <f t="shared" si="143"/>
        <v>0</v>
      </c>
      <c r="I337" s="130">
        <f t="shared" si="143"/>
        <v>0</v>
      </c>
      <c r="J337" s="130">
        <f t="shared" si="143"/>
        <v>0</v>
      </c>
      <c r="K337" s="130">
        <f t="shared" si="142"/>
        <v>0</v>
      </c>
      <c r="L337" s="130">
        <f t="shared" ref="L337:O339" si="144">L333</f>
        <v>0</v>
      </c>
      <c r="M337" s="130">
        <f t="shared" si="144"/>
        <v>0</v>
      </c>
      <c r="N337" s="130">
        <f t="shared" si="144"/>
        <v>0</v>
      </c>
      <c r="O337" s="130">
        <f t="shared" si="144"/>
        <v>0</v>
      </c>
      <c r="P337" s="330">
        <f t="shared" si="140"/>
        <v>0</v>
      </c>
      <c r="Q337" s="130">
        <f t="shared" ref="Q337:T339" si="145">Q333</f>
        <v>0</v>
      </c>
      <c r="R337" s="130">
        <f t="shared" si="145"/>
        <v>0</v>
      </c>
      <c r="S337" s="130">
        <f t="shared" si="145"/>
        <v>0</v>
      </c>
      <c r="T337" s="420">
        <f t="shared" si="145"/>
        <v>0</v>
      </c>
      <c r="U337" s="330">
        <f t="shared" si="141"/>
        <v>0</v>
      </c>
      <c r="V337" s="130">
        <f t="shared" ref="V337:Y339" si="146">V333</f>
        <v>0</v>
      </c>
      <c r="W337" s="130">
        <f t="shared" si="146"/>
        <v>0</v>
      </c>
      <c r="X337" s="130">
        <f t="shared" si="146"/>
        <v>0</v>
      </c>
      <c r="Y337" s="420">
        <f t="shared" si="146"/>
        <v>0</v>
      </c>
      <c r="Z337" s="330">
        <f t="shared" si="96"/>
        <v>0</v>
      </c>
      <c r="AA337" s="130">
        <f t="shared" ref="AA337:AD340" si="147">AA333</f>
        <v>0</v>
      </c>
      <c r="AB337" s="130">
        <f t="shared" si="147"/>
        <v>0</v>
      </c>
      <c r="AC337" s="130">
        <f t="shared" si="147"/>
        <v>0</v>
      </c>
      <c r="AD337" s="420">
        <f t="shared" si="147"/>
        <v>0</v>
      </c>
      <c r="AE337" s="330">
        <f t="shared" si="132"/>
        <v>0</v>
      </c>
      <c r="AF337" s="130">
        <f t="shared" ref="AF337:AI340" si="148">AF333</f>
        <v>0</v>
      </c>
      <c r="AG337" s="130">
        <f t="shared" si="148"/>
        <v>0</v>
      </c>
      <c r="AH337" s="130">
        <f t="shared" si="148"/>
        <v>0</v>
      </c>
      <c r="AI337" s="130">
        <f t="shared" si="148"/>
        <v>0</v>
      </c>
      <c r="AJ337" s="330">
        <f t="shared" si="133"/>
        <v>0</v>
      </c>
    </row>
    <row r="338" spans="2:36" s="69" customFormat="1" ht="16.5" customHeight="1" x14ac:dyDescent="0.25">
      <c r="B338" s="515"/>
      <c r="C338" s="661"/>
      <c r="D338" s="681" t="s">
        <v>283</v>
      </c>
      <c r="E338" s="682"/>
      <c r="F338" s="504">
        <f t="shared" si="131"/>
        <v>0</v>
      </c>
      <c r="G338" s="533">
        <f t="shared" si="143"/>
        <v>0</v>
      </c>
      <c r="H338" s="130">
        <f t="shared" si="143"/>
        <v>0</v>
      </c>
      <c r="I338" s="130">
        <f t="shared" si="143"/>
        <v>0</v>
      </c>
      <c r="J338" s="130">
        <f t="shared" si="143"/>
        <v>0</v>
      </c>
      <c r="K338" s="130">
        <f t="shared" si="142"/>
        <v>0</v>
      </c>
      <c r="L338" s="130">
        <f t="shared" si="144"/>
        <v>0</v>
      </c>
      <c r="M338" s="130">
        <f t="shared" si="144"/>
        <v>0</v>
      </c>
      <c r="N338" s="130">
        <f t="shared" si="144"/>
        <v>0</v>
      </c>
      <c r="O338" s="130">
        <f t="shared" si="144"/>
        <v>0</v>
      </c>
      <c r="P338" s="330">
        <f t="shared" si="140"/>
        <v>0</v>
      </c>
      <c r="Q338" s="130">
        <f t="shared" si="145"/>
        <v>0</v>
      </c>
      <c r="R338" s="130">
        <f t="shared" si="145"/>
        <v>0</v>
      </c>
      <c r="S338" s="130">
        <f t="shared" si="145"/>
        <v>0</v>
      </c>
      <c r="T338" s="420">
        <f t="shared" si="145"/>
        <v>0</v>
      </c>
      <c r="U338" s="330">
        <f t="shared" si="141"/>
        <v>0</v>
      </c>
      <c r="V338" s="130">
        <f t="shared" si="146"/>
        <v>0</v>
      </c>
      <c r="W338" s="130">
        <f t="shared" si="146"/>
        <v>0</v>
      </c>
      <c r="X338" s="130">
        <f t="shared" si="146"/>
        <v>0</v>
      </c>
      <c r="Y338" s="420">
        <f t="shared" si="146"/>
        <v>0</v>
      </c>
      <c r="Z338" s="330">
        <f t="shared" si="96"/>
        <v>0</v>
      </c>
      <c r="AA338" s="559">
        <f t="shared" si="147"/>
        <v>0</v>
      </c>
      <c r="AB338" s="559">
        <f t="shared" si="147"/>
        <v>0</v>
      </c>
      <c r="AC338" s="559">
        <f t="shared" si="147"/>
        <v>0</v>
      </c>
      <c r="AD338" s="574">
        <f t="shared" si="147"/>
        <v>0</v>
      </c>
      <c r="AE338" s="330">
        <f t="shared" si="132"/>
        <v>0</v>
      </c>
      <c r="AF338" s="559">
        <f t="shared" si="148"/>
        <v>0</v>
      </c>
      <c r="AG338" s="559">
        <f t="shared" si="148"/>
        <v>0</v>
      </c>
      <c r="AH338" s="559">
        <f t="shared" si="148"/>
        <v>0</v>
      </c>
      <c r="AI338" s="559">
        <f t="shared" si="148"/>
        <v>0</v>
      </c>
      <c r="AJ338" s="330">
        <f t="shared" si="133"/>
        <v>0</v>
      </c>
    </row>
    <row r="339" spans="2:36" s="69" customFormat="1" ht="16.5" customHeight="1" thickBot="1" x14ac:dyDescent="0.3">
      <c r="B339" s="516"/>
      <c r="C339" s="661"/>
      <c r="D339" s="681" t="s">
        <v>284</v>
      </c>
      <c r="E339" s="682"/>
      <c r="F339" s="504">
        <f t="shared" si="131"/>
        <v>0</v>
      </c>
      <c r="G339" s="548">
        <f t="shared" si="143"/>
        <v>0</v>
      </c>
      <c r="H339" s="297">
        <f t="shared" si="143"/>
        <v>0</v>
      </c>
      <c r="I339" s="297">
        <f t="shared" si="143"/>
        <v>0</v>
      </c>
      <c r="J339" s="297">
        <f t="shared" si="143"/>
        <v>0</v>
      </c>
      <c r="K339" s="130">
        <f t="shared" si="142"/>
        <v>0</v>
      </c>
      <c r="L339" s="297">
        <f t="shared" si="144"/>
        <v>0</v>
      </c>
      <c r="M339" s="297">
        <f t="shared" si="144"/>
        <v>0</v>
      </c>
      <c r="N339" s="297">
        <f t="shared" si="144"/>
        <v>0</v>
      </c>
      <c r="O339" s="297">
        <f t="shared" si="144"/>
        <v>0</v>
      </c>
      <c r="P339" s="330">
        <f t="shared" si="140"/>
        <v>0</v>
      </c>
      <c r="Q339" s="297">
        <f t="shared" si="145"/>
        <v>0</v>
      </c>
      <c r="R339" s="297">
        <f t="shared" si="145"/>
        <v>0</v>
      </c>
      <c r="S339" s="297">
        <f t="shared" si="145"/>
        <v>0</v>
      </c>
      <c r="T339" s="435">
        <f t="shared" si="145"/>
        <v>0</v>
      </c>
      <c r="U339" s="330">
        <f t="shared" si="141"/>
        <v>0</v>
      </c>
      <c r="V339" s="297">
        <f t="shared" si="146"/>
        <v>0</v>
      </c>
      <c r="W339" s="297">
        <f t="shared" si="146"/>
        <v>0</v>
      </c>
      <c r="X339" s="297">
        <f t="shared" si="146"/>
        <v>0</v>
      </c>
      <c r="Y339" s="435">
        <f t="shared" si="146"/>
        <v>0</v>
      </c>
      <c r="Z339" s="330">
        <f t="shared" si="96"/>
        <v>0</v>
      </c>
      <c r="AA339" s="559">
        <f t="shared" si="147"/>
        <v>0</v>
      </c>
      <c r="AB339" s="559">
        <f t="shared" si="147"/>
        <v>0</v>
      </c>
      <c r="AC339" s="559">
        <f t="shared" si="147"/>
        <v>0</v>
      </c>
      <c r="AD339" s="574">
        <f t="shared" si="147"/>
        <v>0</v>
      </c>
      <c r="AE339" s="330">
        <f t="shared" si="132"/>
        <v>0</v>
      </c>
      <c r="AF339" s="559">
        <f t="shared" si="148"/>
        <v>0</v>
      </c>
      <c r="AG339" s="559">
        <f t="shared" si="148"/>
        <v>0</v>
      </c>
      <c r="AH339" s="559">
        <f t="shared" si="148"/>
        <v>0</v>
      </c>
      <c r="AI339" s="559">
        <f t="shared" si="148"/>
        <v>0</v>
      </c>
      <c r="AJ339" s="330">
        <f t="shared" si="133"/>
        <v>0</v>
      </c>
    </row>
    <row r="340" spans="2:36" s="269" customFormat="1" ht="16.5" customHeight="1" thickBot="1" x14ac:dyDescent="0.3">
      <c r="B340" s="517"/>
      <c r="C340" s="663"/>
      <c r="D340" s="698" t="s">
        <v>785</v>
      </c>
      <c r="E340" s="699"/>
      <c r="F340" s="504">
        <f t="shared" si="131"/>
        <v>0</v>
      </c>
      <c r="G340" s="548"/>
      <c r="H340" s="297"/>
      <c r="I340" s="297"/>
      <c r="J340" s="297"/>
      <c r="K340" s="130"/>
      <c r="L340" s="297"/>
      <c r="M340" s="297"/>
      <c r="N340" s="297"/>
      <c r="O340" s="297"/>
      <c r="P340" s="330"/>
      <c r="Q340" s="297"/>
      <c r="R340" s="297"/>
      <c r="S340" s="297"/>
      <c r="T340" s="435"/>
      <c r="U340" s="330"/>
      <c r="V340" s="297"/>
      <c r="W340" s="297"/>
      <c r="X340" s="297"/>
      <c r="Y340" s="435"/>
      <c r="Z340" s="330"/>
      <c r="AA340" s="560">
        <f t="shared" si="147"/>
        <v>0</v>
      </c>
      <c r="AB340" s="560">
        <f t="shared" si="147"/>
        <v>0</v>
      </c>
      <c r="AC340" s="560">
        <f t="shared" si="147"/>
        <v>0</v>
      </c>
      <c r="AD340" s="575">
        <f t="shared" si="147"/>
        <v>0</v>
      </c>
      <c r="AE340" s="330">
        <f t="shared" si="132"/>
        <v>0</v>
      </c>
      <c r="AF340" s="560">
        <f t="shared" si="148"/>
        <v>0</v>
      </c>
      <c r="AG340" s="560">
        <f t="shared" si="148"/>
        <v>0</v>
      </c>
      <c r="AH340" s="560">
        <f t="shared" si="148"/>
        <v>0</v>
      </c>
      <c r="AI340" s="560">
        <f t="shared" si="148"/>
        <v>0</v>
      </c>
      <c r="AJ340" s="330">
        <f t="shared" si="133"/>
        <v>0</v>
      </c>
    </row>
    <row r="341" spans="2:36" s="69" customFormat="1" ht="21.75" customHeight="1" x14ac:dyDescent="0.25">
      <c r="B341" s="696">
        <v>1</v>
      </c>
      <c r="C341" s="660" t="s">
        <v>271</v>
      </c>
      <c r="D341" s="762" t="s">
        <v>177</v>
      </c>
      <c r="E341" s="637" t="s">
        <v>118</v>
      </c>
      <c r="F341" s="504">
        <f t="shared" si="131"/>
        <v>0</v>
      </c>
      <c r="G341" s="547">
        <v>0</v>
      </c>
      <c r="H341" s="304">
        <v>0</v>
      </c>
      <c r="I341" s="304">
        <v>0</v>
      </c>
      <c r="J341" s="304">
        <v>0</v>
      </c>
      <c r="K341" s="130">
        <f t="shared" si="142"/>
        <v>0</v>
      </c>
      <c r="L341" s="140">
        <v>0</v>
      </c>
      <c r="M341" s="140">
        <v>0</v>
      </c>
      <c r="N341" s="140">
        <v>0</v>
      </c>
      <c r="O341" s="140">
        <v>0</v>
      </c>
      <c r="P341" s="330">
        <f t="shared" si="140"/>
        <v>0</v>
      </c>
      <c r="Q341" s="140">
        <v>0</v>
      </c>
      <c r="R341" s="140">
        <v>0</v>
      </c>
      <c r="S341" s="140">
        <v>0</v>
      </c>
      <c r="T341" s="434">
        <v>0</v>
      </c>
      <c r="U341" s="330">
        <f t="shared" si="141"/>
        <v>0</v>
      </c>
      <c r="V341" s="140">
        <v>0</v>
      </c>
      <c r="W341" s="140">
        <v>0</v>
      </c>
      <c r="X341" s="140">
        <v>0</v>
      </c>
      <c r="Y341" s="434">
        <v>0</v>
      </c>
      <c r="Z341" s="330">
        <f t="shared" si="96"/>
        <v>0</v>
      </c>
      <c r="AA341" s="140">
        <v>0</v>
      </c>
      <c r="AB341" s="140">
        <v>0</v>
      </c>
      <c r="AC341" s="140">
        <v>0</v>
      </c>
      <c r="AD341" s="434">
        <v>0</v>
      </c>
      <c r="AE341" s="330">
        <f t="shared" si="132"/>
        <v>0</v>
      </c>
      <c r="AF341" s="140">
        <v>0</v>
      </c>
      <c r="AG341" s="140">
        <v>0</v>
      </c>
      <c r="AH341" s="140">
        <v>0</v>
      </c>
      <c r="AI341" s="140">
        <v>0</v>
      </c>
      <c r="AJ341" s="330">
        <f t="shared" si="133"/>
        <v>0</v>
      </c>
    </row>
    <row r="342" spans="2:36" s="69" customFormat="1" ht="20.25" customHeight="1" x14ac:dyDescent="0.25">
      <c r="B342" s="697"/>
      <c r="C342" s="661"/>
      <c r="D342" s="763"/>
      <c r="E342" s="638" t="s">
        <v>205</v>
      </c>
      <c r="F342" s="504">
        <f t="shared" si="131"/>
        <v>0</v>
      </c>
      <c r="G342" s="545">
        <v>0</v>
      </c>
      <c r="H342" s="133">
        <v>0</v>
      </c>
      <c r="I342" s="133">
        <v>0</v>
      </c>
      <c r="J342" s="133">
        <v>0</v>
      </c>
      <c r="K342" s="130">
        <f t="shared" si="142"/>
        <v>0</v>
      </c>
      <c r="L342" s="139">
        <v>0</v>
      </c>
      <c r="M342" s="139">
        <v>0</v>
      </c>
      <c r="N342" s="139">
        <v>0</v>
      </c>
      <c r="O342" s="139">
        <v>0</v>
      </c>
      <c r="P342" s="330">
        <f t="shared" si="140"/>
        <v>0</v>
      </c>
      <c r="Q342" s="139">
        <v>0</v>
      </c>
      <c r="R342" s="139">
        <v>0</v>
      </c>
      <c r="S342" s="139">
        <v>0</v>
      </c>
      <c r="T342" s="432">
        <v>0</v>
      </c>
      <c r="U342" s="330">
        <f t="shared" si="141"/>
        <v>0</v>
      </c>
      <c r="V342" s="139">
        <v>0</v>
      </c>
      <c r="W342" s="139">
        <v>0</v>
      </c>
      <c r="X342" s="139">
        <v>0</v>
      </c>
      <c r="Y342" s="432">
        <v>0</v>
      </c>
      <c r="Z342" s="330">
        <f t="shared" si="96"/>
        <v>0</v>
      </c>
      <c r="AA342" s="139">
        <v>0</v>
      </c>
      <c r="AB342" s="139">
        <v>0</v>
      </c>
      <c r="AC342" s="139">
        <v>0</v>
      </c>
      <c r="AD342" s="432">
        <v>0</v>
      </c>
      <c r="AE342" s="330">
        <f t="shared" si="132"/>
        <v>0</v>
      </c>
      <c r="AF342" s="139">
        <v>0</v>
      </c>
      <c r="AG342" s="139">
        <v>0</v>
      </c>
      <c r="AH342" s="139">
        <v>0</v>
      </c>
      <c r="AI342" s="139">
        <v>0</v>
      </c>
      <c r="AJ342" s="330">
        <f t="shared" si="133"/>
        <v>0</v>
      </c>
    </row>
    <row r="343" spans="2:36" s="69" customFormat="1" ht="19.5" customHeight="1" thickBot="1" x14ac:dyDescent="0.3">
      <c r="B343" s="697"/>
      <c r="C343" s="661"/>
      <c r="D343" s="763"/>
      <c r="E343" s="628" t="s">
        <v>114</v>
      </c>
      <c r="F343" s="504">
        <f t="shared" si="131"/>
        <v>0</v>
      </c>
      <c r="G343" s="535"/>
      <c r="H343" s="277"/>
      <c r="I343" s="277"/>
      <c r="J343" s="277"/>
      <c r="K343" s="130">
        <f t="shared" si="142"/>
        <v>0</v>
      </c>
      <c r="L343" s="277"/>
      <c r="M343" s="277"/>
      <c r="N343" s="277"/>
      <c r="O343" s="277"/>
      <c r="P343" s="330">
        <f t="shared" si="140"/>
        <v>0</v>
      </c>
      <c r="Q343" s="277"/>
      <c r="R343" s="277"/>
      <c r="S343" s="277"/>
      <c r="T343" s="422"/>
      <c r="U343" s="330">
        <f t="shared" si="141"/>
        <v>0</v>
      </c>
      <c r="V343" s="277"/>
      <c r="W343" s="277"/>
      <c r="X343" s="277"/>
      <c r="Y343" s="422"/>
      <c r="Z343" s="330">
        <f t="shared" si="96"/>
        <v>0</v>
      </c>
      <c r="AA343" s="563"/>
      <c r="AB343" s="563"/>
      <c r="AC343" s="563"/>
      <c r="AD343" s="578"/>
      <c r="AE343" s="330">
        <f t="shared" si="132"/>
        <v>0</v>
      </c>
      <c r="AF343" s="563"/>
      <c r="AG343" s="563"/>
      <c r="AH343" s="563"/>
      <c r="AI343" s="563"/>
      <c r="AJ343" s="330">
        <f t="shared" si="133"/>
        <v>0</v>
      </c>
    </row>
    <row r="344" spans="2:36" s="269" customFormat="1" ht="20.25" customHeight="1" thickBot="1" x14ac:dyDescent="0.3">
      <c r="B344" s="518"/>
      <c r="C344" s="661"/>
      <c r="D344" s="670"/>
      <c r="E344" s="618" t="s">
        <v>768</v>
      </c>
      <c r="F344" s="504">
        <f t="shared" si="131"/>
        <v>0</v>
      </c>
      <c r="G344" s="538"/>
      <c r="H344" s="505"/>
      <c r="I344" s="505"/>
      <c r="J344" s="505"/>
      <c r="K344" s="130"/>
      <c r="L344" s="505"/>
      <c r="M344" s="505"/>
      <c r="N344" s="505"/>
      <c r="O344" s="505"/>
      <c r="P344" s="330"/>
      <c r="Q344" s="505"/>
      <c r="R344" s="505"/>
      <c r="S344" s="505"/>
      <c r="T344" s="506"/>
      <c r="U344" s="330"/>
      <c r="V344" s="505"/>
      <c r="W344" s="505"/>
      <c r="X344" s="505"/>
      <c r="Y344" s="506"/>
      <c r="Z344" s="330"/>
      <c r="AA344" s="137">
        <v>0</v>
      </c>
      <c r="AB344" s="137">
        <v>0</v>
      </c>
      <c r="AC344" s="137">
        <v>0</v>
      </c>
      <c r="AD344" s="433">
        <v>0</v>
      </c>
      <c r="AE344" s="330">
        <f t="shared" si="132"/>
        <v>0</v>
      </c>
      <c r="AF344" s="137">
        <v>0</v>
      </c>
      <c r="AG344" s="137">
        <v>0</v>
      </c>
      <c r="AH344" s="137">
        <v>0</v>
      </c>
      <c r="AI344" s="137">
        <v>0</v>
      </c>
      <c r="AJ344" s="330">
        <f t="shared" si="133"/>
        <v>0</v>
      </c>
    </row>
    <row r="345" spans="2:36" s="69" customFormat="1" ht="16.5" customHeight="1" x14ac:dyDescent="0.25">
      <c r="B345" s="515"/>
      <c r="C345" s="661"/>
      <c r="D345" s="700" t="s">
        <v>285</v>
      </c>
      <c r="E345" s="701"/>
      <c r="F345" s="504">
        <f t="shared" si="131"/>
        <v>0</v>
      </c>
      <c r="G345" s="533">
        <f t="shared" ref="G345:J347" si="149">G341</f>
        <v>0</v>
      </c>
      <c r="H345" s="130">
        <f t="shared" si="149"/>
        <v>0</v>
      </c>
      <c r="I345" s="130">
        <f t="shared" si="149"/>
        <v>0</v>
      </c>
      <c r="J345" s="130">
        <f t="shared" si="149"/>
        <v>0</v>
      </c>
      <c r="K345" s="130">
        <f t="shared" si="142"/>
        <v>0</v>
      </c>
      <c r="L345" s="130">
        <f t="shared" ref="L345:O347" si="150">L341</f>
        <v>0</v>
      </c>
      <c r="M345" s="130">
        <f t="shared" si="150"/>
        <v>0</v>
      </c>
      <c r="N345" s="130">
        <f t="shared" si="150"/>
        <v>0</v>
      </c>
      <c r="O345" s="130">
        <f t="shared" si="150"/>
        <v>0</v>
      </c>
      <c r="P345" s="330">
        <f t="shared" si="140"/>
        <v>0</v>
      </c>
      <c r="Q345" s="130">
        <f t="shared" ref="Q345:T347" si="151">Q341</f>
        <v>0</v>
      </c>
      <c r="R345" s="130">
        <f t="shared" si="151"/>
        <v>0</v>
      </c>
      <c r="S345" s="130">
        <f t="shared" si="151"/>
        <v>0</v>
      </c>
      <c r="T345" s="420">
        <f t="shared" si="151"/>
        <v>0</v>
      </c>
      <c r="U345" s="330">
        <f t="shared" si="141"/>
        <v>0</v>
      </c>
      <c r="V345" s="130">
        <f t="shared" ref="V345:Y347" si="152">V341</f>
        <v>0</v>
      </c>
      <c r="W345" s="130">
        <f t="shared" si="152"/>
        <v>0</v>
      </c>
      <c r="X345" s="130">
        <f t="shared" si="152"/>
        <v>0</v>
      </c>
      <c r="Y345" s="420">
        <f t="shared" si="152"/>
        <v>0</v>
      </c>
      <c r="Z345" s="330">
        <f t="shared" si="96"/>
        <v>0</v>
      </c>
      <c r="AA345" s="130">
        <f t="shared" ref="AA345:AD348" si="153">AA341</f>
        <v>0</v>
      </c>
      <c r="AB345" s="130">
        <f t="shared" si="153"/>
        <v>0</v>
      </c>
      <c r="AC345" s="130">
        <f t="shared" si="153"/>
        <v>0</v>
      </c>
      <c r="AD345" s="420">
        <f t="shared" si="153"/>
        <v>0</v>
      </c>
      <c r="AE345" s="330">
        <f t="shared" si="132"/>
        <v>0</v>
      </c>
      <c r="AF345" s="130">
        <f t="shared" ref="AF345:AI348" si="154">AF341</f>
        <v>0</v>
      </c>
      <c r="AG345" s="130">
        <f t="shared" si="154"/>
        <v>0</v>
      </c>
      <c r="AH345" s="130">
        <f t="shared" si="154"/>
        <v>0</v>
      </c>
      <c r="AI345" s="130">
        <f t="shared" si="154"/>
        <v>0</v>
      </c>
      <c r="AJ345" s="330">
        <f t="shared" si="133"/>
        <v>0</v>
      </c>
    </row>
    <row r="346" spans="2:36" s="69" customFormat="1" ht="16.5" customHeight="1" x14ac:dyDescent="0.25">
      <c r="B346" s="515"/>
      <c r="C346" s="661"/>
      <c r="D346" s="681" t="s">
        <v>286</v>
      </c>
      <c r="E346" s="682"/>
      <c r="F346" s="504">
        <f t="shared" si="131"/>
        <v>0</v>
      </c>
      <c r="G346" s="533">
        <f t="shared" si="149"/>
        <v>0</v>
      </c>
      <c r="H346" s="130">
        <f t="shared" si="149"/>
        <v>0</v>
      </c>
      <c r="I346" s="130">
        <f t="shared" si="149"/>
        <v>0</v>
      </c>
      <c r="J346" s="130">
        <f t="shared" si="149"/>
        <v>0</v>
      </c>
      <c r="K346" s="130">
        <f t="shared" si="142"/>
        <v>0</v>
      </c>
      <c r="L346" s="130">
        <f t="shared" si="150"/>
        <v>0</v>
      </c>
      <c r="M346" s="130">
        <f t="shared" si="150"/>
        <v>0</v>
      </c>
      <c r="N346" s="130">
        <f t="shared" si="150"/>
        <v>0</v>
      </c>
      <c r="O346" s="130">
        <f t="shared" si="150"/>
        <v>0</v>
      </c>
      <c r="P346" s="330">
        <f t="shared" si="140"/>
        <v>0</v>
      </c>
      <c r="Q346" s="130">
        <f t="shared" si="151"/>
        <v>0</v>
      </c>
      <c r="R346" s="130">
        <f t="shared" si="151"/>
        <v>0</v>
      </c>
      <c r="S346" s="130">
        <f t="shared" si="151"/>
        <v>0</v>
      </c>
      <c r="T346" s="420">
        <f t="shared" si="151"/>
        <v>0</v>
      </c>
      <c r="U346" s="330">
        <f t="shared" si="141"/>
        <v>0</v>
      </c>
      <c r="V346" s="130">
        <f t="shared" si="152"/>
        <v>0</v>
      </c>
      <c r="W346" s="130">
        <f t="shared" si="152"/>
        <v>0</v>
      </c>
      <c r="X346" s="130">
        <f t="shared" si="152"/>
        <v>0</v>
      </c>
      <c r="Y346" s="420">
        <f t="shared" si="152"/>
        <v>0</v>
      </c>
      <c r="Z346" s="330">
        <f t="shared" si="96"/>
        <v>0</v>
      </c>
      <c r="AA346" s="559">
        <f t="shared" si="153"/>
        <v>0</v>
      </c>
      <c r="AB346" s="559">
        <f t="shared" si="153"/>
        <v>0</v>
      </c>
      <c r="AC346" s="559">
        <f t="shared" si="153"/>
        <v>0</v>
      </c>
      <c r="AD346" s="574">
        <f t="shared" si="153"/>
        <v>0</v>
      </c>
      <c r="AE346" s="330">
        <f t="shared" si="132"/>
        <v>0</v>
      </c>
      <c r="AF346" s="559">
        <f t="shared" si="154"/>
        <v>0</v>
      </c>
      <c r="AG346" s="559">
        <f t="shared" si="154"/>
        <v>0</v>
      </c>
      <c r="AH346" s="559">
        <f t="shared" si="154"/>
        <v>0</v>
      </c>
      <c r="AI346" s="559">
        <f t="shared" si="154"/>
        <v>0</v>
      </c>
      <c r="AJ346" s="330">
        <f t="shared" si="133"/>
        <v>0</v>
      </c>
    </row>
    <row r="347" spans="2:36" s="69" customFormat="1" ht="16.5" customHeight="1" thickBot="1" x14ac:dyDescent="0.3">
      <c r="B347" s="516"/>
      <c r="C347" s="661"/>
      <c r="D347" s="681" t="s">
        <v>287</v>
      </c>
      <c r="E347" s="682"/>
      <c r="F347" s="504">
        <f t="shared" si="131"/>
        <v>0</v>
      </c>
      <c r="G347" s="548">
        <f t="shared" si="149"/>
        <v>0</v>
      </c>
      <c r="H347" s="297">
        <f t="shared" si="149"/>
        <v>0</v>
      </c>
      <c r="I347" s="297">
        <f t="shared" si="149"/>
        <v>0</v>
      </c>
      <c r="J347" s="297">
        <f t="shared" si="149"/>
        <v>0</v>
      </c>
      <c r="K347" s="130">
        <f t="shared" si="142"/>
        <v>0</v>
      </c>
      <c r="L347" s="297">
        <f t="shared" si="150"/>
        <v>0</v>
      </c>
      <c r="M347" s="297">
        <f t="shared" si="150"/>
        <v>0</v>
      </c>
      <c r="N347" s="297">
        <f t="shared" si="150"/>
        <v>0</v>
      </c>
      <c r="O347" s="297">
        <f t="shared" si="150"/>
        <v>0</v>
      </c>
      <c r="P347" s="330">
        <f t="shared" si="140"/>
        <v>0</v>
      </c>
      <c r="Q347" s="297">
        <f t="shared" si="151"/>
        <v>0</v>
      </c>
      <c r="R347" s="297">
        <f t="shared" si="151"/>
        <v>0</v>
      </c>
      <c r="S347" s="297">
        <f t="shared" si="151"/>
        <v>0</v>
      </c>
      <c r="T347" s="435">
        <f t="shared" si="151"/>
        <v>0</v>
      </c>
      <c r="U347" s="330">
        <f t="shared" si="141"/>
        <v>0</v>
      </c>
      <c r="V347" s="297">
        <f t="shared" si="152"/>
        <v>0</v>
      </c>
      <c r="W347" s="297">
        <f t="shared" si="152"/>
        <v>0</v>
      </c>
      <c r="X347" s="297">
        <f t="shared" si="152"/>
        <v>0</v>
      </c>
      <c r="Y347" s="435">
        <f t="shared" si="152"/>
        <v>0</v>
      </c>
      <c r="Z347" s="330">
        <f t="shared" si="96"/>
        <v>0</v>
      </c>
      <c r="AA347" s="559">
        <f t="shared" si="153"/>
        <v>0</v>
      </c>
      <c r="AB347" s="559">
        <f t="shared" si="153"/>
        <v>0</v>
      </c>
      <c r="AC347" s="559">
        <f t="shared" si="153"/>
        <v>0</v>
      </c>
      <c r="AD347" s="574">
        <f t="shared" si="153"/>
        <v>0</v>
      </c>
      <c r="AE347" s="330">
        <f t="shared" si="132"/>
        <v>0</v>
      </c>
      <c r="AF347" s="559">
        <f t="shared" si="154"/>
        <v>0</v>
      </c>
      <c r="AG347" s="559">
        <f t="shared" si="154"/>
        <v>0</v>
      </c>
      <c r="AH347" s="559">
        <f t="shared" si="154"/>
        <v>0</v>
      </c>
      <c r="AI347" s="559">
        <f t="shared" si="154"/>
        <v>0</v>
      </c>
      <c r="AJ347" s="330">
        <f t="shared" si="133"/>
        <v>0</v>
      </c>
    </row>
    <row r="348" spans="2:36" s="269" customFormat="1" ht="16.5" customHeight="1" thickBot="1" x14ac:dyDescent="0.3">
      <c r="B348" s="517"/>
      <c r="C348" s="663"/>
      <c r="D348" s="698" t="s">
        <v>786</v>
      </c>
      <c r="E348" s="699"/>
      <c r="F348" s="504">
        <f t="shared" si="131"/>
        <v>0</v>
      </c>
      <c r="G348" s="548"/>
      <c r="H348" s="297"/>
      <c r="I348" s="297"/>
      <c r="J348" s="297"/>
      <c r="K348" s="130"/>
      <c r="L348" s="297"/>
      <c r="M348" s="297"/>
      <c r="N348" s="297"/>
      <c r="O348" s="297"/>
      <c r="P348" s="330"/>
      <c r="Q348" s="297"/>
      <c r="R348" s="297"/>
      <c r="S348" s="297"/>
      <c r="T348" s="435"/>
      <c r="U348" s="330"/>
      <c r="V348" s="297"/>
      <c r="W348" s="297"/>
      <c r="X348" s="297"/>
      <c r="Y348" s="435"/>
      <c r="Z348" s="330"/>
      <c r="AA348" s="560">
        <f t="shared" si="153"/>
        <v>0</v>
      </c>
      <c r="AB348" s="560">
        <f t="shared" si="153"/>
        <v>0</v>
      </c>
      <c r="AC348" s="560">
        <f t="shared" si="153"/>
        <v>0</v>
      </c>
      <c r="AD348" s="575">
        <f t="shared" si="153"/>
        <v>0</v>
      </c>
      <c r="AE348" s="330">
        <f t="shared" si="132"/>
        <v>0</v>
      </c>
      <c r="AF348" s="560">
        <f t="shared" si="154"/>
        <v>0</v>
      </c>
      <c r="AG348" s="560">
        <f t="shared" si="154"/>
        <v>0</v>
      </c>
      <c r="AH348" s="560">
        <f t="shared" si="154"/>
        <v>0</v>
      </c>
      <c r="AI348" s="560">
        <f t="shared" si="154"/>
        <v>0</v>
      </c>
      <c r="AJ348" s="330">
        <f t="shared" si="133"/>
        <v>0</v>
      </c>
    </row>
    <row r="349" spans="2:36" s="71" customFormat="1" ht="24.6" customHeight="1" x14ac:dyDescent="0.25">
      <c r="B349" s="696">
        <v>1</v>
      </c>
      <c r="C349" s="706" t="s">
        <v>312</v>
      </c>
      <c r="D349" s="762" t="s">
        <v>177</v>
      </c>
      <c r="E349" s="637" t="s">
        <v>118</v>
      </c>
      <c r="F349" s="504">
        <f t="shared" si="131"/>
        <v>0</v>
      </c>
      <c r="G349" s="547">
        <v>0</v>
      </c>
      <c r="H349" s="304">
        <v>0</v>
      </c>
      <c r="I349" s="304">
        <v>0</v>
      </c>
      <c r="J349" s="304">
        <v>0</v>
      </c>
      <c r="K349" s="130">
        <f t="shared" si="142"/>
        <v>0</v>
      </c>
      <c r="L349" s="140">
        <v>0</v>
      </c>
      <c r="M349" s="140">
        <v>0</v>
      </c>
      <c r="N349" s="140">
        <v>0</v>
      </c>
      <c r="O349" s="140">
        <v>0</v>
      </c>
      <c r="P349" s="330">
        <f t="shared" si="140"/>
        <v>0</v>
      </c>
      <c r="Q349" s="140">
        <v>0</v>
      </c>
      <c r="R349" s="140">
        <v>0</v>
      </c>
      <c r="S349" s="140">
        <v>0</v>
      </c>
      <c r="T349" s="434">
        <v>0</v>
      </c>
      <c r="U349" s="330">
        <f t="shared" si="141"/>
        <v>0</v>
      </c>
      <c r="V349" s="140">
        <v>0</v>
      </c>
      <c r="W349" s="140">
        <v>0</v>
      </c>
      <c r="X349" s="140">
        <v>0</v>
      </c>
      <c r="Y349" s="434">
        <v>0</v>
      </c>
      <c r="Z349" s="330">
        <f t="shared" si="96"/>
        <v>0</v>
      </c>
      <c r="AA349" s="140">
        <v>0</v>
      </c>
      <c r="AB349" s="140">
        <v>0</v>
      </c>
      <c r="AC349" s="140">
        <v>0</v>
      </c>
      <c r="AD349" s="434">
        <v>0</v>
      </c>
      <c r="AE349" s="330">
        <f t="shared" si="132"/>
        <v>0</v>
      </c>
      <c r="AF349" s="140">
        <v>0</v>
      </c>
      <c r="AG349" s="140">
        <v>0</v>
      </c>
      <c r="AH349" s="140">
        <v>0</v>
      </c>
      <c r="AI349" s="140">
        <v>0</v>
      </c>
      <c r="AJ349" s="330">
        <f t="shared" si="133"/>
        <v>0</v>
      </c>
    </row>
    <row r="350" spans="2:36" s="71" customFormat="1" ht="21.75" customHeight="1" x14ac:dyDescent="0.25">
      <c r="B350" s="697"/>
      <c r="C350" s="707"/>
      <c r="D350" s="763"/>
      <c r="E350" s="638" t="s">
        <v>205</v>
      </c>
      <c r="F350" s="504">
        <f t="shared" si="131"/>
        <v>0</v>
      </c>
      <c r="G350" s="545">
        <v>0</v>
      </c>
      <c r="H350" s="133">
        <v>0</v>
      </c>
      <c r="I350" s="133">
        <v>0</v>
      </c>
      <c r="J350" s="133">
        <v>0</v>
      </c>
      <c r="K350" s="130">
        <f t="shared" si="142"/>
        <v>0</v>
      </c>
      <c r="L350" s="139">
        <v>0</v>
      </c>
      <c r="M350" s="139">
        <v>0</v>
      </c>
      <c r="N350" s="139">
        <v>0</v>
      </c>
      <c r="O350" s="139">
        <v>0</v>
      </c>
      <c r="P350" s="330">
        <f t="shared" si="140"/>
        <v>0</v>
      </c>
      <c r="Q350" s="139">
        <v>0</v>
      </c>
      <c r="R350" s="139">
        <v>0</v>
      </c>
      <c r="S350" s="139">
        <v>0</v>
      </c>
      <c r="T350" s="432">
        <v>0</v>
      </c>
      <c r="U350" s="330">
        <f t="shared" si="141"/>
        <v>0</v>
      </c>
      <c r="V350" s="139">
        <v>0</v>
      </c>
      <c r="W350" s="139">
        <v>0</v>
      </c>
      <c r="X350" s="139">
        <v>0</v>
      </c>
      <c r="Y350" s="432">
        <v>0</v>
      </c>
      <c r="Z350" s="330">
        <f t="shared" si="96"/>
        <v>0</v>
      </c>
      <c r="AA350" s="139">
        <v>0</v>
      </c>
      <c r="AB350" s="139">
        <v>0</v>
      </c>
      <c r="AC350" s="139">
        <v>0</v>
      </c>
      <c r="AD350" s="432">
        <v>0</v>
      </c>
      <c r="AE350" s="330">
        <f t="shared" si="132"/>
        <v>0</v>
      </c>
      <c r="AF350" s="139">
        <v>0</v>
      </c>
      <c r="AG350" s="139">
        <v>0</v>
      </c>
      <c r="AH350" s="139">
        <v>0</v>
      </c>
      <c r="AI350" s="139">
        <v>0</v>
      </c>
      <c r="AJ350" s="330">
        <f t="shared" si="133"/>
        <v>0</v>
      </c>
    </row>
    <row r="351" spans="2:36" s="71" customFormat="1" ht="21.75" customHeight="1" thickBot="1" x14ac:dyDescent="0.3">
      <c r="B351" s="697"/>
      <c r="C351" s="707"/>
      <c r="D351" s="763"/>
      <c r="E351" s="628" t="s">
        <v>114</v>
      </c>
      <c r="F351" s="504">
        <f t="shared" si="131"/>
        <v>0</v>
      </c>
      <c r="G351" s="535"/>
      <c r="H351" s="277"/>
      <c r="I351" s="277"/>
      <c r="J351" s="277"/>
      <c r="K351" s="130">
        <f t="shared" si="142"/>
        <v>0</v>
      </c>
      <c r="L351" s="277"/>
      <c r="M351" s="277"/>
      <c r="N351" s="277"/>
      <c r="O351" s="277"/>
      <c r="P351" s="330">
        <f t="shared" si="140"/>
        <v>0</v>
      </c>
      <c r="Q351" s="277"/>
      <c r="R351" s="277"/>
      <c r="S351" s="277"/>
      <c r="T351" s="422"/>
      <c r="U351" s="330">
        <f t="shared" si="141"/>
        <v>0</v>
      </c>
      <c r="V351" s="277"/>
      <c r="W351" s="277"/>
      <c r="X351" s="277"/>
      <c r="Y351" s="422"/>
      <c r="Z351" s="330">
        <f t="shared" si="96"/>
        <v>0</v>
      </c>
      <c r="AA351" s="563"/>
      <c r="AB351" s="563"/>
      <c r="AC351" s="563"/>
      <c r="AD351" s="578"/>
      <c r="AE351" s="330">
        <f t="shared" si="132"/>
        <v>0</v>
      </c>
      <c r="AF351" s="563"/>
      <c r="AG351" s="563"/>
      <c r="AH351" s="563"/>
      <c r="AI351" s="563"/>
      <c r="AJ351" s="330">
        <f t="shared" si="133"/>
        <v>0</v>
      </c>
    </row>
    <row r="352" spans="2:36" s="269" customFormat="1" ht="24.75" customHeight="1" thickBot="1" x14ac:dyDescent="0.3">
      <c r="B352" s="518"/>
      <c r="C352" s="707"/>
      <c r="D352" s="670"/>
      <c r="E352" s="618" t="s">
        <v>768</v>
      </c>
      <c r="F352" s="504">
        <f t="shared" si="131"/>
        <v>0</v>
      </c>
      <c r="G352" s="538"/>
      <c r="H352" s="505"/>
      <c r="I352" s="505"/>
      <c r="J352" s="505"/>
      <c r="K352" s="130"/>
      <c r="L352" s="505"/>
      <c r="M352" s="505"/>
      <c r="N352" s="505"/>
      <c r="O352" s="505"/>
      <c r="P352" s="330"/>
      <c r="Q352" s="505"/>
      <c r="R352" s="505"/>
      <c r="S352" s="505"/>
      <c r="T352" s="506"/>
      <c r="U352" s="330"/>
      <c r="V352" s="505"/>
      <c r="W352" s="505"/>
      <c r="X352" s="505"/>
      <c r="Y352" s="506"/>
      <c r="Z352" s="330"/>
      <c r="AA352" s="452">
        <v>0</v>
      </c>
      <c r="AB352" s="452">
        <v>0</v>
      </c>
      <c r="AC352" s="452">
        <v>0</v>
      </c>
      <c r="AD352" s="453">
        <v>0</v>
      </c>
      <c r="AE352" s="330">
        <f t="shared" si="132"/>
        <v>0</v>
      </c>
      <c r="AF352" s="452">
        <v>0</v>
      </c>
      <c r="AG352" s="452">
        <v>0</v>
      </c>
      <c r="AH352" s="452">
        <v>0</v>
      </c>
      <c r="AI352" s="452">
        <v>0</v>
      </c>
      <c r="AJ352" s="330">
        <f t="shared" si="133"/>
        <v>0</v>
      </c>
    </row>
    <row r="353" spans="2:36" s="71" customFormat="1" ht="16.5" customHeight="1" x14ac:dyDescent="0.25">
      <c r="B353" s="515"/>
      <c r="C353" s="707"/>
      <c r="D353" s="700" t="s">
        <v>313</v>
      </c>
      <c r="E353" s="701"/>
      <c r="F353" s="504">
        <f t="shared" si="131"/>
        <v>0</v>
      </c>
      <c r="G353" s="549">
        <f t="shared" ref="G353:J355" si="155">G349</f>
        <v>0</v>
      </c>
      <c r="H353" s="278">
        <f t="shared" si="155"/>
        <v>0</v>
      </c>
      <c r="I353" s="278">
        <f t="shared" si="155"/>
        <v>0</v>
      </c>
      <c r="J353" s="278">
        <f t="shared" si="155"/>
        <v>0</v>
      </c>
      <c r="K353" s="130">
        <f t="shared" si="142"/>
        <v>0</v>
      </c>
      <c r="L353" s="278">
        <f t="shared" ref="L353:O355" si="156">L349</f>
        <v>0</v>
      </c>
      <c r="M353" s="278">
        <f t="shared" si="156"/>
        <v>0</v>
      </c>
      <c r="N353" s="278">
        <f t="shared" si="156"/>
        <v>0</v>
      </c>
      <c r="O353" s="278">
        <f t="shared" si="156"/>
        <v>0</v>
      </c>
      <c r="P353" s="330">
        <f t="shared" si="140"/>
        <v>0</v>
      </c>
      <c r="Q353" s="278">
        <f t="shared" ref="Q353:T355" si="157">Q349</f>
        <v>0</v>
      </c>
      <c r="R353" s="278">
        <f t="shared" si="157"/>
        <v>0</v>
      </c>
      <c r="S353" s="278">
        <f t="shared" si="157"/>
        <v>0</v>
      </c>
      <c r="T353" s="436">
        <f t="shared" si="157"/>
        <v>0</v>
      </c>
      <c r="U353" s="330">
        <f t="shared" si="141"/>
        <v>0</v>
      </c>
      <c r="V353" s="278">
        <f t="shared" ref="V353:Y355" si="158">V349</f>
        <v>0</v>
      </c>
      <c r="W353" s="278">
        <f t="shared" si="158"/>
        <v>0</v>
      </c>
      <c r="X353" s="278">
        <f t="shared" si="158"/>
        <v>0</v>
      </c>
      <c r="Y353" s="436">
        <f t="shared" si="158"/>
        <v>0</v>
      </c>
      <c r="Z353" s="330">
        <f t="shared" si="96"/>
        <v>0</v>
      </c>
      <c r="AA353" s="130">
        <f t="shared" ref="AA353:AD356" si="159">AA349</f>
        <v>0</v>
      </c>
      <c r="AB353" s="130">
        <f t="shared" si="159"/>
        <v>0</v>
      </c>
      <c r="AC353" s="130">
        <f t="shared" si="159"/>
        <v>0</v>
      </c>
      <c r="AD353" s="420">
        <f t="shared" si="159"/>
        <v>0</v>
      </c>
      <c r="AE353" s="330">
        <f t="shared" si="132"/>
        <v>0</v>
      </c>
      <c r="AF353" s="130">
        <f t="shared" ref="AF353:AI356" si="160">AF349</f>
        <v>0</v>
      </c>
      <c r="AG353" s="130">
        <f t="shared" si="160"/>
        <v>0</v>
      </c>
      <c r="AH353" s="130">
        <f t="shared" si="160"/>
        <v>0</v>
      </c>
      <c r="AI353" s="130">
        <f t="shared" si="160"/>
        <v>0</v>
      </c>
      <c r="AJ353" s="330">
        <f t="shared" si="133"/>
        <v>0</v>
      </c>
    </row>
    <row r="354" spans="2:36" s="71" customFormat="1" ht="16.5" customHeight="1" x14ac:dyDescent="0.25">
      <c r="B354" s="515"/>
      <c r="C354" s="707"/>
      <c r="D354" s="681" t="s">
        <v>314</v>
      </c>
      <c r="E354" s="682"/>
      <c r="F354" s="504">
        <f t="shared" si="131"/>
        <v>0</v>
      </c>
      <c r="G354" s="549">
        <f t="shared" si="155"/>
        <v>0</v>
      </c>
      <c r="H354" s="278">
        <f t="shared" si="155"/>
        <v>0</v>
      </c>
      <c r="I354" s="278">
        <f t="shared" si="155"/>
        <v>0</v>
      </c>
      <c r="J354" s="278">
        <f t="shared" si="155"/>
        <v>0</v>
      </c>
      <c r="K354" s="130">
        <f t="shared" si="142"/>
        <v>0</v>
      </c>
      <c r="L354" s="278">
        <f t="shared" si="156"/>
        <v>0</v>
      </c>
      <c r="M354" s="278">
        <f t="shared" si="156"/>
        <v>0</v>
      </c>
      <c r="N354" s="278">
        <f t="shared" si="156"/>
        <v>0</v>
      </c>
      <c r="O354" s="278">
        <f t="shared" si="156"/>
        <v>0</v>
      </c>
      <c r="P354" s="330">
        <f t="shared" si="140"/>
        <v>0</v>
      </c>
      <c r="Q354" s="278">
        <f t="shared" si="157"/>
        <v>0</v>
      </c>
      <c r="R354" s="278">
        <f t="shared" si="157"/>
        <v>0</v>
      </c>
      <c r="S354" s="278">
        <f t="shared" si="157"/>
        <v>0</v>
      </c>
      <c r="T354" s="436">
        <f t="shared" si="157"/>
        <v>0</v>
      </c>
      <c r="U354" s="330">
        <f t="shared" si="141"/>
        <v>0</v>
      </c>
      <c r="V354" s="278">
        <f t="shared" si="158"/>
        <v>0</v>
      </c>
      <c r="W354" s="278">
        <f t="shared" si="158"/>
        <v>0</v>
      </c>
      <c r="X354" s="278">
        <f t="shared" si="158"/>
        <v>0</v>
      </c>
      <c r="Y354" s="436">
        <f t="shared" si="158"/>
        <v>0</v>
      </c>
      <c r="Z354" s="330">
        <f t="shared" si="96"/>
        <v>0</v>
      </c>
      <c r="AA354" s="559">
        <f t="shared" si="159"/>
        <v>0</v>
      </c>
      <c r="AB354" s="559">
        <f t="shared" si="159"/>
        <v>0</v>
      </c>
      <c r="AC354" s="559">
        <f t="shared" si="159"/>
        <v>0</v>
      </c>
      <c r="AD354" s="574">
        <f t="shared" si="159"/>
        <v>0</v>
      </c>
      <c r="AE354" s="330">
        <f t="shared" si="132"/>
        <v>0</v>
      </c>
      <c r="AF354" s="559">
        <f t="shared" si="160"/>
        <v>0</v>
      </c>
      <c r="AG354" s="559">
        <f t="shared" si="160"/>
        <v>0</v>
      </c>
      <c r="AH354" s="559">
        <f t="shared" si="160"/>
        <v>0</v>
      </c>
      <c r="AI354" s="559">
        <f t="shared" si="160"/>
        <v>0</v>
      </c>
      <c r="AJ354" s="330">
        <f t="shared" si="133"/>
        <v>0</v>
      </c>
    </row>
    <row r="355" spans="2:36" s="71" customFormat="1" ht="16.5" customHeight="1" thickBot="1" x14ac:dyDescent="0.3">
      <c r="B355" s="516"/>
      <c r="C355" s="707"/>
      <c r="D355" s="681" t="s">
        <v>315</v>
      </c>
      <c r="E355" s="682"/>
      <c r="F355" s="504">
        <f t="shared" si="131"/>
        <v>0</v>
      </c>
      <c r="G355" s="550">
        <f t="shared" si="155"/>
        <v>0</v>
      </c>
      <c r="H355" s="298">
        <f t="shared" si="155"/>
        <v>0</v>
      </c>
      <c r="I355" s="298">
        <f t="shared" si="155"/>
        <v>0</v>
      </c>
      <c r="J355" s="298">
        <f t="shared" si="155"/>
        <v>0</v>
      </c>
      <c r="K355" s="130">
        <f t="shared" si="142"/>
        <v>0</v>
      </c>
      <c r="L355" s="298">
        <f t="shared" si="156"/>
        <v>0</v>
      </c>
      <c r="M355" s="298">
        <f t="shared" si="156"/>
        <v>0</v>
      </c>
      <c r="N355" s="298">
        <f t="shared" si="156"/>
        <v>0</v>
      </c>
      <c r="O355" s="298">
        <f t="shared" si="156"/>
        <v>0</v>
      </c>
      <c r="P355" s="330">
        <f t="shared" si="140"/>
        <v>0</v>
      </c>
      <c r="Q355" s="298">
        <f t="shared" si="157"/>
        <v>0</v>
      </c>
      <c r="R355" s="298">
        <f t="shared" si="157"/>
        <v>0</v>
      </c>
      <c r="S355" s="298">
        <f t="shared" si="157"/>
        <v>0</v>
      </c>
      <c r="T355" s="437">
        <f t="shared" si="157"/>
        <v>0</v>
      </c>
      <c r="U355" s="330">
        <f t="shared" si="141"/>
        <v>0</v>
      </c>
      <c r="V355" s="298">
        <f t="shared" si="158"/>
        <v>0</v>
      </c>
      <c r="W355" s="298">
        <f t="shared" si="158"/>
        <v>0</v>
      </c>
      <c r="X355" s="298">
        <f t="shared" si="158"/>
        <v>0</v>
      </c>
      <c r="Y355" s="437">
        <f t="shared" si="158"/>
        <v>0</v>
      </c>
      <c r="Z355" s="330">
        <f t="shared" si="96"/>
        <v>0</v>
      </c>
      <c r="AA355" s="559">
        <f t="shared" si="159"/>
        <v>0</v>
      </c>
      <c r="AB355" s="559">
        <f t="shared" si="159"/>
        <v>0</v>
      </c>
      <c r="AC355" s="559">
        <f t="shared" si="159"/>
        <v>0</v>
      </c>
      <c r="AD355" s="574">
        <f t="shared" si="159"/>
        <v>0</v>
      </c>
      <c r="AE355" s="330">
        <f t="shared" si="132"/>
        <v>0</v>
      </c>
      <c r="AF355" s="559">
        <f t="shared" si="160"/>
        <v>0</v>
      </c>
      <c r="AG355" s="559">
        <f t="shared" si="160"/>
        <v>0</v>
      </c>
      <c r="AH355" s="559">
        <f t="shared" si="160"/>
        <v>0</v>
      </c>
      <c r="AI355" s="559">
        <f t="shared" si="160"/>
        <v>0</v>
      </c>
      <c r="AJ355" s="330">
        <f t="shared" si="133"/>
        <v>0</v>
      </c>
    </row>
    <row r="356" spans="2:36" s="269" customFormat="1" ht="16.5" customHeight="1" thickBot="1" x14ac:dyDescent="0.3">
      <c r="B356" s="517"/>
      <c r="C356" s="764"/>
      <c r="D356" s="698" t="s">
        <v>787</v>
      </c>
      <c r="E356" s="699"/>
      <c r="F356" s="504">
        <f t="shared" si="131"/>
        <v>0</v>
      </c>
      <c r="G356" s="551"/>
      <c r="H356" s="299"/>
      <c r="I356" s="299"/>
      <c r="J356" s="299"/>
      <c r="K356" s="130"/>
      <c r="L356" s="299"/>
      <c r="M356" s="299"/>
      <c r="N356" s="299"/>
      <c r="O356" s="299"/>
      <c r="P356" s="330"/>
      <c r="Q356" s="299"/>
      <c r="R356" s="299"/>
      <c r="S356" s="299"/>
      <c r="T356" s="438"/>
      <c r="U356" s="330"/>
      <c r="V356" s="299"/>
      <c r="W356" s="299"/>
      <c r="X356" s="299"/>
      <c r="Y356" s="438"/>
      <c r="Z356" s="330"/>
      <c r="AA356" s="560">
        <f t="shared" si="159"/>
        <v>0</v>
      </c>
      <c r="AB356" s="560">
        <f t="shared" si="159"/>
        <v>0</v>
      </c>
      <c r="AC356" s="560">
        <f t="shared" si="159"/>
        <v>0</v>
      </c>
      <c r="AD356" s="575">
        <f t="shared" si="159"/>
        <v>0</v>
      </c>
      <c r="AE356" s="330">
        <f t="shared" si="132"/>
        <v>0</v>
      </c>
      <c r="AF356" s="560">
        <f t="shared" si="160"/>
        <v>0</v>
      </c>
      <c r="AG356" s="560">
        <f t="shared" si="160"/>
        <v>0</v>
      </c>
      <c r="AH356" s="560">
        <f t="shared" si="160"/>
        <v>0</v>
      </c>
      <c r="AI356" s="560">
        <f t="shared" si="160"/>
        <v>0</v>
      </c>
      <c r="AJ356" s="330">
        <f t="shared" si="133"/>
        <v>0</v>
      </c>
    </row>
    <row r="357" spans="2:36" s="69" customFormat="1" ht="24.6" customHeight="1" x14ac:dyDescent="0.25">
      <c r="B357" s="765">
        <v>1</v>
      </c>
      <c r="C357" s="772" t="s">
        <v>272</v>
      </c>
      <c r="D357" s="763" t="s">
        <v>177</v>
      </c>
      <c r="E357" s="626" t="s">
        <v>118</v>
      </c>
      <c r="F357" s="504">
        <f t="shared" si="131"/>
        <v>0</v>
      </c>
      <c r="G357" s="547">
        <v>0</v>
      </c>
      <c r="H357" s="304">
        <v>0</v>
      </c>
      <c r="I357" s="304">
        <v>0</v>
      </c>
      <c r="J357" s="304">
        <v>0</v>
      </c>
      <c r="K357" s="130">
        <f t="shared" si="142"/>
        <v>0</v>
      </c>
      <c r="L357" s="140">
        <v>0</v>
      </c>
      <c r="M357" s="140">
        <v>0</v>
      </c>
      <c r="N357" s="140">
        <v>0</v>
      </c>
      <c r="O357" s="140">
        <v>0</v>
      </c>
      <c r="P357" s="330">
        <f t="shared" si="140"/>
        <v>0</v>
      </c>
      <c r="Q357" s="140">
        <v>0</v>
      </c>
      <c r="R357" s="140">
        <v>0</v>
      </c>
      <c r="S357" s="140">
        <v>0</v>
      </c>
      <c r="T357" s="434">
        <v>0</v>
      </c>
      <c r="U357" s="330">
        <f t="shared" si="141"/>
        <v>0</v>
      </c>
      <c r="V357" s="140">
        <v>0</v>
      </c>
      <c r="W357" s="140">
        <v>0</v>
      </c>
      <c r="X357" s="140">
        <v>0</v>
      </c>
      <c r="Y357" s="434">
        <v>0</v>
      </c>
      <c r="Z357" s="330">
        <f t="shared" si="96"/>
        <v>0</v>
      </c>
      <c r="AA357" s="140">
        <v>0</v>
      </c>
      <c r="AB357" s="140">
        <v>0</v>
      </c>
      <c r="AC357" s="140">
        <v>0</v>
      </c>
      <c r="AD357" s="434">
        <v>0</v>
      </c>
      <c r="AE357" s="330">
        <f t="shared" si="132"/>
        <v>0</v>
      </c>
      <c r="AF357" s="140">
        <v>0</v>
      </c>
      <c r="AG357" s="140">
        <v>0</v>
      </c>
      <c r="AH357" s="140">
        <v>0</v>
      </c>
      <c r="AI357" s="140">
        <v>0</v>
      </c>
      <c r="AJ357" s="330">
        <f t="shared" si="133"/>
        <v>0</v>
      </c>
    </row>
    <row r="358" spans="2:36" s="69" customFormat="1" ht="23.25" customHeight="1" x14ac:dyDescent="0.25">
      <c r="B358" s="765"/>
      <c r="C358" s="707"/>
      <c r="D358" s="763"/>
      <c r="E358" s="638" t="s">
        <v>205</v>
      </c>
      <c r="F358" s="504">
        <f t="shared" si="131"/>
        <v>0</v>
      </c>
      <c r="G358" s="545">
        <v>0</v>
      </c>
      <c r="H358" s="133">
        <v>0</v>
      </c>
      <c r="I358" s="133">
        <v>0</v>
      </c>
      <c r="J358" s="133">
        <v>0</v>
      </c>
      <c r="K358" s="130">
        <f t="shared" si="142"/>
        <v>0</v>
      </c>
      <c r="L358" s="139">
        <v>0</v>
      </c>
      <c r="M358" s="139">
        <v>0</v>
      </c>
      <c r="N358" s="139">
        <v>0</v>
      </c>
      <c r="O358" s="139">
        <v>0</v>
      </c>
      <c r="P358" s="330">
        <f t="shared" si="140"/>
        <v>0</v>
      </c>
      <c r="Q358" s="139">
        <v>0</v>
      </c>
      <c r="R358" s="139">
        <v>0</v>
      </c>
      <c r="S358" s="139">
        <v>0</v>
      </c>
      <c r="T358" s="432">
        <v>0</v>
      </c>
      <c r="U358" s="330">
        <f t="shared" si="141"/>
        <v>0</v>
      </c>
      <c r="V358" s="139">
        <v>0</v>
      </c>
      <c r="W358" s="139">
        <v>0</v>
      </c>
      <c r="X358" s="139">
        <v>0</v>
      </c>
      <c r="Y358" s="432">
        <v>0</v>
      </c>
      <c r="Z358" s="330">
        <f t="shared" si="96"/>
        <v>0</v>
      </c>
      <c r="AA358" s="139">
        <v>0</v>
      </c>
      <c r="AB358" s="139">
        <v>0</v>
      </c>
      <c r="AC358" s="139">
        <v>0</v>
      </c>
      <c r="AD358" s="432">
        <v>0</v>
      </c>
      <c r="AE358" s="330">
        <f t="shared" si="132"/>
        <v>0</v>
      </c>
      <c r="AF358" s="139">
        <v>0</v>
      </c>
      <c r="AG358" s="139">
        <v>0</v>
      </c>
      <c r="AH358" s="139">
        <v>0</v>
      </c>
      <c r="AI358" s="139">
        <v>0</v>
      </c>
      <c r="AJ358" s="330">
        <f t="shared" si="133"/>
        <v>0</v>
      </c>
    </row>
    <row r="359" spans="2:36" s="69" customFormat="1" ht="21.75" customHeight="1" thickBot="1" x14ac:dyDescent="0.3">
      <c r="B359" s="765"/>
      <c r="C359" s="707"/>
      <c r="D359" s="763"/>
      <c r="E359" s="628" t="s">
        <v>114</v>
      </c>
      <c r="F359" s="504">
        <f t="shared" si="131"/>
        <v>0</v>
      </c>
      <c r="G359" s="535"/>
      <c r="H359" s="277"/>
      <c r="I359" s="277"/>
      <c r="J359" s="277"/>
      <c r="K359" s="130">
        <f t="shared" si="142"/>
        <v>0</v>
      </c>
      <c r="L359" s="277"/>
      <c r="M359" s="277"/>
      <c r="N359" s="277"/>
      <c r="O359" s="277"/>
      <c r="P359" s="330">
        <f t="shared" si="140"/>
        <v>0</v>
      </c>
      <c r="Q359" s="277"/>
      <c r="R359" s="277"/>
      <c r="S359" s="277"/>
      <c r="T359" s="422"/>
      <c r="U359" s="330">
        <f t="shared" si="141"/>
        <v>0</v>
      </c>
      <c r="V359" s="277"/>
      <c r="W359" s="277"/>
      <c r="X359" s="277"/>
      <c r="Y359" s="422"/>
      <c r="Z359" s="330">
        <f t="shared" si="96"/>
        <v>0</v>
      </c>
      <c r="AA359" s="563"/>
      <c r="AB359" s="563"/>
      <c r="AC359" s="563"/>
      <c r="AD359" s="578"/>
      <c r="AE359" s="330">
        <f t="shared" si="132"/>
        <v>0</v>
      </c>
      <c r="AF359" s="563"/>
      <c r="AG359" s="563"/>
      <c r="AH359" s="563"/>
      <c r="AI359" s="563"/>
      <c r="AJ359" s="330">
        <f t="shared" si="133"/>
        <v>0</v>
      </c>
    </row>
    <row r="360" spans="2:36" s="269" customFormat="1" ht="20.25" customHeight="1" thickBot="1" x14ac:dyDescent="0.3">
      <c r="B360" s="769"/>
      <c r="C360" s="707"/>
      <c r="D360" s="670"/>
      <c r="E360" s="618" t="s">
        <v>768</v>
      </c>
      <c r="F360" s="504">
        <f t="shared" si="131"/>
        <v>0</v>
      </c>
      <c r="G360" s="538"/>
      <c r="H360" s="505"/>
      <c r="I360" s="505"/>
      <c r="J360" s="505"/>
      <c r="K360" s="130"/>
      <c r="L360" s="505"/>
      <c r="M360" s="505"/>
      <c r="N360" s="505"/>
      <c r="O360" s="505"/>
      <c r="P360" s="330"/>
      <c r="Q360" s="505"/>
      <c r="R360" s="505"/>
      <c r="S360" s="505"/>
      <c r="T360" s="506"/>
      <c r="U360" s="330"/>
      <c r="V360" s="505"/>
      <c r="W360" s="505"/>
      <c r="X360" s="505"/>
      <c r="Y360" s="506"/>
      <c r="Z360" s="330"/>
      <c r="AA360" s="137">
        <v>0</v>
      </c>
      <c r="AB360" s="137">
        <v>0</v>
      </c>
      <c r="AC360" s="137">
        <v>0</v>
      </c>
      <c r="AD360" s="433">
        <v>0</v>
      </c>
      <c r="AE360" s="330">
        <f t="shared" si="132"/>
        <v>0</v>
      </c>
      <c r="AF360" s="137">
        <v>0</v>
      </c>
      <c r="AG360" s="137">
        <v>0</v>
      </c>
      <c r="AH360" s="137">
        <v>0</v>
      </c>
      <c r="AI360" s="137">
        <v>0</v>
      </c>
      <c r="AJ360" s="330">
        <f t="shared" si="133"/>
        <v>0</v>
      </c>
    </row>
    <row r="361" spans="2:36" s="69" customFormat="1" ht="16.5" customHeight="1" x14ac:dyDescent="0.25">
      <c r="B361" s="515"/>
      <c r="C361" s="707"/>
      <c r="D361" s="700" t="s">
        <v>288</v>
      </c>
      <c r="E361" s="701"/>
      <c r="F361" s="504">
        <f t="shared" si="131"/>
        <v>0</v>
      </c>
      <c r="G361" s="549">
        <f t="shared" ref="G361:J363" si="161">G357</f>
        <v>0</v>
      </c>
      <c r="H361" s="278">
        <f t="shared" si="161"/>
        <v>0</v>
      </c>
      <c r="I361" s="278">
        <f t="shared" si="161"/>
        <v>0</v>
      </c>
      <c r="J361" s="278">
        <f t="shared" si="161"/>
        <v>0</v>
      </c>
      <c r="K361" s="130">
        <f t="shared" si="142"/>
        <v>0</v>
      </c>
      <c r="L361" s="278">
        <f t="shared" ref="L361:O363" si="162">L357</f>
        <v>0</v>
      </c>
      <c r="M361" s="278">
        <f t="shared" si="162"/>
        <v>0</v>
      </c>
      <c r="N361" s="278">
        <f t="shared" si="162"/>
        <v>0</v>
      </c>
      <c r="O361" s="278">
        <f t="shared" si="162"/>
        <v>0</v>
      </c>
      <c r="P361" s="330">
        <f t="shared" si="140"/>
        <v>0</v>
      </c>
      <c r="Q361" s="278">
        <f t="shared" ref="Q361:T363" si="163">Q357</f>
        <v>0</v>
      </c>
      <c r="R361" s="278">
        <f t="shared" si="163"/>
        <v>0</v>
      </c>
      <c r="S361" s="278">
        <f t="shared" si="163"/>
        <v>0</v>
      </c>
      <c r="T361" s="436">
        <f t="shared" si="163"/>
        <v>0</v>
      </c>
      <c r="U361" s="330">
        <f t="shared" si="141"/>
        <v>0</v>
      </c>
      <c r="V361" s="278">
        <f t="shared" ref="V361:Y363" si="164">V357</f>
        <v>0</v>
      </c>
      <c r="W361" s="278">
        <f t="shared" si="164"/>
        <v>0</v>
      </c>
      <c r="X361" s="278">
        <f t="shared" si="164"/>
        <v>0</v>
      </c>
      <c r="Y361" s="436">
        <f t="shared" si="164"/>
        <v>0</v>
      </c>
      <c r="Z361" s="330">
        <f t="shared" si="96"/>
        <v>0</v>
      </c>
      <c r="AA361" s="130">
        <f t="shared" ref="AA361:AD364" si="165">AA357</f>
        <v>0</v>
      </c>
      <c r="AB361" s="130">
        <f t="shared" si="165"/>
        <v>0</v>
      </c>
      <c r="AC361" s="130">
        <f t="shared" si="165"/>
        <v>0</v>
      </c>
      <c r="AD361" s="420">
        <f t="shared" si="165"/>
        <v>0</v>
      </c>
      <c r="AE361" s="330">
        <f t="shared" si="132"/>
        <v>0</v>
      </c>
      <c r="AF361" s="130">
        <f t="shared" ref="AF361:AI364" si="166">AF357</f>
        <v>0</v>
      </c>
      <c r="AG361" s="130">
        <f t="shared" si="166"/>
        <v>0</v>
      </c>
      <c r="AH361" s="130">
        <f t="shared" si="166"/>
        <v>0</v>
      </c>
      <c r="AI361" s="130">
        <f t="shared" si="166"/>
        <v>0</v>
      </c>
      <c r="AJ361" s="330">
        <f t="shared" si="133"/>
        <v>0</v>
      </c>
    </row>
    <row r="362" spans="2:36" s="69" customFormat="1" ht="16.5" customHeight="1" x14ac:dyDescent="0.25">
      <c r="B362" s="515"/>
      <c r="C362" s="707"/>
      <c r="D362" s="681" t="s">
        <v>289</v>
      </c>
      <c r="E362" s="682"/>
      <c r="F362" s="504">
        <f t="shared" si="131"/>
        <v>0</v>
      </c>
      <c r="G362" s="549">
        <f t="shared" si="161"/>
        <v>0</v>
      </c>
      <c r="H362" s="278">
        <f t="shared" si="161"/>
        <v>0</v>
      </c>
      <c r="I362" s="278">
        <f t="shared" si="161"/>
        <v>0</v>
      </c>
      <c r="J362" s="278">
        <f t="shared" si="161"/>
        <v>0</v>
      </c>
      <c r="K362" s="130">
        <f t="shared" si="142"/>
        <v>0</v>
      </c>
      <c r="L362" s="278">
        <f t="shared" si="162"/>
        <v>0</v>
      </c>
      <c r="M362" s="278">
        <f t="shared" si="162"/>
        <v>0</v>
      </c>
      <c r="N362" s="278">
        <f t="shared" si="162"/>
        <v>0</v>
      </c>
      <c r="O362" s="278">
        <f t="shared" si="162"/>
        <v>0</v>
      </c>
      <c r="P362" s="330">
        <f t="shared" si="140"/>
        <v>0</v>
      </c>
      <c r="Q362" s="278">
        <f t="shared" si="163"/>
        <v>0</v>
      </c>
      <c r="R362" s="278">
        <f t="shared" si="163"/>
        <v>0</v>
      </c>
      <c r="S362" s="278">
        <f t="shared" si="163"/>
        <v>0</v>
      </c>
      <c r="T362" s="436">
        <f t="shared" si="163"/>
        <v>0</v>
      </c>
      <c r="U362" s="330">
        <f t="shared" si="141"/>
        <v>0</v>
      </c>
      <c r="V362" s="278">
        <f t="shared" si="164"/>
        <v>0</v>
      </c>
      <c r="W362" s="278">
        <f t="shared" si="164"/>
        <v>0</v>
      </c>
      <c r="X362" s="278">
        <f t="shared" si="164"/>
        <v>0</v>
      </c>
      <c r="Y362" s="436">
        <f t="shared" si="164"/>
        <v>0</v>
      </c>
      <c r="Z362" s="330">
        <f t="shared" ref="Z362:Z396" si="167">V362+W362+X362+Y362</f>
        <v>0</v>
      </c>
      <c r="AA362" s="559">
        <f t="shared" si="165"/>
        <v>0</v>
      </c>
      <c r="AB362" s="559">
        <f t="shared" si="165"/>
        <v>0</v>
      </c>
      <c r="AC362" s="559">
        <f t="shared" si="165"/>
        <v>0</v>
      </c>
      <c r="AD362" s="574">
        <f t="shared" si="165"/>
        <v>0</v>
      </c>
      <c r="AE362" s="330">
        <f t="shared" si="132"/>
        <v>0</v>
      </c>
      <c r="AF362" s="559">
        <f t="shared" si="166"/>
        <v>0</v>
      </c>
      <c r="AG362" s="559">
        <f t="shared" si="166"/>
        <v>0</v>
      </c>
      <c r="AH362" s="559">
        <f t="shared" si="166"/>
        <v>0</v>
      </c>
      <c r="AI362" s="559">
        <f t="shared" si="166"/>
        <v>0</v>
      </c>
      <c r="AJ362" s="330">
        <f t="shared" si="133"/>
        <v>0</v>
      </c>
    </row>
    <row r="363" spans="2:36" s="69" customFormat="1" ht="16.5" customHeight="1" x14ac:dyDescent="0.25">
      <c r="B363" s="553"/>
      <c r="C363" s="707"/>
      <c r="D363" s="702" t="s">
        <v>290</v>
      </c>
      <c r="E363" s="703"/>
      <c r="F363" s="504">
        <f t="shared" si="131"/>
        <v>0</v>
      </c>
      <c r="G363" s="551">
        <f t="shared" si="161"/>
        <v>0</v>
      </c>
      <c r="H363" s="299">
        <f t="shared" si="161"/>
        <v>0</v>
      </c>
      <c r="I363" s="299">
        <f t="shared" si="161"/>
        <v>0</v>
      </c>
      <c r="J363" s="299">
        <f t="shared" si="161"/>
        <v>0</v>
      </c>
      <c r="K363" s="130">
        <f t="shared" si="142"/>
        <v>0</v>
      </c>
      <c r="L363" s="299">
        <f t="shared" si="162"/>
        <v>0</v>
      </c>
      <c r="M363" s="299">
        <f t="shared" si="162"/>
        <v>0</v>
      </c>
      <c r="N363" s="299">
        <f t="shared" si="162"/>
        <v>0</v>
      </c>
      <c r="O363" s="299">
        <f t="shared" si="162"/>
        <v>0</v>
      </c>
      <c r="P363" s="330">
        <f t="shared" si="140"/>
        <v>0</v>
      </c>
      <c r="Q363" s="299">
        <f t="shared" si="163"/>
        <v>0</v>
      </c>
      <c r="R363" s="299">
        <f t="shared" si="163"/>
        <v>0</v>
      </c>
      <c r="S363" s="299">
        <f t="shared" si="163"/>
        <v>0</v>
      </c>
      <c r="T363" s="438">
        <f t="shared" si="163"/>
        <v>0</v>
      </c>
      <c r="U363" s="330">
        <f t="shared" si="141"/>
        <v>0</v>
      </c>
      <c r="V363" s="299">
        <f t="shared" si="164"/>
        <v>0</v>
      </c>
      <c r="W363" s="299">
        <f t="shared" si="164"/>
        <v>0</v>
      </c>
      <c r="X363" s="299">
        <f t="shared" si="164"/>
        <v>0</v>
      </c>
      <c r="Y363" s="438">
        <f t="shared" si="164"/>
        <v>0</v>
      </c>
      <c r="Z363" s="330">
        <f t="shared" si="167"/>
        <v>0</v>
      </c>
      <c r="AA363" s="559">
        <f t="shared" si="165"/>
        <v>0</v>
      </c>
      <c r="AB363" s="559">
        <f t="shared" si="165"/>
        <v>0</v>
      </c>
      <c r="AC363" s="559">
        <f t="shared" si="165"/>
        <v>0</v>
      </c>
      <c r="AD363" s="574">
        <f t="shared" si="165"/>
        <v>0</v>
      </c>
      <c r="AE363" s="330">
        <f t="shared" si="132"/>
        <v>0</v>
      </c>
      <c r="AF363" s="559">
        <f t="shared" si="166"/>
        <v>0</v>
      </c>
      <c r="AG363" s="559">
        <f t="shared" si="166"/>
        <v>0</v>
      </c>
      <c r="AH363" s="559">
        <f t="shared" si="166"/>
        <v>0</v>
      </c>
      <c r="AI363" s="559">
        <f t="shared" si="166"/>
        <v>0</v>
      </c>
      <c r="AJ363" s="330">
        <f t="shared" si="133"/>
        <v>0</v>
      </c>
    </row>
    <row r="364" spans="2:36" s="269" customFormat="1" ht="16.5" customHeight="1" thickBot="1" x14ac:dyDescent="0.3">
      <c r="B364" s="517"/>
      <c r="C364" s="764"/>
      <c r="D364" s="698" t="s">
        <v>788</v>
      </c>
      <c r="E364" s="699"/>
      <c r="F364" s="504">
        <f t="shared" si="131"/>
        <v>0</v>
      </c>
      <c r="G364" s="551"/>
      <c r="H364" s="299"/>
      <c r="I364" s="299"/>
      <c r="J364" s="299"/>
      <c r="K364" s="130"/>
      <c r="L364" s="299"/>
      <c r="M364" s="299"/>
      <c r="N364" s="299"/>
      <c r="O364" s="299"/>
      <c r="P364" s="330"/>
      <c r="Q364" s="299"/>
      <c r="R364" s="299"/>
      <c r="S364" s="299"/>
      <c r="T364" s="438"/>
      <c r="U364" s="330"/>
      <c r="V364" s="299"/>
      <c r="W364" s="299"/>
      <c r="X364" s="299"/>
      <c r="Y364" s="438"/>
      <c r="Z364" s="330"/>
      <c r="AA364" s="560">
        <f t="shared" si="165"/>
        <v>0</v>
      </c>
      <c r="AB364" s="560">
        <f t="shared" si="165"/>
        <v>0</v>
      </c>
      <c r="AC364" s="560">
        <f t="shared" si="165"/>
        <v>0</v>
      </c>
      <c r="AD364" s="575">
        <f t="shared" si="165"/>
        <v>0</v>
      </c>
      <c r="AE364" s="330">
        <f t="shared" si="132"/>
        <v>0</v>
      </c>
      <c r="AF364" s="560">
        <f t="shared" si="166"/>
        <v>0</v>
      </c>
      <c r="AG364" s="560">
        <f t="shared" si="166"/>
        <v>0</v>
      </c>
      <c r="AH364" s="560">
        <f t="shared" si="166"/>
        <v>0</v>
      </c>
      <c r="AI364" s="560">
        <f t="shared" si="166"/>
        <v>0</v>
      </c>
      <c r="AJ364" s="330">
        <f t="shared" si="133"/>
        <v>0</v>
      </c>
    </row>
    <row r="365" spans="2:36" s="69" customFormat="1" ht="24.6" customHeight="1" x14ac:dyDescent="0.25">
      <c r="B365" s="765">
        <v>1</v>
      </c>
      <c r="C365" s="660" t="s">
        <v>273</v>
      </c>
      <c r="D365" s="762" t="s">
        <v>177</v>
      </c>
      <c r="E365" s="637" t="s">
        <v>118</v>
      </c>
      <c r="F365" s="504">
        <f t="shared" si="131"/>
        <v>0</v>
      </c>
      <c r="G365" s="547">
        <v>0</v>
      </c>
      <c r="H365" s="304">
        <v>0</v>
      </c>
      <c r="I365" s="304">
        <v>0</v>
      </c>
      <c r="J365" s="304">
        <v>0</v>
      </c>
      <c r="K365" s="130">
        <f t="shared" si="142"/>
        <v>0</v>
      </c>
      <c r="L365" s="140">
        <v>0</v>
      </c>
      <c r="M365" s="140">
        <v>0</v>
      </c>
      <c r="N365" s="140">
        <v>0</v>
      </c>
      <c r="O365" s="140">
        <v>0</v>
      </c>
      <c r="P365" s="330">
        <f t="shared" si="140"/>
        <v>0</v>
      </c>
      <c r="Q365" s="140">
        <v>0</v>
      </c>
      <c r="R365" s="140">
        <v>0</v>
      </c>
      <c r="S365" s="140">
        <v>0</v>
      </c>
      <c r="T365" s="434">
        <v>0</v>
      </c>
      <c r="U365" s="330">
        <f t="shared" si="141"/>
        <v>0</v>
      </c>
      <c r="V365" s="140">
        <v>0</v>
      </c>
      <c r="W365" s="140">
        <v>0</v>
      </c>
      <c r="X365" s="140">
        <v>0</v>
      </c>
      <c r="Y365" s="434">
        <v>0</v>
      </c>
      <c r="Z365" s="330">
        <f t="shared" si="167"/>
        <v>0</v>
      </c>
      <c r="AA365" s="140">
        <v>0</v>
      </c>
      <c r="AB365" s="140">
        <v>0</v>
      </c>
      <c r="AC365" s="140">
        <v>0</v>
      </c>
      <c r="AD365" s="434">
        <v>0</v>
      </c>
      <c r="AE365" s="330">
        <f t="shared" si="132"/>
        <v>0</v>
      </c>
      <c r="AF365" s="140">
        <v>0</v>
      </c>
      <c r="AG365" s="140">
        <v>0</v>
      </c>
      <c r="AH365" s="140">
        <v>0</v>
      </c>
      <c r="AI365" s="140">
        <v>0</v>
      </c>
      <c r="AJ365" s="330">
        <f t="shared" si="133"/>
        <v>0</v>
      </c>
    </row>
    <row r="366" spans="2:36" s="69" customFormat="1" ht="23.25" customHeight="1" x14ac:dyDescent="0.25">
      <c r="B366" s="765"/>
      <c r="C366" s="661"/>
      <c r="D366" s="763"/>
      <c r="E366" s="638" t="s">
        <v>205</v>
      </c>
      <c r="F366" s="504">
        <f t="shared" si="131"/>
        <v>0</v>
      </c>
      <c r="G366" s="545">
        <v>0</v>
      </c>
      <c r="H366" s="133">
        <v>0</v>
      </c>
      <c r="I366" s="133">
        <v>0</v>
      </c>
      <c r="J366" s="133">
        <v>0</v>
      </c>
      <c r="K366" s="130">
        <f t="shared" si="142"/>
        <v>0</v>
      </c>
      <c r="L366" s="139">
        <v>0</v>
      </c>
      <c r="M366" s="139">
        <v>0</v>
      </c>
      <c r="N366" s="139">
        <v>0</v>
      </c>
      <c r="O366" s="139">
        <v>0</v>
      </c>
      <c r="P366" s="330">
        <f t="shared" si="140"/>
        <v>0</v>
      </c>
      <c r="Q366" s="139">
        <v>0</v>
      </c>
      <c r="R366" s="139">
        <v>0</v>
      </c>
      <c r="S366" s="139">
        <v>0</v>
      </c>
      <c r="T366" s="432">
        <v>0</v>
      </c>
      <c r="U366" s="330">
        <f t="shared" si="141"/>
        <v>0</v>
      </c>
      <c r="V366" s="139">
        <v>0</v>
      </c>
      <c r="W366" s="139">
        <v>0</v>
      </c>
      <c r="X366" s="139">
        <v>0</v>
      </c>
      <c r="Y366" s="432">
        <v>0</v>
      </c>
      <c r="Z366" s="330">
        <f t="shared" si="167"/>
        <v>0</v>
      </c>
      <c r="AA366" s="139">
        <v>0</v>
      </c>
      <c r="AB366" s="139">
        <v>0</v>
      </c>
      <c r="AC366" s="139">
        <v>0</v>
      </c>
      <c r="AD366" s="432">
        <v>0</v>
      </c>
      <c r="AE366" s="330">
        <f t="shared" si="132"/>
        <v>0</v>
      </c>
      <c r="AF366" s="139">
        <v>0</v>
      </c>
      <c r="AG366" s="139">
        <v>0</v>
      </c>
      <c r="AH366" s="139">
        <v>0</v>
      </c>
      <c r="AI366" s="139">
        <v>0</v>
      </c>
      <c r="AJ366" s="330">
        <f t="shared" si="133"/>
        <v>0</v>
      </c>
    </row>
    <row r="367" spans="2:36" s="69" customFormat="1" ht="24.75" customHeight="1" thickBot="1" x14ac:dyDescent="0.3">
      <c r="B367" s="765"/>
      <c r="C367" s="661"/>
      <c r="D367" s="763"/>
      <c r="E367" s="628" t="s">
        <v>114</v>
      </c>
      <c r="F367" s="504">
        <f t="shared" si="131"/>
        <v>0</v>
      </c>
      <c r="G367" s="535"/>
      <c r="H367" s="277"/>
      <c r="I367" s="277"/>
      <c r="J367" s="277"/>
      <c r="K367" s="130">
        <f t="shared" si="142"/>
        <v>0</v>
      </c>
      <c r="L367" s="277"/>
      <c r="M367" s="277"/>
      <c r="N367" s="277"/>
      <c r="O367" s="277"/>
      <c r="P367" s="330">
        <f t="shared" si="140"/>
        <v>0</v>
      </c>
      <c r="Q367" s="277"/>
      <c r="R367" s="277"/>
      <c r="S367" s="277"/>
      <c r="T367" s="422"/>
      <c r="U367" s="330">
        <f t="shared" si="141"/>
        <v>0</v>
      </c>
      <c r="V367" s="277"/>
      <c r="W367" s="277"/>
      <c r="X367" s="277"/>
      <c r="Y367" s="422"/>
      <c r="Z367" s="330">
        <f t="shared" si="167"/>
        <v>0</v>
      </c>
      <c r="AA367" s="563"/>
      <c r="AB367" s="563"/>
      <c r="AC367" s="563"/>
      <c r="AD367" s="578"/>
      <c r="AE367" s="330">
        <f t="shared" si="132"/>
        <v>0</v>
      </c>
      <c r="AF367" s="563"/>
      <c r="AG367" s="563"/>
      <c r="AH367" s="563"/>
      <c r="AI367" s="563"/>
      <c r="AJ367" s="330">
        <f t="shared" si="133"/>
        <v>0</v>
      </c>
    </row>
    <row r="368" spans="2:36" s="269" customFormat="1" ht="21.75" customHeight="1" thickBot="1" x14ac:dyDescent="0.3">
      <c r="B368" s="769"/>
      <c r="C368" s="661"/>
      <c r="D368" s="670"/>
      <c r="E368" s="618" t="s">
        <v>768</v>
      </c>
      <c r="F368" s="504">
        <f t="shared" si="131"/>
        <v>0</v>
      </c>
      <c r="G368" s="538"/>
      <c r="H368" s="505"/>
      <c r="I368" s="505"/>
      <c r="J368" s="505"/>
      <c r="K368" s="130"/>
      <c r="L368" s="505"/>
      <c r="M368" s="505"/>
      <c r="N368" s="505"/>
      <c r="O368" s="505"/>
      <c r="P368" s="330"/>
      <c r="Q368" s="505"/>
      <c r="R368" s="505"/>
      <c r="S368" s="505"/>
      <c r="T368" s="506"/>
      <c r="U368" s="330"/>
      <c r="V368" s="505"/>
      <c r="W368" s="505"/>
      <c r="X368" s="505"/>
      <c r="Y368" s="506"/>
      <c r="Z368" s="330"/>
      <c r="AA368" s="452">
        <v>0</v>
      </c>
      <c r="AB368" s="452">
        <v>0</v>
      </c>
      <c r="AC368" s="452">
        <v>0</v>
      </c>
      <c r="AD368" s="453">
        <v>0</v>
      </c>
      <c r="AE368" s="330">
        <f t="shared" si="132"/>
        <v>0</v>
      </c>
      <c r="AF368" s="452">
        <v>0</v>
      </c>
      <c r="AG368" s="452">
        <v>0</v>
      </c>
      <c r="AH368" s="452">
        <v>0</v>
      </c>
      <c r="AI368" s="452">
        <v>0</v>
      </c>
      <c r="AJ368" s="330">
        <f t="shared" si="133"/>
        <v>0</v>
      </c>
    </row>
    <row r="369" spans="2:36" s="69" customFormat="1" ht="16.5" customHeight="1" x14ac:dyDescent="0.25">
      <c r="B369" s="515"/>
      <c r="C369" s="661"/>
      <c r="D369" s="700" t="s">
        <v>291</v>
      </c>
      <c r="E369" s="701"/>
      <c r="F369" s="504">
        <f t="shared" si="131"/>
        <v>0</v>
      </c>
      <c r="G369" s="549">
        <f t="shared" ref="G369:J371" si="168">G365</f>
        <v>0</v>
      </c>
      <c r="H369" s="278">
        <f t="shared" si="168"/>
        <v>0</v>
      </c>
      <c r="I369" s="278">
        <f t="shared" si="168"/>
        <v>0</v>
      </c>
      <c r="J369" s="278">
        <f t="shared" si="168"/>
        <v>0</v>
      </c>
      <c r="K369" s="130">
        <f t="shared" si="142"/>
        <v>0</v>
      </c>
      <c r="L369" s="278">
        <f t="shared" ref="L369:O371" si="169">L365</f>
        <v>0</v>
      </c>
      <c r="M369" s="278">
        <f t="shared" si="169"/>
        <v>0</v>
      </c>
      <c r="N369" s="278">
        <f t="shared" si="169"/>
        <v>0</v>
      </c>
      <c r="O369" s="278">
        <f t="shared" si="169"/>
        <v>0</v>
      </c>
      <c r="P369" s="330">
        <f t="shared" si="140"/>
        <v>0</v>
      </c>
      <c r="Q369" s="278">
        <f t="shared" ref="Q369:T371" si="170">Q365</f>
        <v>0</v>
      </c>
      <c r="R369" s="278">
        <f t="shared" si="170"/>
        <v>0</v>
      </c>
      <c r="S369" s="278">
        <f t="shared" si="170"/>
        <v>0</v>
      </c>
      <c r="T369" s="436">
        <f t="shared" si="170"/>
        <v>0</v>
      </c>
      <c r="U369" s="330">
        <f t="shared" si="141"/>
        <v>0</v>
      </c>
      <c r="V369" s="278">
        <f t="shared" ref="V369:Y371" si="171">V365</f>
        <v>0</v>
      </c>
      <c r="W369" s="278">
        <f t="shared" si="171"/>
        <v>0</v>
      </c>
      <c r="X369" s="278">
        <f t="shared" si="171"/>
        <v>0</v>
      </c>
      <c r="Y369" s="436">
        <f t="shared" si="171"/>
        <v>0</v>
      </c>
      <c r="Z369" s="330">
        <f t="shared" si="167"/>
        <v>0</v>
      </c>
      <c r="AA369" s="130">
        <f t="shared" ref="AA369:AD372" si="172">AA365</f>
        <v>0</v>
      </c>
      <c r="AB369" s="130">
        <f t="shared" si="172"/>
        <v>0</v>
      </c>
      <c r="AC369" s="130">
        <f t="shared" si="172"/>
        <v>0</v>
      </c>
      <c r="AD369" s="420">
        <f t="shared" si="172"/>
        <v>0</v>
      </c>
      <c r="AE369" s="330">
        <f t="shared" si="132"/>
        <v>0</v>
      </c>
      <c r="AF369" s="130">
        <f t="shared" ref="AF369:AI372" si="173">AF365</f>
        <v>0</v>
      </c>
      <c r="AG369" s="130">
        <f t="shared" si="173"/>
        <v>0</v>
      </c>
      <c r="AH369" s="130">
        <f t="shared" si="173"/>
        <v>0</v>
      </c>
      <c r="AI369" s="130">
        <f t="shared" si="173"/>
        <v>0</v>
      </c>
      <c r="AJ369" s="330">
        <f t="shared" si="133"/>
        <v>0</v>
      </c>
    </row>
    <row r="370" spans="2:36" s="69" customFormat="1" ht="16.5" customHeight="1" x14ac:dyDescent="0.25">
      <c r="B370" s="515"/>
      <c r="C370" s="661"/>
      <c r="D370" s="681" t="s">
        <v>292</v>
      </c>
      <c r="E370" s="682"/>
      <c r="F370" s="504">
        <f t="shared" si="131"/>
        <v>0</v>
      </c>
      <c r="G370" s="549">
        <f t="shared" si="168"/>
        <v>0</v>
      </c>
      <c r="H370" s="278">
        <f t="shared" si="168"/>
        <v>0</v>
      </c>
      <c r="I370" s="278">
        <f t="shared" si="168"/>
        <v>0</v>
      </c>
      <c r="J370" s="278">
        <f t="shared" si="168"/>
        <v>0</v>
      </c>
      <c r="K370" s="130">
        <f t="shared" si="142"/>
        <v>0</v>
      </c>
      <c r="L370" s="278">
        <f t="shared" si="169"/>
        <v>0</v>
      </c>
      <c r="M370" s="278">
        <f t="shared" si="169"/>
        <v>0</v>
      </c>
      <c r="N370" s="278">
        <f t="shared" si="169"/>
        <v>0</v>
      </c>
      <c r="O370" s="278">
        <f t="shared" si="169"/>
        <v>0</v>
      </c>
      <c r="P370" s="330">
        <f t="shared" si="140"/>
        <v>0</v>
      </c>
      <c r="Q370" s="278">
        <f t="shared" si="170"/>
        <v>0</v>
      </c>
      <c r="R370" s="278">
        <f t="shared" si="170"/>
        <v>0</v>
      </c>
      <c r="S370" s="278">
        <f t="shared" si="170"/>
        <v>0</v>
      </c>
      <c r="T370" s="436">
        <f t="shared" si="170"/>
        <v>0</v>
      </c>
      <c r="U370" s="330">
        <f t="shared" si="141"/>
        <v>0</v>
      </c>
      <c r="V370" s="278">
        <f t="shared" si="171"/>
        <v>0</v>
      </c>
      <c r="W370" s="278">
        <f t="shared" si="171"/>
        <v>0</v>
      </c>
      <c r="X370" s="278">
        <f t="shared" si="171"/>
        <v>0</v>
      </c>
      <c r="Y370" s="436">
        <f t="shared" si="171"/>
        <v>0</v>
      </c>
      <c r="Z370" s="330">
        <f t="shared" si="167"/>
        <v>0</v>
      </c>
      <c r="AA370" s="559">
        <f t="shared" si="172"/>
        <v>0</v>
      </c>
      <c r="AB370" s="559">
        <f t="shared" si="172"/>
        <v>0</v>
      </c>
      <c r="AC370" s="559">
        <f t="shared" si="172"/>
        <v>0</v>
      </c>
      <c r="AD370" s="574">
        <f t="shared" si="172"/>
        <v>0</v>
      </c>
      <c r="AE370" s="330">
        <f t="shared" si="132"/>
        <v>0</v>
      </c>
      <c r="AF370" s="559">
        <f t="shared" si="173"/>
        <v>0</v>
      </c>
      <c r="AG370" s="559">
        <f t="shared" si="173"/>
        <v>0</v>
      </c>
      <c r="AH370" s="559">
        <f t="shared" si="173"/>
        <v>0</v>
      </c>
      <c r="AI370" s="559">
        <f t="shared" si="173"/>
        <v>0</v>
      </c>
      <c r="AJ370" s="330">
        <f t="shared" si="133"/>
        <v>0</v>
      </c>
    </row>
    <row r="371" spans="2:36" s="69" customFormat="1" ht="16.5" customHeight="1" thickBot="1" x14ac:dyDescent="0.3">
      <c r="B371" s="516"/>
      <c r="C371" s="661"/>
      <c r="D371" s="681" t="s">
        <v>293</v>
      </c>
      <c r="E371" s="682"/>
      <c r="F371" s="504">
        <f t="shared" si="131"/>
        <v>0</v>
      </c>
      <c r="G371" s="551">
        <f t="shared" si="168"/>
        <v>0</v>
      </c>
      <c r="H371" s="299">
        <f t="shared" si="168"/>
        <v>0</v>
      </c>
      <c r="I371" s="299">
        <f t="shared" si="168"/>
        <v>0</v>
      </c>
      <c r="J371" s="299">
        <f t="shared" si="168"/>
        <v>0</v>
      </c>
      <c r="K371" s="130">
        <f t="shared" si="142"/>
        <v>0</v>
      </c>
      <c r="L371" s="299">
        <f t="shared" si="169"/>
        <v>0</v>
      </c>
      <c r="M371" s="299">
        <f t="shared" si="169"/>
        <v>0</v>
      </c>
      <c r="N371" s="299">
        <f t="shared" si="169"/>
        <v>0</v>
      </c>
      <c r="O371" s="299">
        <f t="shared" si="169"/>
        <v>0</v>
      </c>
      <c r="P371" s="330">
        <f t="shared" si="140"/>
        <v>0</v>
      </c>
      <c r="Q371" s="299">
        <f t="shared" si="170"/>
        <v>0</v>
      </c>
      <c r="R371" s="299">
        <f t="shared" si="170"/>
        <v>0</v>
      </c>
      <c r="S371" s="299">
        <f t="shared" si="170"/>
        <v>0</v>
      </c>
      <c r="T371" s="438">
        <f t="shared" si="170"/>
        <v>0</v>
      </c>
      <c r="U371" s="330">
        <f t="shared" si="141"/>
        <v>0</v>
      </c>
      <c r="V371" s="299">
        <f t="shared" si="171"/>
        <v>0</v>
      </c>
      <c r="W371" s="299">
        <f t="shared" si="171"/>
        <v>0</v>
      </c>
      <c r="X371" s="299">
        <f t="shared" si="171"/>
        <v>0</v>
      </c>
      <c r="Y371" s="438">
        <f t="shared" si="171"/>
        <v>0</v>
      </c>
      <c r="Z371" s="330">
        <f t="shared" si="167"/>
        <v>0</v>
      </c>
      <c r="AA371" s="559">
        <f t="shared" si="172"/>
        <v>0</v>
      </c>
      <c r="AB371" s="559">
        <f t="shared" si="172"/>
        <v>0</v>
      </c>
      <c r="AC371" s="559">
        <f t="shared" si="172"/>
        <v>0</v>
      </c>
      <c r="AD371" s="574">
        <f t="shared" si="172"/>
        <v>0</v>
      </c>
      <c r="AE371" s="330">
        <f t="shared" si="132"/>
        <v>0</v>
      </c>
      <c r="AF371" s="559">
        <f t="shared" si="173"/>
        <v>0</v>
      </c>
      <c r="AG371" s="559">
        <f t="shared" si="173"/>
        <v>0</v>
      </c>
      <c r="AH371" s="559">
        <f t="shared" si="173"/>
        <v>0</v>
      </c>
      <c r="AI371" s="559">
        <f t="shared" si="173"/>
        <v>0</v>
      </c>
      <c r="AJ371" s="330">
        <f t="shared" si="133"/>
        <v>0</v>
      </c>
    </row>
    <row r="372" spans="2:36" s="269" customFormat="1" ht="16.5" customHeight="1" thickBot="1" x14ac:dyDescent="0.3">
      <c r="B372" s="517"/>
      <c r="C372" s="663"/>
      <c r="D372" s="698" t="s">
        <v>789</v>
      </c>
      <c r="E372" s="699"/>
      <c r="F372" s="504">
        <f t="shared" si="131"/>
        <v>0</v>
      </c>
      <c r="G372" s="551"/>
      <c r="H372" s="299"/>
      <c r="I372" s="299"/>
      <c r="J372" s="299"/>
      <c r="K372" s="130"/>
      <c r="L372" s="299"/>
      <c r="M372" s="299"/>
      <c r="N372" s="299"/>
      <c r="O372" s="299"/>
      <c r="P372" s="330"/>
      <c r="Q372" s="299"/>
      <c r="R372" s="299"/>
      <c r="S372" s="299"/>
      <c r="T372" s="438"/>
      <c r="U372" s="330"/>
      <c r="V372" s="299"/>
      <c r="W372" s="299"/>
      <c r="X372" s="299"/>
      <c r="Y372" s="438"/>
      <c r="Z372" s="330"/>
      <c r="AA372" s="560">
        <f t="shared" si="172"/>
        <v>0</v>
      </c>
      <c r="AB372" s="560">
        <f t="shared" si="172"/>
        <v>0</v>
      </c>
      <c r="AC372" s="560">
        <f t="shared" si="172"/>
        <v>0</v>
      </c>
      <c r="AD372" s="575">
        <f t="shared" si="172"/>
        <v>0</v>
      </c>
      <c r="AE372" s="330">
        <f t="shared" si="132"/>
        <v>0</v>
      </c>
      <c r="AF372" s="560">
        <f t="shared" si="173"/>
        <v>0</v>
      </c>
      <c r="AG372" s="560">
        <f t="shared" si="173"/>
        <v>0</v>
      </c>
      <c r="AH372" s="560">
        <f t="shared" si="173"/>
        <v>0</v>
      </c>
      <c r="AI372" s="560">
        <f t="shared" si="173"/>
        <v>0</v>
      </c>
      <c r="AJ372" s="330">
        <f t="shared" si="133"/>
        <v>0</v>
      </c>
    </row>
    <row r="373" spans="2:36" s="70" customFormat="1" ht="16.5" customHeight="1" x14ac:dyDescent="0.25">
      <c r="B373" s="696">
        <v>1</v>
      </c>
      <c r="C373" s="706" t="s">
        <v>307</v>
      </c>
      <c r="D373" s="709" t="s">
        <v>609</v>
      </c>
      <c r="E373" s="637" t="s">
        <v>118</v>
      </c>
      <c r="F373" s="504">
        <f t="shared" si="131"/>
        <v>0</v>
      </c>
      <c r="G373" s="547">
        <v>0</v>
      </c>
      <c r="H373" s="304">
        <v>0</v>
      </c>
      <c r="I373" s="304">
        <v>0</v>
      </c>
      <c r="J373" s="304">
        <v>0</v>
      </c>
      <c r="K373" s="130">
        <f t="shared" si="142"/>
        <v>0</v>
      </c>
      <c r="L373" s="140">
        <v>0</v>
      </c>
      <c r="M373" s="140">
        <v>0</v>
      </c>
      <c r="N373" s="140">
        <v>0</v>
      </c>
      <c r="O373" s="140">
        <v>0</v>
      </c>
      <c r="P373" s="330">
        <f t="shared" si="140"/>
        <v>0</v>
      </c>
      <c r="Q373" s="140">
        <v>0</v>
      </c>
      <c r="R373" s="140">
        <v>0</v>
      </c>
      <c r="S373" s="140">
        <v>0</v>
      </c>
      <c r="T373" s="434">
        <v>0</v>
      </c>
      <c r="U373" s="330">
        <f t="shared" si="141"/>
        <v>0</v>
      </c>
      <c r="V373" s="140">
        <v>0</v>
      </c>
      <c r="W373" s="140">
        <v>0</v>
      </c>
      <c r="X373" s="140">
        <v>0</v>
      </c>
      <c r="Y373" s="434">
        <v>0</v>
      </c>
      <c r="Z373" s="330">
        <f t="shared" si="167"/>
        <v>0</v>
      </c>
      <c r="AA373" s="140">
        <v>0</v>
      </c>
      <c r="AB373" s="140">
        <v>0</v>
      </c>
      <c r="AC373" s="140">
        <v>0</v>
      </c>
      <c r="AD373" s="434">
        <v>0</v>
      </c>
      <c r="AE373" s="330">
        <f t="shared" si="132"/>
        <v>0</v>
      </c>
      <c r="AF373" s="140">
        <v>0</v>
      </c>
      <c r="AG373" s="140">
        <v>0</v>
      </c>
      <c r="AH373" s="140">
        <v>0</v>
      </c>
      <c r="AI373" s="140">
        <v>0</v>
      </c>
      <c r="AJ373" s="330">
        <f t="shared" si="133"/>
        <v>0</v>
      </c>
    </row>
    <row r="374" spans="2:36" s="70" customFormat="1" ht="15.75" customHeight="1" x14ac:dyDescent="0.25">
      <c r="B374" s="697"/>
      <c r="C374" s="707"/>
      <c r="D374" s="710"/>
      <c r="E374" s="638" t="s">
        <v>205</v>
      </c>
      <c r="F374" s="504">
        <f t="shared" si="131"/>
        <v>0</v>
      </c>
      <c r="G374" s="545">
        <v>0</v>
      </c>
      <c r="H374" s="133">
        <v>0</v>
      </c>
      <c r="I374" s="133">
        <v>0</v>
      </c>
      <c r="J374" s="133">
        <v>0</v>
      </c>
      <c r="K374" s="130">
        <f t="shared" si="142"/>
        <v>0</v>
      </c>
      <c r="L374" s="139">
        <v>0</v>
      </c>
      <c r="M374" s="139">
        <v>0</v>
      </c>
      <c r="N374" s="139">
        <v>0</v>
      </c>
      <c r="O374" s="139">
        <v>0</v>
      </c>
      <c r="P374" s="330">
        <f t="shared" si="140"/>
        <v>0</v>
      </c>
      <c r="Q374" s="139">
        <v>0</v>
      </c>
      <c r="R374" s="139">
        <v>0</v>
      </c>
      <c r="S374" s="139">
        <v>0</v>
      </c>
      <c r="T374" s="432">
        <v>0</v>
      </c>
      <c r="U374" s="330">
        <f t="shared" si="141"/>
        <v>0</v>
      </c>
      <c r="V374" s="139">
        <v>0</v>
      </c>
      <c r="W374" s="139">
        <v>0</v>
      </c>
      <c r="X374" s="139">
        <v>0</v>
      </c>
      <c r="Y374" s="432">
        <v>0</v>
      </c>
      <c r="Z374" s="330">
        <f t="shared" si="167"/>
        <v>0</v>
      </c>
      <c r="AA374" s="139">
        <v>0</v>
      </c>
      <c r="AB374" s="139">
        <v>0</v>
      </c>
      <c r="AC374" s="139">
        <v>0</v>
      </c>
      <c r="AD374" s="432">
        <v>0</v>
      </c>
      <c r="AE374" s="330">
        <f t="shared" si="132"/>
        <v>0</v>
      </c>
      <c r="AF374" s="139">
        <v>0</v>
      </c>
      <c r="AG374" s="139">
        <v>0</v>
      </c>
      <c r="AH374" s="139">
        <v>0</v>
      </c>
      <c r="AI374" s="139">
        <v>0</v>
      </c>
      <c r="AJ374" s="330">
        <f t="shared" si="133"/>
        <v>0</v>
      </c>
    </row>
    <row r="375" spans="2:36" s="70" customFormat="1" ht="15" customHeight="1" thickBot="1" x14ac:dyDescent="0.3">
      <c r="B375" s="697"/>
      <c r="C375" s="707"/>
      <c r="D375" s="710"/>
      <c r="E375" s="628" t="s">
        <v>114</v>
      </c>
      <c r="F375" s="504">
        <f t="shared" si="131"/>
        <v>0</v>
      </c>
      <c r="G375" s="535"/>
      <c r="H375" s="277"/>
      <c r="I375" s="277"/>
      <c r="J375" s="277"/>
      <c r="K375" s="130">
        <f t="shared" si="142"/>
        <v>0</v>
      </c>
      <c r="L375" s="277"/>
      <c r="M375" s="277"/>
      <c r="N375" s="277"/>
      <c r="O375" s="277"/>
      <c r="P375" s="330">
        <f t="shared" si="140"/>
        <v>0</v>
      </c>
      <c r="Q375" s="277"/>
      <c r="R375" s="277"/>
      <c r="S375" s="277"/>
      <c r="T375" s="422"/>
      <c r="U375" s="330">
        <f t="shared" si="141"/>
        <v>0</v>
      </c>
      <c r="V375" s="277"/>
      <c r="W375" s="277"/>
      <c r="X375" s="277"/>
      <c r="Y375" s="422"/>
      <c r="Z375" s="330">
        <f t="shared" si="167"/>
        <v>0</v>
      </c>
      <c r="AA375" s="277"/>
      <c r="AB375" s="277"/>
      <c r="AC375" s="277"/>
      <c r="AD375" s="422"/>
      <c r="AE375" s="330">
        <f t="shared" si="132"/>
        <v>0</v>
      </c>
      <c r="AF375" s="277"/>
      <c r="AG375" s="277"/>
      <c r="AH375" s="277"/>
      <c r="AI375" s="277"/>
      <c r="AJ375" s="330">
        <f t="shared" si="133"/>
        <v>0</v>
      </c>
    </row>
    <row r="376" spans="2:36" s="70" customFormat="1" ht="16.5" customHeight="1" x14ac:dyDescent="0.25">
      <c r="B376" s="515"/>
      <c r="C376" s="707"/>
      <c r="D376" s="700" t="s">
        <v>308</v>
      </c>
      <c r="E376" s="701"/>
      <c r="F376" s="504">
        <f t="shared" si="131"/>
        <v>0</v>
      </c>
      <c r="G376" s="549">
        <f t="shared" ref="G376:J378" si="174">G373</f>
        <v>0</v>
      </c>
      <c r="H376" s="278">
        <f t="shared" si="174"/>
        <v>0</v>
      </c>
      <c r="I376" s="278">
        <f t="shared" si="174"/>
        <v>0</v>
      </c>
      <c r="J376" s="278">
        <f t="shared" si="174"/>
        <v>0</v>
      </c>
      <c r="K376" s="130">
        <f t="shared" si="142"/>
        <v>0</v>
      </c>
      <c r="L376" s="278">
        <f t="shared" ref="L376:O378" si="175">L373</f>
        <v>0</v>
      </c>
      <c r="M376" s="278">
        <f t="shared" si="175"/>
        <v>0</v>
      </c>
      <c r="N376" s="278">
        <f t="shared" si="175"/>
        <v>0</v>
      </c>
      <c r="O376" s="278">
        <f t="shared" si="175"/>
        <v>0</v>
      </c>
      <c r="P376" s="330">
        <f t="shared" si="140"/>
        <v>0</v>
      </c>
      <c r="Q376" s="278">
        <f t="shared" ref="Q376:T378" si="176">Q373</f>
        <v>0</v>
      </c>
      <c r="R376" s="278">
        <f t="shared" si="176"/>
        <v>0</v>
      </c>
      <c r="S376" s="278">
        <f t="shared" si="176"/>
        <v>0</v>
      </c>
      <c r="T376" s="436">
        <f t="shared" si="176"/>
        <v>0</v>
      </c>
      <c r="U376" s="330">
        <f t="shared" si="141"/>
        <v>0</v>
      </c>
      <c r="V376" s="278">
        <f t="shared" ref="V376:Y378" si="177">V373</f>
        <v>0</v>
      </c>
      <c r="W376" s="278">
        <f t="shared" si="177"/>
        <v>0</v>
      </c>
      <c r="X376" s="278">
        <f t="shared" si="177"/>
        <v>0</v>
      </c>
      <c r="Y376" s="436">
        <f t="shared" si="177"/>
        <v>0</v>
      </c>
      <c r="Z376" s="330">
        <f t="shared" si="167"/>
        <v>0</v>
      </c>
      <c r="AA376" s="130">
        <f t="shared" ref="AA376:AD378" si="178">AA373</f>
        <v>0</v>
      </c>
      <c r="AB376" s="130">
        <f t="shared" si="178"/>
        <v>0</v>
      </c>
      <c r="AC376" s="130">
        <f t="shared" si="178"/>
        <v>0</v>
      </c>
      <c r="AD376" s="420">
        <f t="shared" si="178"/>
        <v>0</v>
      </c>
      <c r="AE376" s="330">
        <f t="shared" si="132"/>
        <v>0</v>
      </c>
      <c r="AF376" s="130">
        <f t="shared" ref="AF376:AI378" si="179">AF373</f>
        <v>0</v>
      </c>
      <c r="AG376" s="130">
        <f t="shared" si="179"/>
        <v>0</v>
      </c>
      <c r="AH376" s="130">
        <f t="shared" si="179"/>
        <v>0</v>
      </c>
      <c r="AI376" s="130">
        <f t="shared" si="179"/>
        <v>0</v>
      </c>
      <c r="AJ376" s="330">
        <f t="shared" si="133"/>
        <v>0</v>
      </c>
    </row>
    <row r="377" spans="2:36" s="70" customFormat="1" ht="16.5" customHeight="1" x14ac:dyDescent="0.25">
      <c r="B377" s="515"/>
      <c r="C377" s="707"/>
      <c r="D377" s="681" t="s">
        <v>309</v>
      </c>
      <c r="E377" s="682"/>
      <c r="F377" s="504">
        <f t="shared" si="131"/>
        <v>0</v>
      </c>
      <c r="G377" s="549">
        <f t="shared" si="174"/>
        <v>0</v>
      </c>
      <c r="H377" s="278">
        <f t="shared" si="174"/>
        <v>0</v>
      </c>
      <c r="I377" s="278">
        <f t="shared" si="174"/>
        <v>0</v>
      </c>
      <c r="J377" s="278">
        <f t="shared" si="174"/>
        <v>0</v>
      </c>
      <c r="K377" s="130">
        <f t="shared" si="142"/>
        <v>0</v>
      </c>
      <c r="L377" s="278">
        <f t="shared" si="175"/>
        <v>0</v>
      </c>
      <c r="M377" s="278">
        <f t="shared" si="175"/>
        <v>0</v>
      </c>
      <c r="N377" s="278">
        <f t="shared" si="175"/>
        <v>0</v>
      </c>
      <c r="O377" s="278">
        <f t="shared" si="175"/>
        <v>0</v>
      </c>
      <c r="P377" s="330">
        <f t="shared" si="140"/>
        <v>0</v>
      </c>
      <c r="Q377" s="278">
        <f t="shared" si="176"/>
        <v>0</v>
      </c>
      <c r="R377" s="278">
        <f t="shared" si="176"/>
        <v>0</v>
      </c>
      <c r="S377" s="278">
        <f t="shared" si="176"/>
        <v>0</v>
      </c>
      <c r="T377" s="436">
        <f t="shared" si="176"/>
        <v>0</v>
      </c>
      <c r="U377" s="330">
        <f t="shared" si="141"/>
        <v>0</v>
      </c>
      <c r="V377" s="278">
        <f t="shared" si="177"/>
        <v>0</v>
      </c>
      <c r="W377" s="278">
        <f t="shared" si="177"/>
        <v>0</v>
      </c>
      <c r="X377" s="278">
        <f t="shared" si="177"/>
        <v>0</v>
      </c>
      <c r="Y377" s="436">
        <f t="shared" si="177"/>
        <v>0</v>
      </c>
      <c r="Z377" s="330">
        <f t="shared" si="167"/>
        <v>0</v>
      </c>
      <c r="AA377" s="559">
        <f t="shared" si="178"/>
        <v>0</v>
      </c>
      <c r="AB377" s="559">
        <f t="shared" si="178"/>
        <v>0</v>
      </c>
      <c r="AC377" s="559">
        <f t="shared" si="178"/>
        <v>0</v>
      </c>
      <c r="AD377" s="574">
        <f t="shared" si="178"/>
        <v>0</v>
      </c>
      <c r="AE377" s="330">
        <f t="shared" si="132"/>
        <v>0</v>
      </c>
      <c r="AF377" s="559">
        <f t="shared" si="179"/>
        <v>0</v>
      </c>
      <c r="AG377" s="559">
        <f t="shared" si="179"/>
        <v>0</v>
      </c>
      <c r="AH377" s="559">
        <f t="shared" si="179"/>
        <v>0</v>
      </c>
      <c r="AI377" s="559">
        <f t="shared" si="179"/>
        <v>0</v>
      </c>
      <c r="AJ377" s="330">
        <f t="shared" si="133"/>
        <v>0</v>
      </c>
    </row>
    <row r="378" spans="2:36" s="70" customFormat="1" ht="16.5" customHeight="1" thickBot="1" x14ac:dyDescent="0.3">
      <c r="B378" s="516"/>
      <c r="C378" s="708"/>
      <c r="D378" s="698" t="s">
        <v>310</v>
      </c>
      <c r="E378" s="699"/>
      <c r="F378" s="504">
        <f t="shared" si="131"/>
        <v>0</v>
      </c>
      <c r="G378" s="549">
        <f t="shared" si="174"/>
        <v>0</v>
      </c>
      <c r="H378" s="278">
        <f t="shared" si="174"/>
        <v>0</v>
      </c>
      <c r="I378" s="278">
        <f t="shared" si="174"/>
        <v>0</v>
      </c>
      <c r="J378" s="278">
        <f t="shared" si="174"/>
        <v>0</v>
      </c>
      <c r="K378" s="130">
        <f t="shared" si="142"/>
        <v>0</v>
      </c>
      <c r="L378" s="278">
        <f t="shared" si="175"/>
        <v>0</v>
      </c>
      <c r="M378" s="278">
        <f t="shared" si="175"/>
        <v>0</v>
      </c>
      <c r="N378" s="278">
        <f t="shared" si="175"/>
        <v>0</v>
      </c>
      <c r="O378" s="278">
        <f t="shared" si="175"/>
        <v>0</v>
      </c>
      <c r="P378" s="330">
        <f t="shared" si="140"/>
        <v>0</v>
      </c>
      <c r="Q378" s="278">
        <f t="shared" si="176"/>
        <v>0</v>
      </c>
      <c r="R378" s="278">
        <f t="shared" si="176"/>
        <v>0</v>
      </c>
      <c r="S378" s="278">
        <f t="shared" si="176"/>
        <v>0</v>
      </c>
      <c r="T378" s="436">
        <f t="shared" si="176"/>
        <v>0</v>
      </c>
      <c r="U378" s="330">
        <f t="shared" si="141"/>
        <v>0</v>
      </c>
      <c r="V378" s="278">
        <f t="shared" si="177"/>
        <v>0</v>
      </c>
      <c r="W378" s="278">
        <f t="shared" si="177"/>
        <v>0</v>
      </c>
      <c r="X378" s="278">
        <f t="shared" si="177"/>
        <v>0</v>
      </c>
      <c r="Y378" s="436">
        <f t="shared" si="177"/>
        <v>0</v>
      </c>
      <c r="Z378" s="330">
        <f t="shared" si="167"/>
        <v>0</v>
      </c>
      <c r="AA378" s="560">
        <f t="shared" si="178"/>
        <v>0</v>
      </c>
      <c r="AB378" s="560">
        <f t="shared" si="178"/>
        <v>0</v>
      </c>
      <c r="AC378" s="560">
        <f t="shared" si="178"/>
        <v>0</v>
      </c>
      <c r="AD378" s="575">
        <f t="shared" si="178"/>
        <v>0</v>
      </c>
      <c r="AE378" s="330">
        <f t="shared" si="132"/>
        <v>0</v>
      </c>
      <c r="AF378" s="560">
        <f t="shared" si="179"/>
        <v>0</v>
      </c>
      <c r="AG378" s="560">
        <f t="shared" si="179"/>
        <v>0</v>
      </c>
      <c r="AH378" s="560">
        <f t="shared" si="179"/>
        <v>0</v>
      </c>
      <c r="AI378" s="560">
        <f t="shared" si="179"/>
        <v>0</v>
      </c>
      <c r="AJ378" s="330">
        <f t="shared" si="133"/>
        <v>0</v>
      </c>
    </row>
    <row r="379" spans="2:36" s="72" customFormat="1" ht="17.45" customHeight="1" thickBot="1" x14ac:dyDescent="0.3">
      <c r="B379" s="768">
        <v>1</v>
      </c>
      <c r="C379" s="706" t="s">
        <v>323</v>
      </c>
      <c r="D379" s="771" t="s">
        <v>711</v>
      </c>
      <c r="E379" s="637" t="s">
        <v>118</v>
      </c>
      <c r="F379" s="504">
        <f t="shared" si="131"/>
        <v>2</v>
      </c>
      <c r="G379" s="547">
        <v>0</v>
      </c>
      <c r="H379" s="304">
        <v>0</v>
      </c>
      <c r="I379" s="304">
        <v>0</v>
      </c>
      <c r="J379" s="304">
        <v>0</v>
      </c>
      <c r="K379" s="130">
        <f t="shared" si="142"/>
        <v>0</v>
      </c>
      <c r="L379" s="322">
        <v>0</v>
      </c>
      <c r="M379" s="322">
        <v>0</v>
      </c>
      <c r="N379" s="322">
        <v>0</v>
      </c>
      <c r="O379" s="322">
        <v>0</v>
      </c>
      <c r="P379" s="330">
        <f t="shared" si="140"/>
        <v>0</v>
      </c>
      <c r="Q379" s="322">
        <v>1</v>
      </c>
      <c r="R379" s="322">
        <v>0</v>
      </c>
      <c r="S379" s="322">
        <v>0</v>
      </c>
      <c r="T379" s="439">
        <v>0</v>
      </c>
      <c r="U379" s="330">
        <f t="shared" si="141"/>
        <v>1</v>
      </c>
      <c r="V379" s="322">
        <v>0</v>
      </c>
      <c r="W379" s="322">
        <v>0</v>
      </c>
      <c r="X379" s="322">
        <v>0</v>
      </c>
      <c r="Y379" s="439">
        <v>1</v>
      </c>
      <c r="Z379" s="330">
        <f t="shared" si="167"/>
        <v>1</v>
      </c>
      <c r="AA379" s="140">
        <v>0</v>
      </c>
      <c r="AB379" s="140">
        <v>0</v>
      </c>
      <c r="AC379" s="140">
        <v>0</v>
      </c>
      <c r="AD379" s="434">
        <v>0</v>
      </c>
      <c r="AE379" s="330">
        <f t="shared" si="132"/>
        <v>0</v>
      </c>
      <c r="AF379" s="140">
        <v>0</v>
      </c>
      <c r="AG379" s="140">
        <v>0</v>
      </c>
      <c r="AH379" s="140">
        <v>0</v>
      </c>
      <c r="AI379" s="140">
        <v>0</v>
      </c>
      <c r="AJ379" s="330">
        <f t="shared" si="133"/>
        <v>0</v>
      </c>
    </row>
    <row r="380" spans="2:36" s="72" customFormat="1" ht="19.899999999999999" customHeight="1" x14ac:dyDescent="0.25">
      <c r="B380" s="765"/>
      <c r="C380" s="707"/>
      <c r="D380" s="736"/>
      <c r="E380" s="638" t="s">
        <v>205</v>
      </c>
      <c r="F380" s="504">
        <f t="shared" si="131"/>
        <v>0</v>
      </c>
      <c r="G380" s="547">
        <v>0</v>
      </c>
      <c r="H380" s="304">
        <v>0</v>
      </c>
      <c r="I380" s="304">
        <v>0</v>
      </c>
      <c r="J380" s="304">
        <v>0</v>
      </c>
      <c r="K380" s="130">
        <f t="shared" si="142"/>
        <v>0</v>
      </c>
      <c r="L380" s="139">
        <v>0</v>
      </c>
      <c r="M380" s="139">
        <v>0</v>
      </c>
      <c r="N380" s="139">
        <v>0</v>
      </c>
      <c r="O380" s="139">
        <v>0</v>
      </c>
      <c r="P380" s="330">
        <f t="shared" si="140"/>
        <v>0</v>
      </c>
      <c r="Q380" s="139">
        <v>0</v>
      </c>
      <c r="R380" s="139">
        <v>0</v>
      </c>
      <c r="S380" s="139">
        <v>0</v>
      </c>
      <c r="T380" s="432">
        <v>0</v>
      </c>
      <c r="U380" s="330">
        <f t="shared" si="141"/>
        <v>0</v>
      </c>
      <c r="V380" s="139">
        <v>0</v>
      </c>
      <c r="W380" s="139">
        <v>0</v>
      </c>
      <c r="X380" s="139">
        <v>0</v>
      </c>
      <c r="Y380" s="432">
        <v>0</v>
      </c>
      <c r="Z380" s="330">
        <f t="shared" si="167"/>
        <v>0</v>
      </c>
      <c r="AA380" s="139">
        <v>0</v>
      </c>
      <c r="AB380" s="139">
        <v>0</v>
      </c>
      <c r="AC380" s="139">
        <v>0</v>
      </c>
      <c r="AD380" s="432">
        <v>0</v>
      </c>
      <c r="AE380" s="330">
        <f t="shared" si="132"/>
        <v>0</v>
      </c>
      <c r="AF380" s="139">
        <v>0</v>
      </c>
      <c r="AG380" s="139">
        <v>0</v>
      </c>
      <c r="AH380" s="139">
        <v>0</v>
      </c>
      <c r="AI380" s="139">
        <v>0</v>
      </c>
      <c r="AJ380" s="330">
        <f t="shared" si="133"/>
        <v>0</v>
      </c>
    </row>
    <row r="381" spans="2:36" s="72" customFormat="1" ht="16.899999999999999" customHeight="1" x14ac:dyDescent="0.25">
      <c r="B381" s="765"/>
      <c r="C381" s="707"/>
      <c r="D381" s="736"/>
      <c r="E381" s="638" t="s">
        <v>114</v>
      </c>
      <c r="F381" s="504">
        <f t="shared" si="131"/>
        <v>3</v>
      </c>
      <c r="G381" s="545">
        <v>0</v>
      </c>
      <c r="H381" s="133">
        <v>0</v>
      </c>
      <c r="I381" s="133">
        <v>0</v>
      </c>
      <c r="J381" s="133">
        <v>0</v>
      </c>
      <c r="K381" s="130">
        <f t="shared" si="142"/>
        <v>0</v>
      </c>
      <c r="L381" s="259">
        <v>0</v>
      </c>
      <c r="M381" s="259">
        <v>0</v>
      </c>
      <c r="N381" s="259">
        <v>0</v>
      </c>
      <c r="O381" s="259">
        <v>0</v>
      </c>
      <c r="P381" s="330">
        <f t="shared" si="140"/>
        <v>0</v>
      </c>
      <c r="Q381" s="259">
        <v>0</v>
      </c>
      <c r="R381" s="259">
        <v>0</v>
      </c>
      <c r="S381" s="259">
        <v>0</v>
      </c>
      <c r="T381" s="440">
        <v>0</v>
      </c>
      <c r="U381" s="330">
        <f t="shared" si="141"/>
        <v>0</v>
      </c>
      <c r="V381" s="259">
        <v>0</v>
      </c>
      <c r="W381" s="259">
        <v>0</v>
      </c>
      <c r="X381" s="259">
        <v>0</v>
      </c>
      <c r="Y381" s="440">
        <v>2</v>
      </c>
      <c r="Z381" s="330">
        <f t="shared" si="167"/>
        <v>2</v>
      </c>
      <c r="AA381" s="139">
        <v>0</v>
      </c>
      <c r="AB381" s="139">
        <v>0</v>
      </c>
      <c r="AC381" s="139">
        <v>0</v>
      </c>
      <c r="AD381" s="432">
        <v>1</v>
      </c>
      <c r="AE381" s="330">
        <f t="shared" si="132"/>
        <v>1</v>
      </c>
      <c r="AF381" s="139">
        <v>0</v>
      </c>
      <c r="AG381" s="139">
        <v>0</v>
      </c>
      <c r="AH381" s="139">
        <v>0</v>
      </c>
      <c r="AI381" s="139">
        <v>0</v>
      </c>
      <c r="AJ381" s="330">
        <f t="shared" si="133"/>
        <v>0</v>
      </c>
    </row>
    <row r="382" spans="2:36" s="269" customFormat="1" ht="16.899999999999999" customHeight="1" thickBot="1" x14ac:dyDescent="0.3">
      <c r="B382" s="769"/>
      <c r="C382" s="707"/>
      <c r="D382" s="678"/>
      <c r="E382" s="620" t="s">
        <v>768</v>
      </c>
      <c r="F382" s="504">
        <f t="shared" si="131"/>
        <v>0</v>
      </c>
      <c r="G382" s="544"/>
      <c r="H382" s="131"/>
      <c r="I382" s="131"/>
      <c r="J382" s="131"/>
      <c r="K382" s="130"/>
      <c r="L382" s="511"/>
      <c r="M382" s="511"/>
      <c r="N382" s="511"/>
      <c r="O382" s="511"/>
      <c r="P382" s="330"/>
      <c r="Q382" s="511"/>
      <c r="R382" s="511"/>
      <c r="S382" s="511"/>
      <c r="T382" s="512"/>
      <c r="U382" s="330"/>
      <c r="V382" s="511"/>
      <c r="W382" s="511"/>
      <c r="X382" s="511"/>
      <c r="Y382" s="512"/>
      <c r="Z382" s="330"/>
      <c r="AA382" s="137">
        <v>0</v>
      </c>
      <c r="AB382" s="137">
        <v>0</v>
      </c>
      <c r="AC382" s="137">
        <v>0</v>
      </c>
      <c r="AD382" s="433">
        <v>0</v>
      </c>
      <c r="AE382" s="330">
        <f t="shared" si="132"/>
        <v>0</v>
      </c>
      <c r="AF382" s="137">
        <v>0</v>
      </c>
      <c r="AG382" s="137">
        <v>0</v>
      </c>
      <c r="AH382" s="137">
        <v>0</v>
      </c>
      <c r="AI382" s="137">
        <v>0</v>
      </c>
      <c r="AJ382" s="330">
        <f t="shared" si="133"/>
        <v>0</v>
      </c>
    </row>
    <row r="383" spans="2:36" s="269" customFormat="1" ht="16.899999999999999" customHeight="1" x14ac:dyDescent="0.25">
      <c r="B383" s="770">
        <v>2</v>
      </c>
      <c r="C383" s="707"/>
      <c r="D383" s="736" t="s">
        <v>712</v>
      </c>
      <c r="E383" s="626" t="s">
        <v>118</v>
      </c>
      <c r="F383" s="504">
        <f t="shared" si="131"/>
        <v>0</v>
      </c>
      <c r="G383" s="544">
        <v>0</v>
      </c>
      <c r="H383" s="131">
        <v>0</v>
      </c>
      <c r="I383" s="131">
        <v>0</v>
      </c>
      <c r="J383" s="131">
        <v>0</v>
      </c>
      <c r="K383" s="130">
        <f t="shared" si="142"/>
        <v>0</v>
      </c>
      <c r="L383" s="140">
        <v>0</v>
      </c>
      <c r="M383" s="140">
        <v>0</v>
      </c>
      <c r="N383" s="140">
        <v>0</v>
      </c>
      <c r="O383" s="140">
        <v>0</v>
      </c>
      <c r="P383" s="330">
        <f t="shared" si="140"/>
        <v>0</v>
      </c>
      <c r="Q383" s="140">
        <v>0</v>
      </c>
      <c r="R383" s="140">
        <v>0</v>
      </c>
      <c r="S383" s="140">
        <v>0</v>
      </c>
      <c r="T383" s="434">
        <v>0</v>
      </c>
      <c r="U383" s="330">
        <f t="shared" si="141"/>
        <v>0</v>
      </c>
      <c r="V383" s="140">
        <v>0</v>
      </c>
      <c r="W383" s="140">
        <v>0</v>
      </c>
      <c r="X383" s="140">
        <v>0</v>
      </c>
      <c r="Y383" s="434">
        <v>0</v>
      </c>
      <c r="Z383" s="330">
        <f t="shared" si="167"/>
        <v>0</v>
      </c>
      <c r="AA383" s="140">
        <v>0</v>
      </c>
      <c r="AB383" s="140">
        <v>0</v>
      </c>
      <c r="AC383" s="140">
        <v>0</v>
      </c>
      <c r="AD383" s="434">
        <v>0</v>
      </c>
      <c r="AE383" s="330">
        <f t="shared" si="132"/>
        <v>0</v>
      </c>
      <c r="AF383" s="140">
        <v>0</v>
      </c>
      <c r="AG383" s="140">
        <v>0</v>
      </c>
      <c r="AH383" s="140">
        <v>0</v>
      </c>
      <c r="AI383" s="140">
        <v>0</v>
      </c>
      <c r="AJ383" s="330">
        <f t="shared" si="133"/>
        <v>0</v>
      </c>
    </row>
    <row r="384" spans="2:36" s="269" customFormat="1" ht="16.899999999999999" customHeight="1" x14ac:dyDescent="0.25">
      <c r="B384" s="765"/>
      <c r="C384" s="707"/>
      <c r="D384" s="736"/>
      <c r="E384" s="638" t="s">
        <v>205</v>
      </c>
      <c r="F384" s="504">
        <f t="shared" si="131"/>
        <v>0</v>
      </c>
      <c r="G384" s="544">
        <v>0</v>
      </c>
      <c r="H384" s="131">
        <v>0</v>
      </c>
      <c r="I384" s="131">
        <v>0</v>
      </c>
      <c r="J384" s="131">
        <v>0</v>
      </c>
      <c r="K384" s="130">
        <f t="shared" si="142"/>
        <v>0</v>
      </c>
      <c r="L384" s="138">
        <v>0</v>
      </c>
      <c r="M384" s="138">
        <v>0</v>
      </c>
      <c r="N384" s="138">
        <v>0</v>
      </c>
      <c r="O384" s="138">
        <v>0</v>
      </c>
      <c r="P384" s="330">
        <f t="shared" si="140"/>
        <v>0</v>
      </c>
      <c r="Q384" s="138">
        <v>0</v>
      </c>
      <c r="R384" s="138">
        <v>0</v>
      </c>
      <c r="S384" s="138">
        <v>0</v>
      </c>
      <c r="T384" s="431">
        <v>0</v>
      </c>
      <c r="U384" s="330">
        <f t="shared" si="141"/>
        <v>0</v>
      </c>
      <c r="V384" s="138">
        <v>0</v>
      </c>
      <c r="W384" s="138">
        <v>0</v>
      </c>
      <c r="X384" s="138">
        <v>0</v>
      </c>
      <c r="Y384" s="431">
        <v>0</v>
      </c>
      <c r="Z384" s="330">
        <f t="shared" si="167"/>
        <v>0</v>
      </c>
      <c r="AA384" s="139">
        <v>0</v>
      </c>
      <c r="AB384" s="139">
        <v>0</v>
      </c>
      <c r="AC384" s="139">
        <v>0</v>
      </c>
      <c r="AD384" s="432">
        <v>0</v>
      </c>
      <c r="AE384" s="330">
        <f t="shared" si="132"/>
        <v>0</v>
      </c>
      <c r="AF384" s="139">
        <v>0</v>
      </c>
      <c r="AG384" s="139">
        <v>0</v>
      </c>
      <c r="AH384" s="139">
        <v>0</v>
      </c>
      <c r="AI384" s="139">
        <v>0</v>
      </c>
      <c r="AJ384" s="330">
        <f t="shared" si="133"/>
        <v>0</v>
      </c>
    </row>
    <row r="385" spans="2:36" s="269" customFormat="1" ht="16.899999999999999" customHeight="1" x14ac:dyDescent="0.25">
      <c r="B385" s="765"/>
      <c r="C385" s="707"/>
      <c r="D385" s="736"/>
      <c r="E385" s="638" t="s">
        <v>114</v>
      </c>
      <c r="F385" s="504">
        <f t="shared" si="131"/>
        <v>0</v>
      </c>
      <c r="G385" s="544">
        <v>0</v>
      </c>
      <c r="H385" s="131">
        <v>0</v>
      </c>
      <c r="I385" s="131">
        <v>0</v>
      </c>
      <c r="J385" s="131">
        <v>0</v>
      </c>
      <c r="K385" s="130">
        <f t="shared" si="142"/>
        <v>0</v>
      </c>
      <c r="L385" s="138">
        <v>0</v>
      </c>
      <c r="M385" s="138">
        <v>0</v>
      </c>
      <c r="N385" s="138">
        <v>0</v>
      </c>
      <c r="O385" s="138">
        <v>0</v>
      </c>
      <c r="P385" s="330">
        <f t="shared" si="140"/>
        <v>0</v>
      </c>
      <c r="Q385" s="138">
        <v>0</v>
      </c>
      <c r="R385" s="138">
        <v>0</v>
      </c>
      <c r="S385" s="138">
        <v>0</v>
      </c>
      <c r="T385" s="431">
        <v>0</v>
      </c>
      <c r="U385" s="330">
        <f t="shared" si="141"/>
        <v>0</v>
      </c>
      <c r="V385" s="138">
        <v>0</v>
      </c>
      <c r="W385" s="138">
        <v>0</v>
      </c>
      <c r="X385" s="138">
        <v>0</v>
      </c>
      <c r="Y385" s="431">
        <v>0</v>
      </c>
      <c r="Z385" s="330">
        <f t="shared" si="167"/>
        <v>0</v>
      </c>
      <c r="AA385" s="139">
        <v>0</v>
      </c>
      <c r="AB385" s="139">
        <v>0</v>
      </c>
      <c r="AC385" s="139">
        <v>0</v>
      </c>
      <c r="AD385" s="432">
        <v>0</v>
      </c>
      <c r="AE385" s="330">
        <f t="shared" si="132"/>
        <v>0</v>
      </c>
      <c r="AF385" s="139">
        <v>0</v>
      </c>
      <c r="AG385" s="139">
        <v>0</v>
      </c>
      <c r="AH385" s="139">
        <v>0</v>
      </c>
      <c r="AI385" s="139">
        <v>0</v>
      </c>
      <c r="AJ385" s="330">
        <f t="shared" si="133"/>
        <v>0</v>
      </c>
    </row>
    <row r="386" spans="2:36" s="269" customFormat="1" ht="16.899999999999999" customHeight="1" thickBot="1" x14ac:dyDescent="0.3">
      <c r="B386" s="769"/>
      <c r="C386" s="707"/>
      <c r="D386" s="678"/>
      <c r="E386" s="615" t="s">
        <v>768</v>
      </c>
      <c r="F386" s="504">
        <f t="shared" si="131"/>
        <v>0</v>
      </c>
      <c r="G386" s="544"/>
      <c r="H386" s="131"/>
      <c r="I386" s="131"/>
      <c r="J386" s="131"/>
      <c r="K386" s="130"/>
      <c r="L386" s="138"/>
      <c r="M386" s="138"/>
      <c r="N386" s="138"/>
      <c r="O386" s="138"/>
      <c r="P386" s="330"/>
      <c r="Q386" s="138"/>
      <c r="R386" s="138"/>
      <c r="S386" s="138"/>
      <c r="T386" s="431"/>
      <c r="U386" s="330"/>
      <c r="V386" s="138"/>
      <c r="W386" s="138"/>
      <c r="X386" s="138"/>
      <c r="Y386" s="431"/>
      <c r="Z386" s="330"/>
      <c r="AA386" s="137">
        <v>0</v>
      </c>
      <c r="AB386" s="137">
        <v>0</v>
      </c>
      <c r="AC386" s="137">
        <v>0</v>
      </c>
      <c r="AD386" s="433">
        <v>0</v>
      </c>
      <c r="AE386" s="330">
        <f t="shared" si="132"/>
        <v>0</v>
      </c>
      <c r="AF386" s="137">
        <v>0</v>
      </c>
      <c r="AG386" s="137">
        <v>0</v>
      </c>
      <c r="AH386" s="137">
        <v>0</v>
      </c>
      <c r="AI386" s="137">
        <v>0</v>
      </c>
      <c r="AJ386" s="330">
        <f t="shared" si="133"/>
        <v>0</v>
      </c>
    </row>
    <row r="387" spans="2:36" s="72" customFormat="1" ht="16.5" customHeight="1" x14ac:dyDescent="0.25">
      <c r="B387" s="515"/>
      <c r="C387" s="707"/>
      <c r="D387" s="682" t="s">
        <v>324</v>
      </c>
      <c r="E387" s="779"/>
      <c r="F387" s="504">
        <f t="shared" si="131"/>
        <v>2</v>
      </c>
      <c r="G387" s="549">
        <f>G379+G383</f>
        <v>0</v>
      </c>
      <c r="H387" s="278">
        <v>0</v>
      </c>
      <c r="I387" s="278">
        <f t="shared" ref="I387:J389" si="180">I379+I383</f>
        <v>0</v>
      </c>
      <c r="J387" s="278">
        <f t="shared" si="180"/>
        <v>0</v>
      </c>
      <c r="K387" s="130">
        <f t="shared" si="142"/>
        <v>0</v>
      </c>
      <c r="L387" s="278">
        <f t="shared" ref="L387:O389" si="181">L379+L383</f>
        <v>0</v>
      </c>
      <c r="M387" s="278">
        <f t="shared" si="181"/>
        <v>0</v>
      </c>
      <c r="N387" s="278">
        <f t="shared" si="181"/>
        <v>0</v>
      </c>
      <c r="O387" s="278">
        <f t="shared" si="181"/>
        <v>0</v>
      </c>
      <c r="P387" s="330">
        <f t="shared" si="140"/>
        <v>0</v>
      </c>
      <c r="Q387" s="278">
        <f t="shared" ref="Q387:T389" si="182">Q379+Q383</f>
        <v>1</v>
      </c>
      <c r="R387" s="278">
        <f t="shared" si="182"/>
        <v>0</v>
      </c>
      <c r="S387" s="278">
        <f t="shared" si="182"/>
        <v>0</v>
      </c>
      <c r="T387" s="436">
        <f t="shared" si="182"/>
        <v>0</v>
      </c>
      <c r="U387" s="330">
        <f t="shared" si="141"/>
        <v>1</v>
      </c>
      <c r="V387" s="278">
        <f t="shared" ref="V387:Y389" si="183">V379+V383</f>
        <v>0</v>
      </c>
      <c r="W387" s="278">
        <f t="shared" si="183"/>
        <v>0</v>
      </c>
      <c r="X387" s="278">
        <f t="shared" si="183"/>
        <v>0</v>
      </c>
      <c r="Y387" s="436">
        <f t="shared" si="183"/>
        <v>1</v>
      </c>
      <c r="Z387" s="330">
        <f t="shared" si="167"/>
        <v>1</v>
      </c>
      <c r="AA387" s="130">
        <f t="shared" ref="AA387:AD390" si="184">AA379+AA383</f>
        <v>0</v>
      </c>
      <c r="AB387" s="130">
        <f t="shared" si="184"/>
        <v>0</v>
      </c>
      <c r="AC387" s="130">
        <f t="shared" si="184"/>
        <v>0</v>
      </c>
      <c r="AD387" s="420">
        <f t="shared" si="184"/>
        <v>0</v>
      </c>
      <c r="AE387" s="330">
        <f t="shared" si="132"/>
        <v>0</v>
      </c>
      <c r="AF387" s="130">
        <f t="shared" ref="AF387:AI390" si="185">AF379+AF383</f>
        <v>0</v>
      </c>
      <c r="AG387" s="130">
        <f t="shared" si="185"/>
        <v>0</v>
      </c>
      <c r="AH387" s="130">
        <f t="shared" si="185"/>
        <v>0</v>
      </c>
      <c r="AI387" s="130">
        <f t="shared" si="185"/>
        <v>0</v>
      </c>
      <c r="AJ387" s="330">
        <f t="shared" si="133"/>
        <v>0</v>
      </c>
    </row>
    <row r="388" spans="2:36" s="72" customFormat="1" ht="16.5" customHeight="1" x14ac:dyDescent="0.25">
      <c r="B388" s="515"/>
      <c r="C388" s="707"/>
      <c r="D388" s="682" t="s">
        <v>325</v>
      </c>
      <c r="E388" s="780"/>
      <c r="F388" s="504">
        <f t="shared" si="131"/>
        <v>0</v>
      </c>
      <c r="G388" s="549">
        <f>G380+G384</f>
        <v>0</v>
      </c>
      <c r="H388" s="278">
        <f>H380+H384</f>
        <v>0</v>
      </c>
      <c r="I388" s="278">
        <f t="shared" si="180"/>
        <v>0</v>
      </c>
      <c r="J388" s="278">
        <f t="shared" si="180"/>
        <v>0</v>
      </c>
      <c r="K388" s="130">
        <f t="shared" si="142"/>
        <v>0</v>
      </c>
      <c r="L388" s="278">
        <f t="shared" si="181"/>
        <v>0</v>
      </c>
      <c r="M388" s="278">
        <f t="shared" si="181"/>
        <v>0</v>
      </c>
      <c r="N388" s="278">
        <f t="shared" si="181"/>
        <v>0</v>
      </c>
      <c r="O388" s="278">
        <f t="shared" si="181"/>
        <v>0</v>
      </c>
      <c r="P388" s="330">
        <f t="shared" si="140"/>
        <v>0</v>
      </c>
      <c r="Q388" s="278">
        <f t="shared" si="182"/>
        <v>0</v>
      </c>
      <c r="R388" s="278">
        <f t="shared" si="182"/>
        <v>0</v>
      </c>
      <c r="S388" s="278">
        <f t="shared" si="182"/>
        <v>0</v>
      </c>
      <c r="T388" s="436">
        <f t="shared" si="182"/>
        <v>0</v>
      </c>
      <c r="U388" s="330">
        <f t="shared" si="141"/>
        <v>0</v>
      </c>
      <c r="V388" s="278">
        <f t="shared" si="183"/>
        <v>0</v>
      </c>
      <c r="W388" s="278">
        <f t="shared" si="183"/>
        <v>0</v>
      </c>
      <c r="X388" s="278">
        <f t="shared" si="183"/>
        <v>0</v>
      </c>
      <c r="Y388" s="436">
        <f t="shared" si="183"/>
        <v>0</v>
      </c>
      <c r="Z388" s="330">
        <f t="shared" si="167"/>
        <v>0</v>
      </c>
      <c r="AA388" s="130">
        <f t="shared" si="184"/>
        <v>0</v>
      </c>
      <c r="AB388" s="130">
        <f t="shared" si="184"/>
        <v>0</v>
      </c>
      <c r="AC388" s="130">
        <f t="shared" si="184"/>
        <v>0</v>
      </c>
      <c r="AD388" s="420">
        <f t="shared" si="184"/>
        <v>0</v>
      </c>
      <c r="AE388" s="330">
        <f t="shared" si="132"/>
        <v>0</v>
      </c>
      <c r="AF388" s="130">
        <f t="shared" si="185"/>
        <v>0</v>
      </c>
      <c r="AG388" s="130">
        <f t="shared" si="185"/>
        <v>0</v>
      </c>
      <c r="AH388" s="130">
        <f t="shared" si="185"/>
        <v>0</v>
      </c>
      <c r="AI388" s="130">
        <f t="shared" si="185"/>
        <v>0</v>
      </c>
      <c r="AJ388" s="330">
        <f t="shared" si="133"/>
        <v>0</v>
      </c>
    </row>
    <row r="389" spans="2:36" s="72" customFormat="1" ht="16.5" customHeight="1" x14ac:dyDescent="0.25">
      <c r="B389" s="553"/>
      <c r="C389" s="707"/>
      <c r="D389" s="681" t="s">
        <v>326</v>
      </c>
      <c r="E389" s="682"/>
      <c r="F389" s="504">
        <f t="shared" si="131"/>
        <v>3</v>
      </c>
      <c r="G389" s="549">
        <f>G381+G385</f>
        <v>0</v>
      </c>
      <c r="H389" s="278">
        <f>H381+H385</f>
        <v>0</v>
      </c>
      <c r="I389" s="278">
        <f t="shared" si="180"/>
        <v>0</v>
      </c>
      <c r="J389" s="278">
        <f t="shared" si="180"/>
        <v>0</v>
      </c>
      <c r="K389" s="130">
        <f t="shared" si="142"/>
        <v>0</v>
      </c>
      <c r="L389" s="278">
        <f t="shared" si="181"/>
        <v>0</v>
      </c>
      <c r="M389" s="278">
        <f t="shared" si="181"/>
        <v>0</v>
      </c>
      <c r="N389" s="278">
        <f t="shared" si="181"/>
        <v>0</v>
      </c>
      <c r="O389" s="278">
        <f t="shared" si="181"/>
        <v>0</v>
      </c>
      <c r="P389" s="330">
        <f t="shared" si="140"/>
        <v>0</v>
      </c>
      <c r="Q389" s="278">
        <f t="shared" si="182"/>
        <v>0</v>
      </c>
      <c r="R389" s="278">
        <f t="shared" si="182"/>
        <v>0</v>
      </c>
      <c r="S389" s="278">
        <f t="shared" si="182"/>
        <v>0</v>
      </c>
      <c r="T389" s="436">
        <f t="shared" si="182"/>
        <v>0</v>
      </c>
      <c r="U389" s="330">
        <f t="shared" si="141"/>
        <v>0</v>
      </c>
      <c r="V389" s="278">
        <f t="shared" si="183"/>
        <v>0</v>
      </c>
      <c r="W389" s="278">
        <f t="shared" si="183"/>
        <v>0</v>
      </c>
      <c r="X389" s="278">
        <f t="shared" si="183"/>
        <v>0</v>
      </c>
      <c r="Y389" s="436">
        <f t="shared" si="183"/>
        <v>2</v>
      </c>
      <c r="Z389" s="330">
        <f t="shared" si="167"/>
        <v>2</v>
      </c>
      <c r="AA389" s="130">
        <f t="shared" si="184"/>
        <v>0</v>
      </c>
      <c r="AB389" s="130">
        <f t="shared" si="184"/>
        <v>0</v>
      </c>
      <c r="AC389" s="130">
        <f t="shared" si="184"/>
        <v>0</v>
      </c>
      <c r="AD389" s="420">
        <f t="shared" si="184"/>
        <v>1</v>
      </c>
      <c r="AE389" s="330">
        <f t="shared" si="132"/>
        <v>1</v>
      </c>
      <c r="AF389" s="130">
        <f t="shared" si="185"/>
        <v>0</v>
      </c>
      <c r="AG389" s="130">
        <f t="shared" si="185"/>
        <v>0</v>
      </c>
      <c r="AH389" s="130">
        <f t="shared" si="185"/>
        <v>0</v>
      </c>
      <c r="AI389" s="130">
        <f t="shared" si="185"/>
        <v>0</v>
      </c>
      <c r="AJ389" s="330">
        <f t="shared" si="133"/>
        <v>0</v>
      </c>
    </row>
    <row r="390" spans="2:36" s="269" customFormat="1" ht="16.5" customHeight="1" thickBot="1" x14ac:dyDescent="0.3">
      <c r="B390" s="554"/>
      <c r="C390" s="764"/>
      <c r="D390" s="698" t="s">
        <v>326</v>
      </c>
      <c r="E390" s="699"/>
      <c r="F390" s="504">
        <f t="shared" ref="F390:F396" si="186">K390+P390+U390+Z390+AE390+AJ390</f>
        <v>0</v>
      </c>
      <c r="G390" s="549"/>
      <c r="H390" s="278"/>
      <c r="I390" s="278"/>
      <c r="J390" s="278"/>
      <c r="K390" s="130"/>
      <c r="L390" s="278"/>
      <c r="M390" s="278"/>
      <c r="N390" s="278"/>
      <c r="O390" s="278"/>
      <c r="P390" s="330"/>
      <c r="Q390" s="278"/>
      <c r="R390" s="278"/>
      <c r="S390" s="278"/>
      <c r="T390" s="436"/>
      <c r="U390" s="330"/>
      <c r="V390" s="278"/>
      <c r="W390" s="278"/>
      <c r="X390" s="278"/>
      <c r="Y390" s="436"/>
      <c r="Z390" s="330"/>
      <c r="AA390" s="568">
        <f t="shared" si="184"/>
        <v>0</v>
      </c>
      <c r="AB390" s="568">
        <f t="shared" si="184"/>
        <v>0</v>
      </c>
      <c r="AC390" s="568">
        <f t="shared" si="184"/>
        <v>0</v>
      </c>
      <c r="AD390" s="584">
        <f t="shared" si="184"/>
        <v>0</v>
      </c>
      <c r="AE390" s="330">
        <f t="shared" ref="AE390:AE396" si="187">AA390+AB390+AC390+AD390</f>
        <v>0</v>
      </c>
      <c r="AF390" s="568">
        <f t="shared" si="185"/>
        <v>0</v>
      </c>
      <c r="AG390" s="568">
        <f t="shared" si="185"/>
        <v>0</v>
      </c>
      <c r="AH390" s="568">
        <f t="shared" si="185"/>
        <v>0</v>
      </c>
      <c r="AI390" s="568">
        <f t="shared" si="185"/>
        <v>0</v>
      </c>
      <c r="AJ390" s="330">
        <f t="shared" ref="AJ390:AJ396" si="188">AF390+AG390+AH390+AI390</f>
        <v>0</v>
      </c>
    </row>
    <row r="391" spans="2:36" s="75" customFormat="1" ht="17.45" customHeight="1" x14ac:dyDescent="0.25">
      <c r="B391" s="765">
        <v>1</v>
      </c>
      <c r="C391" s="706" t="s">
        <v>427</v>
      </c>
      <c r="D391" s="771" t="s">
        <v>177</v>
      </c>
      <c r="E391" s="637" t="s">
        <v>118</v>
      </c>
      <c r="F391" s="504">
        <f t="shared" si="186"/>
        <v>0</v>
      </c>
      <c r="G391" s="547">
        <v>0</v>
      </c>
      <c r="H391" s="304">
        <v>0</v>
      </c>
      <c r="I391" s="304">
        <v>0</v>
      </c>
      <c r="J391" s="304">
        <v>0</v>
      </c>
      <c r="K391" s="130">
        <f t="shared" si="142"/>
        <v>0</v>
      </c>
      <c r="L391" s="140">
        <v>0</v>
      </c>
      <c r="M391" s="140">
        <v>0</v>
      </c>
      <c r="N391" s="140">
        <v>0</v>
      </c>
      <c r="O391" s="140">
        <v>0</v>
      </c>
      <c r="P391" s="330">
        <f t="shared" si="140"/>
        <v>0</v>
      </c>
      <c r="Q391" s="140">
        <v>0</v>
      </c>
      <c r="R391" s="140">
        <v>0</v>
      </c>
      <c r="S391" s="140">
        <v>0</v>
      </c>
      <c r="T391" s="434">
        <v>0</v>
      </c>
      <c r="U391" s="330">
        <f t="shared" si="141"/>
        <v>0</v>
      </c>
      <c r="V391" s="140">
        <v>0</v>
      </c>
      <c r="W391" s="140">
        <v>0</v>
      </c>
      <c r="X391" s="140">
        <v>0</v>
      </c>
      <c r="Y391" s="434">
        <v>0</v>
      </c>
      <c r="Z391" s="330">
        <f t="shared" si="167"/>
        <v>0</v>
      </c>
      <c r="AA391" s="569">
        <v>0</v>
      </c>
      <c r="AB391" s="569">
        <v>0</v>
      </c>
      <c r="AC391" s="569">
        <v>0</v>
      </c>
      <c r="AD391" s="585">
        <v>0</v>
      </c>
      <c r="AE391" s="330">
        <f t="shared" si="187"/>
        <v>0</v>
      </c>
      <c r="AF391" s="569">
        <v>0</v>
      </c>
      <c r="AG391" s="569">
        <v>0</v>
      </c>
      <c r="AH391" s="569">
        <v>0</v>
      </c>
      <c r="AI391" s="569">
        <v>0</v>
      </c>
      <c r="AJ391" s="330">
        <f t="shared" si="188"/>
        <v>0</v>
      </c>
    </row>
    <row r="392" spans="2:36" s="75" customFormat="1" ht="28.5" customHeight="1" x14ac:dyDescent="0.25">
      <c r="B392" s="765"/>
      <c r="C392" s="707"/>
      <c r="D392" s="736"/>
      <c r="E392" s="639" t="s">
        <v>205</v>
      </c>
      <c r="F392" s="504">
        <f t="shared" si="186"/>
        <v>0</v>
      </c>
      <c r="G392" s="545">
        <v>0</v>
      </c>
      <c r="H392" s="133">
        <v>0</v>
      </c>
      <c r="I392" s="133">
        <v>0</v>
      </c>
      <c r="J392" s="133">
        <v>0</v>
      </c>
      <c r="K392" s="130">
        <f t="shared" si="142"/>
        <v>0</v>
      </c>
      <c r="L392" s="139">
        <v>0</v>
      </c>
      <c r="M392" s="139">
        <v>0</v>
      </c>
      <c r="N392" s="139">
        <v>0</v>
      </c>
      <c r="O392" s="139">
        <v>0</v>
      </c>
      <c r="P392" s="330">
        <f t="shared" si="140"/>
        <v>0</v>
      </c>
      <c r="Q392" s="139">
        <v>0</v>
      </c>
      <c r="R392" s="139">
        <v>0</v>
      </c>
      <c r="S392" s="139">
        <v>0</v>
      </c>
      <c r="T392" s="432">
        <v>0</v>
      </c>
      <c r="U392" s="330">
        <f t="shared" si="141"/>
        <v>0</v>
      </c>
      <c r="V392" s="139">
        <v>0</v>
      </c>
      <c r="W392" s="139">
        <v>0</v>
      </c>
      <c r="X392" s="139">
        <v>0</v>
      </c>
      <c r="Y392" s="432">
        <v>0</v>
      </c>
      <c r="Z392" s="330">
        <f t="shared" si="167"/>
        <v>0</v>
      </c>
      <c r="AA392" s="570">
        <v>0</v>
      </c>
      <c r="AB392" s="570">
        <v>0</v>
      </c>
      <c r="AC392" s="570">
        <v>0</v>
      </c>
      <c r="AD392" s="586">
        <v>0</v>
      </c>
      <c r="AE392" s="330">
        <f t="shared" si="187"/>
        <v>0</v>
      </c>
      <c r="AF392" s="570">
        <v>0</v>
      </c>
      <c r="AG392" s="570">
        <v>0</v>
      </c>
      <c r="AH392" s="570">
        <v>0</v>
      </c>
      <c r="AI392" s="570">
        <v>0</v>
      </c>
      <c r="AJ392" s="330">
        <f t="shared" si="188"/>
        <v>0</v>
      </c>
    </row>
    <row r="393" spans="2:36" s="75" customFormat="1" ht="35.25" customHeight="1" thickBot="1" x14ac:dyDescent="0.3">
      <c r="B393" s="765"/>
      <c r="C393" s="707"/>
      <c r="D393" s="736"/>
      <c r="E393" s="640" t="s">
        <v>114</v>
      </c>
      <c r="F393" s="504">
        <f t="shared" si="186"/>
        <v>0</v>
      </c>
      <c r="G393" s="552"/>
      <c r="H393" s="160"/>
      <c r="I393" s="160"/>
      <c r="J393" s="160"/>
      <c r="K393" s="130">
        <f t="shared" si="142"/>
        <v>0</v>
      </c>
      <c r="L393" s="160"/>
      <c r="M393" s="160"/>
      <c r="N393" s="160"/>
      <c r="O393" s="160"/>
      <c r="P393" s="330">
        <f t="shared" si="140"/>
        <v>0</v>
      </c>
      <c r="Q393" s="160"/>
      <c r="R393" s="160"/>
      <c r="S393" s="160"/>
      <c r="T393" s="441"/>
      <c r="U393" s="330">
        <f t="shared" si="141"/>
        <v>0</v>
      </c>
      <c r="V393" s="160"/>
      <c r="W393" s="160"/>
      <c r="X393" s="160"/>
      <c r="Y393" s="441"/>
      <c r="Z393" s="330">
        <f t="shared" si="167"/>
        <v>0</v>
      </c>
      <c r="AA393" s="160"/>
      <c r="AB393" s="160"/>
      <c r="AC393" s="160"/>
      <c r="AD393" s="441"/>
      <c r="AE393" s="330">
        <f t="shared" si="187"/>
        <v>0</v>
      </c>
      <c r="AF393" s="160"/>
      <c r="AG393" s="160"/>
      <c r="AH393" s="160"/>
      <c r="AI393" s="160"/>
      <c r="AJ393" s="330">
        <f t="shared" si="188"/>
        <v>0</v>
      </c>
    </row>
    <row r="394" spans="2:36" s="75" customFormat="1" ht="23.25" customHeight="1" x14ac:dyDescent="0.25">
      <c r="B394" s="766"/>
      <c r="C394" s="707"/>
      <c r="D394" s="773" t="s">
        <v>428</v>
      </c>
      <c r="E394" s="774"/>
      <c r="F394" s="504">
        <f t="shared" si="186"/>
        <v>0</v>
      </c>
      <c r="G394" s="549">
        <f t="shared" ref="G394:J396" si="189">G391</f>
        <v>0</v>
      </c>
      <c r="H394" s="278">
        <f t="shared" si="189"/>
        <v>0</v>
      </c>
      <c r="I394" s="278">
        <f t="shared" si="189"/>
        <v>0</v>
      </c>
      <c r="J394" s="278">
        <f t="shared" si="189"/>
        <v>0</v>
      </c>
      <c r="K394" s="130">
        <f t="shared" si="142"/>
        <v>0</v>
      </c>
      <c r="L394" s="278">
        <f t="shared" ref="L394:O396" si="190">L391</f>
        <v>0</v>
      </c>
      <c r="M394" s="278">
        <f t="shared" si="190"/>
        <v>0</v>
      </c>
      <c r="N394" s="278">
        <f t="shared" si="190"/>
        <v>0</v>
      </c>
      <c r="O394" s="278">
        <f t="shared" si="190"/>
        <v>0</v>
      </c>
      <c r="P394" s="330">
        <f t="shared" si="140"/>
        <v>0</v>
      </c>
      <c r="Q394" s="278">
        <f t="shared" ref="Q394:T396" si="191">Q391</f>
        <v>0</v>
      </c>
      <c r="R394" s="278">
        <f t="shared" si="191"/>
        <v>0</v>
      </c>
      <c r="S394" s="278">
        <f t="shared" si="191"/>
        <v>0</v>
      </c>
      <c r="T394" s="436">
        <f t="shared" si="191"/>
        <v>0</v>
      </c>
      <c r="U394" s="330">
        <f t="shared" si="141"/>
        <v>0</v>
      </c>
      <c r="V394" s="278">
        <f t="shared" ref="V394:Y396" si="192">V391</f>
        <v>0</v>
      </c>
      <c r="W394" s="278">
        <f t="shared" si="192"/>
        <v>0</v>
      </c>
      <c r="X394" s="278">
        <f t="shared" si="192"/>
        <v>0</v>
      </c>
      <c r="Y394" s="436">
        <f t="shared" si="192"/>
        <v>0</v>
      </c>
      <c r="Z394" s="330">
        <f t="shared" si="167"/>
        <v>0</v>
      </c>
      <c r="AA394" s="130">
        <f t="shared" ref="AA394:AD396" si="193">AA391</f>
        <v>0</v>
      </c>
      <c r="AB394" s="130">
        <f t="shared" si="193"/>
        <v>0</v>
      </c>
      <c r="AC394" s="130">
        <f t="shared" si="193"/>
        <v>0</v>
      </c>
      <c r="AD394" s="420">
        <f t="shared" si="193"/>
        <v>0</v>
      </c>
      <c r="AE394" s="330">
        <f t="shared" si="187"/>
        <v>0</v>
      </c>
      <c r="AF394" s="130">
        <f t="shared" ref="AF394:AI396" si="194">AF391</f>
        <v>0</v>
      </c>
      <c r="AG394" s="130">
        <f t="shared" si="194"/>
        <v>0</v>
      </c>
      <c r="AH394" s="130">
        <f t="shared" si="194"/>
        <v>0</v>
      </c>
      <c r="AI394" s="130">
        <f t="shared" si="194"/>
        <v>0</v>
      </c>
      <c r="AJ394" s="330">
        <f t="shared" si="188"/>
        <v>0</v>
      </c>
    </row>
    <row r="395" spans="2:36" s="75" customFormat="1" ht="16.5" customHeight="1" x14ac:dyDescent="0.25">
      <c r="B395" s="766"/>
      <c r="C395" s="707"/>
      <c r="D395" s="775" t="s">
        <v>429</v>
      </c>
      <c r="E395" s="776"/>
      <c r="F395" s="504">
        <f t="shared" si="186"/>
        <v>0</v>
      </c>
      <c r="G395" s="549">
        <f t="shared" si="189"/>
        <v>0</v>
      </c>
      <c r="H395" s="278">
        <f t="shared" si="189"/>
        <v>0</v>
      </c>
      <c r="I395" s="278">
        <f t="shared" si="189"/>
        <v>0</v>
      </c>
      <c r="J395" s="278">
        <f t="shared" si="189"/>
        <v>0</v>
      </c>
      <c r="K395" s="130">
        <f t="shared" si="142"/>
        <v>0</v>
      </c>
      <c r="L395" s="278">
        <f t="shared" si="190"/>
        <v>0</v>
      </c>
      <c r="M395" s="278">
        <f t="shared" si="190"/>
        <v>0</v>
      </c>
      <c r="N395" s="278">
        <f t="shared" si="190"/>
        <v>0</v>
      </c>
      <c r="O395" s="278">
        <f t="shared" si="190"/>
        <v>0</v>
      </c>
      <c r="P395" s="330">
        <f t="shared" si="140"/>
        <v>0</v>
      </c>
      <c r="Q395" s="278">
        <f t="shared" si="191"/>
        <v>0</v>
      </c>
      <c r="R395" s="278">
        <f t="shared" si="191"/>
        <v>0</v>
      </c>
      <c r="S395" s="278">
        <f t="shared" si="191"/>
        <v>0</v>
      </c>
      <c r="T395" s="436">
        <f t="shared" si="191"/>
        <v>0</v>
      </c>
      <c r="U395" s="330">
        <f t="shared" si="141"/>
        <v>0</v>
      </c>
      <c r="V395" s="278">
        <f t="shared" si="192"/>
        <v>0</v>
      </c>
      <c r="W395" s="278">
        <f t="shared" si="192"/>
        <v>0</v>
      </c>
      <c r="X395" s="278">
        <f t="shared" si="192"/>
        <v>0</v>
      </c>
      <c r="Y395" s="436">
        <f t="shared" si="192"/>
        <v>0</v>
      </c>
      <c r="Z395" s="330">
        <f t="shared" si="167"/>
        <v>0</v>
      </c>
      <c r="AA395" s="559">
        <f t="shared" si="193"/>
        <v>0</v>
      </c>
      <c r="AB395" s="559">
        <f t="shared" si="193"/>
        <v>0</v>
      </c>
      <c r="AC395" s="559">
        <f t="shared" si="193"/>
        <v>0</v>
      </c>
      <c r="AD395" s="574">
        <f t="shared" si="193"/>
        <v>0</v>
      </c>
      <c r="AE395" s="330">
        <f t="shared" si="187"/>
        <v>0</v>
      </c>
      <c r="AF395" s="559">
        <f t="shared" si="194"/>
        <v>0</v>
      </c>
      <c r="AG395" s="559">
        <f t="shared" si="194"/>
        <v>0</v>
      </c>
      <c r="AH395" s="559">
        <f t="shared" si="194"/>
        <v>0</v>
      </c>
      <c r="AI395" s="559">
        <f t="shared" si="194"/>
        <v>0</v>
      </c>
      <c r="AJ395" s="330">
        <f t="shared" si="188"/>
        <v>0</v>
      </c>
    </row>
    <row r="396" spans="2:36" s="75" customFormat="1" ht="16.5" customHeight="1" thickBot="1" x14ac:dyDescent="0.3">
      <c r="B396" s="767"/>
      <c r="C396" s="708"/>
      <c r="D396" s="777" t="s">
        <v>430</v>
      </c>
      <c r="E396" s="778"/>
      <c r="F396" s="504">
        <f t="shared" si="186"/>
        <v>0</v>
      </c>
      <c r="G396" s="549">
        <f t="shared" si="189"/>
        <v>0</v>
      </c>
      <c r="H396" s="278">
        <f t="shared" si="189"/>
        <v>0</v>
      </c>
      <c r="I396" s="278">
        <f t="shared" si="189"/>
        <v>0</v>
      </c>
      <c r="J396" s="278">
        <f t="shared" si="189"/>
        <v>0</v>
      </c>
      <c r="K396" s="130">
        <f t="shared" si="142"/>
        <v>0</v>
      </c>
      <c r="L396" s="278">
        <f t="shared" si="190"/>
        <v>0</v>
      </c>
      <c r="M396" s="278">
        <f t="shared" si="190"/>
        <v>0</v>
      </c>
      <c r="N396" s="278">
        <f t="shared" si="190"/>
        <v>0</v>
      </c>
      <c r="O396" s="278">
        <f t="shared" si="190"/>
        <v>0</v>
      </c>
      <c r="P396" s="330">
        <f t="shared" si="140"/>
        <v>0</v>
      </c>
      <c r="Q396" s="278">
        <f t="shared" si="191"/>
        <v>0</v>
      </c>
      <c r="R396" s="278">
        <f t="shared" si="191"/>
        <v>0</v>
      </c>
      <c r="S396" s="278">
        <f t="shared" si="191"/>
        <v>0</v>
      </c>
      <c r="T396" s="436">
        <f t="shared" si="191"/>
        <v>0</v>
      </c>
      <c r="U396" s="330">
        <f t="shared" si="141"/>
        <v>0</v>
      </c>
      <c r="V396" s="278">
        <f t="shared" si="192"/>
        <v>0</v>
      </c>
      <c r="W396" s="278">
        <f t="shared" si="192"/>
        <v>0</v>
      </c>
      <c r="X396" s="278">
        <f t="shared" si="192"/>
        <v>0</v>
      </c>
      <c r="Y396" s="436">
        <f t="shared" si="192"/>
        <v>0</v>
      </c>
      <c r="Z396" s="330">
        <f t="shared" si="167"/>
        <v>0</v>
      </c>
      <c r="AA396" s="560">
        <f t="shared" si="193"/>
        <v>0</v>
      </c>
      <c r="AB396" s="560">
        <f t="shared" si="193"/>
        <v>0</v>
      </c>
      <c r="AC396" s="560">
        <f t="shared" si="193"/>
        <v>0</v>
      </c>
      <c r="AD396" s="575">
        <f t="shared" si="193"/>
        <v>0</v>
      </c>
      <c r="AE396" s="330">
        <f t="shared" si="187"/>
        <v>0</v>
      </c>
      <c r="AF396" s="560">
        <f t="shared" si="194"/>
        <v>0</v>
      </c>
      <c r="AG396" s="560">
        <f t="shared" si="194"/>
        <v>0</v>
      </c>
      <c r="AH396" s="560">
        <f t="shared" si="194"/>
        <v>0</v>
      </c>
      <c r="AI396" s="560">
        <f t="shared" si="194"/>
        <v>0</v>
      </c>
      <c r="AJ396" s="330">
        <f t="shared" si="188"/>
        <v>0</v>
      </c>
    </row>
    <row r="397" spans="2:36" x14ac:dyDescent="0.3">
      <c r="B397" s="5">
        <f>COUNT(B10:B396)</f>
        <v>76</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69">
    <mergeCell ref="B391:B396"/>
    <mergeCell ref="B379:B382"/>
    <mergeCell ref="B383:B386"/>
    <mergeCell ref="B365:B368"/>
    <mergeCell ref="B357:B360"/>
    <mergeCell ref="C379:C390"/>
    <mergeCell ref="D379:D382"/>
    <mergeCell ref="D383:D386"/>
    <mergeCell ref="D357:D360"/>
    <mergeCell ref="C357:C364"/>
    <mergeCell ref="D364:E364"/>
    <mergeCell ref="D365:D368"/>
    <mergeCell ref="C365:C372"/>
    <mergeCell ref="D372:E372"/>
    <mergeCell ref="D390:E390"/>
    <mergeCell ref="C391:C396"/>
    <mergeCell ref="D391:D393"/>
    <mergeCell ref="D394:E394"/>
    <mergeCell ref="D395:E395"/>
    <mergeCell ref="D396:E396"/>
    <mergeCell ref="D387:E387"/>
    <mergeCell ref="D388:E388"/>
    <mergeCell ref="D389:E389"/>
    <mergeCell ref="B373:B375"/>
    <mergeCell ref="D333:D336"/>
    <mergeCell ref="C341:C348"/>
    <mergeCell ref="C333:C340"/>
    <mergeCell ref="D340:E340"/>
    <mergeCell ref="D348:E348"/>
    <mergeCell ref="D341:D344"/>
    <mergeCell ref="C349:C356"/>
    <mergeCell ref="D356:E356"/>
    <mergeCell ref="D349:D352"/>
    <mergeCell ref="D337:E337"/>
    <mergeCell ref="D353:E353"/>
    <mergeCell ref="AA2:AE2"/>
    <mergeCell ref="AE3:AE4"/>
    <mergeCell ref="C8:E8"/>
    <mergeCell ref="C9:E9"/>
    <mergeCell ref="D10:D13"/>
    <mergeCell ref="D14:D18"/>
    <mergeCell ref="D22:E22"/>
    <mergeCell ref="D23:E23"/>
    <mergeCell ref="D24:D27"/>
    <mergeCell ref="B1:F2"/>
    <mergeCell ref="F3:F4"/>
    <mergeCell ref="B14:B16"/>
    <mergeCell ref="D21:E21"/>
    <mergeCell ref="B3:B4"/>
    <mergeCell ref="C7:E7"/>
    <mergeCell ref="D3:E4"/>
    <mergeCell ref="B10:B12"/>
    <mergeCell ref="C3:C4"/>
    <mergeCell ref="B24:B26"/>
    <mergeCell ref="D164:E164"/>
    <mergeCell ref="D306:E306"/>
    <mergeCell ref="D243:D245"/>
    <mergeCell ref="D57:E57"/>
    <mergeCell ref="D56:E56"/>
    <mergeCell ref="D55:E55"/>
    <mergeCell ref="D154:E154"/>
    <mergeCell ref="D157:D161"/>
    <mergeCell ref="D172:D176"/>
    <mergeCell ref="D177:D181"/>
    <mergeCell ref="D182:D185"/>
    <mergeCell ref="D186:D189"/>
    <mergeCell ref="D163:E163"/>
    <mergeCell ref="D153:E153"/>
    <mergeCell ref="D255:E255"/>
    <mergeCell ref="D64:D67"/>
    <mergeCell ref="D59:D63"/>
    <mergeCell ref="D71:D75"/>
    <mergeCell ref="D76:D79"/>
    <mergeCell ref="D80:D84"/>
    <mergeCell ref="D88:D91"/>
    <mergeCell ref="D92:D95"/>
    <mergeCell ref="D100:D103"/>
    <mergeCell ref="D96:D99"/>
    <mergeCell ref="D149:D151"/>
    <mergeCell ref="D137:D140"/>
    <mergeCell ref="D141:D144"/>
    <mergeCell ref="D145:D148"/>
    <mergeCell ref="D20:E20"/>
    <mergeCell ref="D68:D70"/>
    <mergeCell ref="D152:E152"/>
    <mergeCell ref="D32:D35"/>
    <mergeCell ref="D162:E162"/>
    <mergeCell ref="D104:D107"/>
    <mergeCell ref="B219:B221"/>
    <mergeCell ref="B278:B280"/>
    <mergeCell ref="B205:B207"/>
    <mergeCell ref="B282:B284"/>
    <mergeCell ref="B309:B311"/>
    <mergeCell ref="B325:B327"/>
    <mergeCell ref="B317:B319"/>
    <mergeCell ref="B258:B260"/>
    <mergeCell ref="B262:B264"/>
    <mergeCell ref="B243:B245"/>
    <mergeCell ref="B294:B296"/>
    <mergeCell ref="B237:B239"/>
    <mergeCell ref="B240:B242"/>
    <mergeCell ref="B246:B248"/>
    <mergeCell ref="B59:B61"/>
    <mergeCell ref="B71:B73"/>
    <mergeCell ref="B76:B78"/>
    <mergeCell ref="B80:B82"/>
    <mergeCell ref="B96:B98"/>
    <mergeCell ref="B149:B151"/>
    <mergeCell ref="B100:B102"/>
    <mergeCell ref="B108:B110"/>
    <mergeCell ref="C59:C156"/>
    <mergeCell ref="B68:B70"/>
    <mergeCell ref="B145:B147"/>
    <mergeCell ref="B88:B90"/>
    <mergeCell ref="B117:B119"/>
    <mergeCell ref="B112:B114"/>
    <mergeCell ref="B133:B135"/>
    <mergeCell ref="B121:B123"/>
    <mergeCell ref="B125:B127"/>
    <mergeCell ref="B36:B38"/>
    <mergeCell ref="D40:D42"/>
    <mergeCell ref="B40:B42"/>
    <mergeCell ref="B43:B45"/>
    <mergeCell ref="B51:B53"/>
    <mergeCell ref="B32:B34"/>
    <mergeCell ref="C5:E5"/>
    <mergeCell ref="C6:E6"/>
    <mergeCell ref="B28:B30"/>
    <mergeCell ref="B47:B49"/>
    <mergeCell ref="D19:E19"/>
    <mergeCell ref="D36:D39"/>
    <mergeCell ref="D43:D46"/>
    <mergeCell ref="D47:D50"/>
    <mergeCell ref="D51:D54"/>
    <mergeCell ref="C24:C58"/>
    <mergeCell ref="D58:E58"/>
    <mergeCell ref="C10:C23"/>
    <mergeCell ref="D28:D31"/>
    <mergeCell ref="C258:C289"/>
    <mergeCell ref="C290:C300"/>
    <mergeCell ref="B92:B94"/>
    <mergeCell ref="B85:B87"/>
    <mergeCell ref="B64:B66"/>
    <mergeCell ref="B167:B169"/>
    <mergeCell ref="B224:B226"/>
    <mergeCell ref="B229:B231"/>
    <mergeCell ref="B301:B303"/>
    <mergeCell ref="B274:B276"/>
    <mergeCell ref="B172:B174"/>
    <mergeCell ref="B200:B202"/>
    <mergeCell ref="B186:B188"/>
    <mergeCell ref="B210:B212"/>
    <mergeCell ref="B195:B197"/>
    <mergeCell ref="B266:B268"/>
    <mergeCell ref="B215:B217"/>
    <mergeCell ref="B270:B272"/>
    <mergeCell ref="B234:B236"/>
    <mergeCell ref="B157:B159"/>
    <mergeCell ref="B129:B131"/>
    <mergeCell ref="B104:B106"/>
    <mergeCell ref="B177:B179"/>
    <mergeCell ref="B249:B251"/>
    <mergeCell ref="C301:C308"/>
    <mergeCell ref="D308:E308"/>
    <mergeCell ref="D321:E321"/>
    <mergeCell ref="D322:E322"/>
    <mergeCell ref="D314:E314"/>
    <mergeCell ref="D329:E329"/>
    <mergeCell ref="D315:E315"/>
    <mergeCell ref="D294:D296"/>
    <mergeCell ref="D298:E298"/>
    <mergeCell ref="D297:E297"/>
    <mergeCell ref="D305:E305"/>
    <mergeCell ref="D307:E307"/>
    <mergeCell ref="C309:C316"/>
    <mergeCell ref="C317:C324"/>
    <mergeCell ref="C325:C332"/>
    <mergeCell ref="D309:D312"/>
    <mergeCell ref="D316:E316"/>
    <mergeCell ref="D324:E324"/>
    <mergeCell ref="D317:D320"/>
    <mergeCell ref="D325:D328"/>
    <mergeCell ref="D332:E332"/>
    <mergeCell ref="B182:B184"/>
    <mergeCell ref="B190:B192"/>
    <mergeCell ref="B349:B351"/>
    <mergeCell ref="B290:B292"/>
    <mergeCell ref="D377:E377"/>
    <mergeCell ref="D378:E378"/>
    <mergeCell ref="D376:E376"/>
    <mergeCell ref="B333:B335"/>
    <mergeCell ref="B341:B343"/>
    <mergeCell ref="D345:E345"/>
    <mergeCell ref="D346:E346"/>
    <mergeCell ref="D347:E347"/>
    <mergeCell ref="D338:E338"/>
    <mergeCell ref="D339:E339"/>
    <mergeCell ref="D361:E361"/>
    <mergeCell ref="D354:E354"/>
    <mergeCell ref="D355:E355"/>
    <mergeCell ref="D363:E363"/>
    <mergeCell ref="D330:E330"/>
    <mergeCell ref="D370:E370"/>
    <mergeCell ref="D371:E371"/>
    <mergeCell ref="C373:C378"/>
    <mergeCell ref="D373:D375"/>
    <mergeCell ref="D369:E369"/>
    <mergeCell ref="D362:E362"/>
    <mergeCell ref="D229:D233"/>
    <mergeCell ref="D155:E155"/>
    <mergeCell ref="D156:E156"/>
    <mergeCell ref="D290:D293"/>
    <mergeCell ref="D258:D261"/>
    <mergeCell ref="D262:D265"/>
    <mergeCell ref="D266:D269"/>
    <mergeCell ref="D270:D273"/>
    <mergeCell ref="D274:D277"/>
    <mergeCell ref="D278:D281"/>
    <mergeCell ref="D282:D285"/>
    <mergeCell ref="D289:E289"/>
    <mergeCell ref="D300:E300"/>
    <mergeCell ref="D313:E313"/>
    <mergeCell ref="D323:E323"/>
    <mergeCell ref="D331:E331"/>
    <mergeCell ref="D299:E299"/>
    <mergeCell ref="D254:E254"/>
    <mergeCell ref="D301:D304"/>
    <mergeCell ref="D287:E287"/>
    <mergeCell ref="D288:E288"/>
    <mergeCell ref="D286:E286"/>
    <mergeCell ref="D253:E253"/>
    <mergeCell ref="D257:E257"/>
    <mergeCell ref="C167:C257"/>
    <mergeCell ref="D190:D194"/>
    <mergeCell ref="D195:D199"/>
    <mergeCell ref="D200:D204"/>
    <mergeCell ref="D205:D209"/>
    <mergeCell ref="D210:D214"/>
    <mergeCell ref="D215:D218"/>
    <mergeCell ref="D219:D223"/>
    <mergeCell ref="D224:D228"/>
    <mergeCell ref="D234:D236"/>
    <mergeCell ref="D237:D239"/>
    <mergeCell ref="D240:D242"/>
    <mergeCell ref="D246:D248"/>
    <mergeCell ref="AF2:AJ2"/>
    <mergeCell ref="AJ3:AJ4"/>
    <mergeCell ref="C157:C166"/>
    <mergeCell ref="D165:E165"/>
    <mergeCell ref="D166:E166"/>
    <mergeCell ref="D167:D171"/>
    <mergeCell ref="D85:D87"/>
    <mergeCell ref="D249:D252"/>
    <mergeCell ref="D256:E256"/>
    <mergeCell ref="D108:D111"/>
    <mergeCell ref="D112:D116"/>
    <mergeCell ref="D117:D120"/>
    <mergeCell ref="D121:D124"/>
    <mergeCell ref="D125:D128"/>
    <mergeCell ref="D129:D132"/>
    <mergeCell ref="D133:D136"/>
    <mergeCell ref="V2:Z2"/>
    <mergeCell ref="Z3:Z4"/>
    <mergeCell ref="K3:K4"/>
    <mergeCell ref="L2:P2"/>
    <mergeCell ref="P3:P4"/>
    <mergeCell ref="G2:K2"/>
    <mergeCell ref="Q2:U2"/>
    <mergeCell ref="U3:U4"/>
  </mergeCells>
  <pageMargins left="0.7" right="0.7" top="0.75" bottom="0.75" header="0.3" footer="0.3"/>
  <pageSetup paperSize="9" scale="1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Z1002"/>
  <sheetViews>
    <sheetView showGridLines="0" zoomScale="80" zoomScaleNormal="80" zoomScaleSheetLayoutView="80" workbookViewId="0">
      <pane xSplit="6" ySplit="8" topLeftCell="P9" activePane="bottomRight" state="frozen"/>
      <selection pane="topRight" activeCell="G1" sqref="G1"/>
      <selection pane="bottomLeft" activeCell="A9" sqref="A9"/>
      <selection pane="bottomRight" activeCell="AE880" sqref="AE880"/>
    </sheetView>
  </sheetViews>
  <sheetFormatPr defaultColWidth="9.140625" defaultRowHeight="15" x14ac:dyDescent="0.25"/>
  <cols>
    <col min="1" max="1" width="1.5703125" style="12" customWidth="1"/>
    <col min="2" max="2" width="5.85546875" style="12" bestFit="1" customWidth="1"/>
    <col min="3" max="3" width="29.28515625" style="26" customWidth="1"/>
    <col min="4" max="4" width="64.5703125" style="27" customWidth="1"/>
    <col min="5" max="5" width="17.42578125" style="152" customWidth="1"/>
    <col min="6" max="6" width="13.42578125" style="12" customWidth="1"/>
    <col min="7" max="10" width="6" style="12" customWidth="1"/>
    <col min="11" max="11" width="13.42578125" style="12" customWidth="1"/>
    <col min="12" max="12" width="6.140625" style="12" customWidth="1"/>
    <col min="13" max="15" width="6.28515625" style="12" customWidth="1"/>
    <col min="16" max="16" width="13.42578125" style="12" customWidth="1"/>
    <col min="17" max="18" width="6.140625" style="12" customWidth="1"/>
    <col min="19" max="19" width="6" style="12" customWidth="1"/>
    <col min="20" max="20" width="6.140625" style="12" customWidth="1"/>
    <col min="21" max="21" width="13.42578125" style="12" customWidth="1"/>
    <col min="22" max="25" width="6.140625" style="12" customWidth="1"/>
    <col min="26" max="26" width="13.42578125" style="12" customWidth="1"/>
    <col min="27" max="27" width="5.85546875" style="12" customWidth="1"/>
    <col min="28" max="28" width="5.7109375" style="12" customWidth="1"/>
    <col min="29" max="30" width="5.85546875" style="12" customWidth="1"/>
    <col min="31" max="31" width="13.5703125" style="12" customWidth="1"/>
    <col min="32" max="35" width="5.85546875" style="12" customWidth="1"/>
    <col min="36" max="36" width="13.5703125" style="12" customWidth="1"/>
    <col min="37" max="16384" width="9.140625" style="12"/>
  </cols>
  <sheetData>
    <row r="1" spans="1:36" s="17" customFormat="1" ht="32.25" customHeight="1" thickBot="1" x14ac:dyDescent="0.4">
      <c r="B1" s="754" t="s">
        <v>797</v>
      </c>
      <c r="C1" s="754"/>
      <c r="D1" s="754"/>
      <c r="E1" s="754"/>
      <c r="F1" s="754"/>
    </row>
    <row r="2" spans="1:36" s="17" customFormat="1" ht="23.25" customHeight="1" thickBot="1" x14ac:dyDescent="0.4">
      <c r="B2" s="755"/>
      <c r="C2" s="755"/>
      <c r="D2" s="755"/>
      <c r="E2" s="755"/>
      <c r="F2" s="755"/>
      <c r="G2" s="781" t="s">
        <v>724</v>
      </c>
      <c r="H2" s="782"/>
      <c r="I2" s="782"/>
      <c r="J2" s="782"/>
      <c r="K2" s="783"/>
      <c r="L2" s="781" t="s">
        <v>729</v>
      </c>
      <c r="M2" s="782"/>
      <c r="N2" s="782"/>
      <c r="O2" s="782"/>
      <c r="P2" s="783"/>
      <c r="Q2" s="781" t="s">
        <v>732</v>
      </c>
      <c r="R2" s="782"/>
      <c r="S2" s="782"/>
      <c r="T2" s="782"/>
      <c r="U2" s="783"/>
      <c r="V2" s="781" t="s">
        <v>738</v>
      </c>
      <c r="W2" s="782"/>
      <c r="X2" s="782"/>
      <c r="Y2" s="782"/>
      <c r="Z2" s="783"/>
      <c r="AA2" s="781" t="s">
        <v>764</v>
      </c>
      <c r="AB2" s="782"/>
      <c r="AC2" s="782"/>
      <c r="AD2" s="782"/>
      <c r="AE2" s="783"/>
      <c r="AF2" s="781" t="s">
        <v>795</v>
      </c>
      <c r="AG2" s="782"/>
      <c r="AH2" s="782"/>
      <c r="AI2" s="782"/>
      <c r="AJ2" s="783"/>
    </row>
    <row r="3" spans="1:36" s="30" customFormat="1" ht="126.75" customHeight="1" x14ac:dyDescent="0.2">
      <c r="B3" s="799" t="s">
        <v>56</v>
      </c>
      <c r="C3" s="799" t="s">
        <v>122</v>
      </c>
      <c r="D3" s="800" t="s">
        <v>128</v>
      </c>
      <c r="E3" s="801"/>
      <c r="F3" s="799" t="s">
        <v>161</v>
      </c>
      <c r="G3" s="310" t="s">
        <v>327</v>
      </c>
      <c r="H3" s="309" t="s">
        <v>721</v>
      </c>
      <c r="I3" s="309" t="s">
        <v>722</v>
      </c>
      <c r="J3" s="309" t="s">
        <v>723</v>
      </c>
      <c r="K3" s="784" t="s">
        <v>726</v>
      </c>
      <c r="L3" s="310" t="s">
        <v>327</v>
      </c>
      <c r="M3" s="309" t="s">
        <v>721</v>
      </c>
      <c r="N3" s="309" t="s">
        <v>722</v>
      </c>
      <c r="O3" s="309" t="s">
        <v>723</v>
      </c>
      <c r="P3" s="784" t="s">
        <v>730</v>
      </c>
      <c r="Q3" s="310" t="s">
        <v>327</v>
      </c>
      <c r="R3" s="309" t="s">
        <v>721</v>
      </c>
      <c r="S3" s="309" t="s">
        <v>722</v>
      </c>
      <c r="T3" s="309" t="s">
        <v>723</v>
      </c>
      <c r="U3" s="784" t="s">
        <v>734</v>
      </c>
      <c r="V3" s="309" t="s">
        <v>721</v>
      </c>
      <c r="W3" s="309" t="s">
        <v>722</v>
      </c>
      <c r="X3" s="309" t="s">
        <v>723</v>
      </c>
      <c r="Y3" s="309" t="s">
        <v>327</v>
      </c>
      <c r="Z3" s="784" t="s">
        <v>739</v>
      </c>
      <c r="AA3" s="309" t="s">
        <v>721</v>
      </c>
      <c r="AB3" s="309" t="s">
        <v>722</v>
      </c>
      <c r="AC3" s="309" t="s">
        <v>723</v>
      </c>
      <c r="AD3" s="309" t="s">
        <v>327</v>
      </c>
      <c r="AE3" s="784" t="s">
        <v>790</v>
      </c>
      <c r="AF3" s="309" t="s">
        <v>721</v>
      </c>
      <c r="AG3" s="309" t="s">
        <v>722</v>
      </c>
      <c r="AH3" s="309" t="s">
        <v>723</v>
      </c>
      <c r="AI3" s="309" t="s">
        <v>327</v>
      </c>
      <c r="AJ3" s="784" t="s">
        <v>798</v>
      </c>
    </row>
    <row r="4" spans="1:36" s="38" customFormat="1" ht="21" customHeight="1" thickBot="1" x14ac:dyDescent="0.25">
      <c r="B4" s="785"/>
      <c r="C4" s="785"/>
      <c r="D4" s="802"/>
      <c r="E4" s="803"/>
      <c r="F4" s="785"/>
      <c r="G4" s="53">
        <v>103</v>
      </c>
      <c r="H4" s="53">
        <v>172</v>
      </c>
      <c r="I4" s="53">
        <v>173</v>
      </c>
      <c r="J4" s="53">
        <v>174</v>
      </c>
      <c r="K4" s="785"/>
      <c r="L4" s="53">
        <v>103</v>
      </c>
      <c r="M4" s="53">
        <v>172</v>
      </c>
      <c r="N4" s="53">
        <v>173</v>
      </c>
      <c r="O4" s="53">
        <v>174</v>
      </c>
      <c r="P4" s="785"/>
      <c r="Q4" s="53">
        <v>103</v>
      </c>
      <c r="R4" s="53">
        <v>172</v>
      </c>
      <c r="S4" s="53">
        <v>173</v>
      </c>
      <c r="T4" s="53">
        <v>174</v>
      </c>
      <c r="U4" s="785"/>
      <c r="V4" s="53">
        <v>172</v>
      </c>
      <c r="W4" s="53">
        <v>173</v>
      </c>
      <c r="X4" s="53">
        <v>174</v>
      </c>
      <c r="Y4" s="53">
        <v>103</v>
      </c>
      <c r="Z4" s="785"/>
      <c r="AA4" s="53">
        <v>172</v>
      </c>
      <c r="AB4" s="53">
        <v>173</v>
      </c>
      <c r="AC4" s="53">
        <v>174</v>
      </c>
      <c r="AD4" s="53">
        <v>103</v>
      </c>
      <c r="AE4" s="785"/>
      <c r="AF4" s="53">
        <v>172</v>
      </c>
      <c r="AG4" s="53">
        <v>173</v>
      </c>
      <c r="AH4" s="53">
        <v>174</v>
      </c>
      <c r="AI4" s="53">
        <v>103</v>
      </c>
      <c r="AJ4" s="785"/>
    </row>
    <row r="5" spans="1:36" s="239" customFormat="1" ht="16.5" customHeight="1" x14ac:dyDescent="0.25">
      <c r="A5" s="19"/>
      <c r="B5" s="51"/>
      <c r="C5" s="937" t="s">
        <v>137</v>
      </c>
      <c r="D5" s="938"/>
      <c r="E5" s="938"/>
      <c r="F5" s="339">
        <f t="shared" ref="F5:F11" si="0">K5+P5+U5+Z5+AE5+AJ5</f>
        <v>1481</v>
      </c>
      <c r="G5" s="340">
        <f>G331+G386+G412+G457+G487+G517+G537+G552+G587+G728+G765+G790+G854+G872+G917+G925+G946+G971+G527</f>
        <v>226</v>
      </c>
      <c r="H5" s="340">
        <f>H331+H386+H412+H457+H487+H517+H537+H552+H587+H730+H767+H792+H853+H871+H916+H924++H945+H970+H527</f>
        <v>2</v>
      </c>
      <c r="I5" s="340">
        <f>I331+I386+I412+I457+I487+I517+I537+I552+I587+I730+I767+I792+I853+I871+I916+I924++I945+I970+I527</f>
        <v>16</v>
      </c>
      <c r="J5" s="340">
        <f>J331+J386+J412+J457+J487+J517+J537+J552+J587+J730+J767+J792+J853+J871+J916+J924++J945+J970+J527</f>
        <v>4</v>
      </c>
      <c r="K5" s="341">
        <f>G5+H5+I5+J5</f>
        <v>248</v>
      </c>
      <c r="L5" s="340">
        <f t="shared" ref="L5:N6" si="1">L331+L386+L412+L457+L487+L517+L537+L552+L587+L728+L765+L790+L854+L872+L917+L925+L946+L971+L527</f>
        <v>258</v>
      </c>
      <c r="M5" s="340">
        <f t="shared" si="1"/>
        <v>2</v>
      </c>
      <c r="N5" s="340">
        <f t="shared" si="1"/>
        <v>15</v>
      </c>
      <c r="O5" s="340">
        <f>O331+O386+O412+O457+O487+O517+O537+O552+O587+O730+O767+O792+O853+O871+O916+O924++O945+O970+O527</f>
        <v>2</v>
      </c>
      <c r="P5" s="342">
        <f>L5+M5+N5+O5</f>
        <v>277</v>
      </c>
      <c r="Q5" s="340">
        <f t="shared" ref="Q5:S6" si="2">Q331+Q386+Q412+Q457+Q487+Q517+Q537+Q552+Q587+Q728+Q765+Q790+Q854+Q872+Q917+Q925+Q946+Q971+Q527</f>
        <v>277</v>
      </c>
      <c r="R5" s="340">
        <f t="shared" si="2"/>
        <v>0</v>
      </c>
      <c r="S5" s="340">
        <f t="shared" si="2"/>
        <v>5</v>
      </c>
      <c r="T5" s="340">
        <f>T331+T386+T412+T457+T487+T517+T537+T552+T587+T730+T767+T792+T853+T871+T916+T924++T945+T970+T527</f>
        <v>8</v>
      </c>
      <c r="U5" s="342">
        <f>Q5+R5+S5+T5</f>
        <v>290</v>
      </c>
      <c r="V5" s="340">
        <f t="shared" ref="V5:X5" si="3">V331+V386+V412+V457+V487+V517+V527+V537+V552+V587+V728+V765+V790+V854+V872+V917+V925+V946+V971+V991</f>
        <v>1</v>
      </c>
      <c r="W5" s="340">
        <f t="shared" si="3"/>
        <v>10</v>
      </c>
      <c r="X5" s="340">
        <f t="shared" si="3"/>
        <v>1</v>
      </c>
      <c r="Y5" s="340">
        <f>Y331+Y386+Y412+Y457+Y487+Y517+Y527+Y537+Y552+Y587+Y728+Y765+Y790+Y854+Y872+Y917+Y925+Y946+Y971+Y991</f>
        <v>258</v>
      </c>
      <c r="Z5" s="342">
        <f>V5+W5+X5+Y5</f>
        <v>270</v>
      </c>
      <c r="AA5" s="52">
        <f t="shared" ref="AA5:AD6" si="4">AA331+AA386+AA412+AA457+AA487+AA517+AA537+AA552+AA587+AA728+AA765+AA790+AA854+AA872+AA917+AA925+AA946+AA971+AA527</f>
        <v>1</v>
      </c>
      <c r="AB5" s="52">
        <f t="shared" si="4"/>
        <v>0</v>
      </c>
      <c r="AC5" s="52">
        <f t="shared" si="4"/>
        <v>2</v>
      </c>
      <c r="AD5" s="52">
        <f t="shared" si="4"/>
        <v>191</v>
      </c>
      <c r="AE5" s="342">
        <f>AA5+AB5+AC5+AD5</f>
        <v>194</v>
      </c>
      <c r="AF5" s="52">
        <f t="shared" ref="AF5:AI5" si="5">AF331+AF386+AF412+AF457+AF487+AF517+AF537+AF552+AF587+AF728+AF765+AF790+AF854+AF872+AF917+AF925+AF946+AF971+AF527</f>
        <v>1</v>
      </c>
      <c r="AG5" s="52">
        <f t="shared" si="5"/>
        <v>13</v>
      </c>
      <c r="AH5" s="52">
        <f t="shared" si="5"/>
        <v>0</v>
      </c>
      <c r="AI5" s="52">
        <f t="shared" si="5"/>
        <v>188</v>
      </c>
      <c r="AJ5" s="342">
        <f>AF5+AG5+AH5+AI5</f>
        <v>202</v>
      </c>
    </row>
    <row r="6" spans="1:36" s="239" customFormat="1" ht="16.5" customHeight="1" x14ac:dyDescent="0.25">
      <c r="A6" s="19"/>
      <c r="B6" s="31"/>
      <c r="C6" s="888" t="s">
        <v>138</v>
      </c>
      <c r="D6" s="889"/>
      <c r="E6" s="889"/>
      <c r="F6" s="444">
        <f t="shared" si="0"/>
        <v>0</v>
      </c>
      <c r="G6" s="52">
        <f>G332+G387+G413+G458+G488+G518+G538+G553+G588+G729+G766+G791+G855+G873+G918+G926+G947+G972+G528</f>
        <v>0</v>
      </c>
      <c r="H6" s="231">
        <f>H332+H387+H413+H458+H488+H518+H538+H553+H588+H731+H768+H793+H854+H872+H917+H925+H946+H971+H528</f>
        <v>0</v>
      </c>
      <c r="I6" s="231">
        <f>I332+I387+I413+I458+I488+I518+I538+I553+I588+I731+I768+I793+I854+I872+I917+I925+I946+I971+I528</f>
        <v>0</v>
      </c>
      <c r="J6" s="231">
        <f>J332+J387+J413+J458+J488+J518+J538+J553+J588+J731+J768+J793+J854+J872+J917+J925+J946+J971+J528</f>
        <v>0</v>
      </c>
      <c r="K6" s="319">
        <f>G6+H6+I6+J6</f>
        <v>0</v>
      </c>
      <c r="L6" s="52">
        <f t="shared" si="1"/>
        <v>0</v>
      </c>
      <c r="M6" s="52">
        <f t="shared" si="1"/>
        <v>0</v>
      </c>
      <c r="N6" s="52">
        <f t="shared" si="1"/>
        <v>0</v>
      </c>
      <c r="O6" s="231">
        <f>O332+O387+O413+O458+O488+O518+O538+O553+O588+O731+O768+O793+O854+O872+O917+O925+O946+O971+O528</f>
        <v>0</v>
      </c>
      <c r="P6" s="343">
        <f>L6+M6+N6+O6</f>
        <v>0</v>
      </c>
      <c r="Q6" s="52">
        <f t="shared" si="2"/>
        <v>0</v>
      </c>
      <c r="R6" s="52">
        <f t="shared" si="2"/>
        <v>0</v>
      </c>
      <c r="S6" s="52">
        <f t="shared" si="2"/>
        <v>0</v>
      </c>
      <c r="T6" s="231">
        <f>T332+T387+T413+T458+T488+T518+T538+T553+T588+T731+T768+T793+T854+T872+T917+T925+T946+T971+T528</f>
        <v>0</v>
      </c>
      <c r="U6" s="343">
        <f>Q6+R6+S6+T6</f>
        <v>0</v>
      </c>
      <c r="V6" s="231">
        <f t="shared" ref="V6:X6" si="6">V332+V387+V413+V458+V488+V518+V528+V538+V553+V588+V729+V766+V791+V855+V873+V918+V926+V947+V972+V992</f>
        <v>0</v>
      </c>
      <c r="W6" s="231">
        <f t="shared" si="6"/>
        <v>0</v>
      </c>
      <c r="X6" s="231">
        <f t="shared" si="6"/>
        <v>0</v>
      </c>
      <c r="Y6" s="231">
        <f>Y332+Y387+Y413+Y458+Y488+Y518+Y528+Y538+Y553+Y588+Y729+Y766+Y791+Y855+Y873+Y918+Y926+Y947+Y972+Y992</f>
        <v>0</v>
      </c>
      <c r="Z6" s="343">
        <f>V6+W6+X6+Y6</f>
        <v>0</v>
      </c>
      <c r="AA6" s="52">
        <f t="shared" si="4"/>
        <v>0</v>
      </c>
      <c r="AB6" s="52">
        <f t="shared" si="4"/>
        <v>0</v>
      </c>
      <c r="AC6" s="52">
        <f t="shared" si="4"/>
        <v>0</v>
      </c>
      <c r="AD6" s="52">
        <f t="shared" si="4"/>
        <v>0</v>
      </c>
      <c r="AE6" s="343">
        <f>AA6+AB6+AC6+AD6</f>
        <v>0</v>
      </c>
      <c r="AF6" s="52">
        <f t="shared" ref="AF6:AI6" si="7">AF332+AF387+AF413+AF458+AF488+AF518+AF538+AF553+AF588+AF729+AF766+AF791+AF855+AF873+AF918+AF926+AF947+AF972+AF528</f>
        <v>0</v>
      </c>
      <c r="AG6" s="52">
        <f t="shared" si="7"/>
        <v>0</v>
      </c>
      <c r="AH6" s="52">
        <f t="shared" si="7"/>
        <v>0</v>
      </c>
      <c r="AI6" s="52">
        <f t="shared" si="7"/>
        <v>0</v>
      </c>
      <c r="AJ6" s="343">
        <f>AF6+AG6+AH6+AI6</f>
        <v>0</v>
      </c>
    </row>
    <row r="7" spans="1:36" s="239" customFormat="1" ht="16.5" customHeight="1" thickBot="1" x14ac:dyDescent="0.3">
      <c r="A7" s="19"/>
      <c r="B7" s="162"/>
      <c r="C7" s="890" t="s">
        <v>139</v>
      </c>
      <c r="D7" s="891"/>
      <c r="E7" s="891"/>
      <c r="F7" s="347">
        <f t="shared" si="0"/>
        <v>2540</v>
      </c>
      <c r="G7" s="350">
        <f>G333+G388+G414+G459+G489+G519+G539+G554+G589+G730+G767+G792+G856+G874+G919+G927++G948+G973+G529+G991</f>
        <v>363</v>
      </c>
      <c r="H7" s="350">
        <f>H333+H388+H414+H459+H489+H519+H539+H554+H589+H732+H769+H794+H855+H873+H918+H926++H947+H972+H529+H990</f>
        <v>3</v>
      </c>
      <c r="I7" s="350">
        <f>I333+I388+I414+I459+I489+I519+I539+I554+I589+I732+I769+I794+I855+I873+I918+I926++I947+I972+I529+I990</f>
        <v>15</v>
      </c>
      <c r="J7" s="350">
        <f>J333+J388+J414+J459+J489+J519+J539+J554+J589+J732+J769+J794+J855+J873+J918+J926++J947+J972+J529+J990</f>
        <v>4</v>
      </c>
      <c r="K7" s="317">
        <f>J7+I7+H7+G7</f>
        <v>385</v>
      </c>
      <c r="L7" s="350">
        <f>L333+L388+L414+L459+L489+L519+L539+L554+L589+L730+L767+L792+L856+L874+L919+L927++L948+L973+L529+L991</f>
        <v>408</v>
      </c>
      <c r="M7" s="350">
        <f>M333+M388+M414+M459+M489+M519+M539+M554+M589+M730+M767+M792+M856+M874+M919+M927++M948+M973+M529+M991</f>
        <v>2</v>
      </c>
      <c r="N7" s="350">
        <f>N333+N388+N414+N459+N489+N519+N539+N554+N589+N730+N767+N792+N856+N874+N919+N927++N948+N973+N529+N991</f>
        <v>23</v>
      </c>
      <c r="O7" s="350">
        <f>O333+O388+O414+O459+O489+O519+O539+O554+O589+O732+O769+O794+O855+O873+O918+O926++O947+O972+O529+O990</f>
        <v>2</v>
      </c>
      <c r="P7" s="344">
        <f>O7+N7+M7+L7</f>
        <v>435</v>
      </c>
      <c r="Q7" s="350">
        <f>Q333+Q388+Q414+Q459+Q489+Q519+Q539+Q554+Q589+Q730+Q767+Q792+Q856+Q874+Q919+Q927++Q948+Q973+Q529+Q991</f>
        <v>464</v>
      </c>
      <c r="R7" s="350">
        <f>R333+R388+R414+R459+R489+R519+R539+R554+R589+R730+R767+R792+R856+R874+R919+R927++R948+R973+R529+R991</f>
        <v>3</v>
      </c>
      <c r="S7" s="350">
        <f>S333+S388+S414+S459+S489+S519+S539+S554+S589+S730+S767+S792+S856+S874+S919+S927++S948+S973+S529+S991</f>
        <v>22</v>
      </c>
      <c r="T7" s="350">
        <f>T333+T388+T414+T459+T489+T519+T539+T554+T589+T732+T769+T794+T855+T873+T918+T926++T947+T972+T529+T990</f>
        <v>4</v>
      </c>
      <c r="U7" s="344">
        <f>T7+S7+R7+Q7</f>
        <v>493</v>
      </c>
      <c r="V7" s="350">
        <f t="shared" ref="V7:X7" si="8">V333+V388+V414+V459+V489+V519+V539+V554+V589+V529+V730+V767+V792+V856+V874+V919+V927+V948+V973+V993</f>
        <v>2</v>
      </c>
      <c r="W7" s="460">
        <f t="shared" si="8"/>
        <v>19</v>
      </c>
      <c r="X7" s="460">
        <f t="shared" si="8"/>
        <v>2</v>
      </c>
      <c r="Y7" s="350">
        <f>Y333+Y388+Y414+Y459+Y489+Y519+Y539+Y554+Y589+Y529+Y730+Y767+Y792+Y856+Y874+Y919+Y927+Y948+Y973+Y993</f>
        <v>467</v>
      </c>
      <c r="Z7" s="344">
        <f>Y7+X7+W7+V7</f>
        <v>490</v>
      </c>
      <c r="AA7" s="52">
        <f t="shared" ref="AA7:AD7" si="9">AA333+AA388+AA414+AA459+AA489+AA519+AA539+AA554+AA589+AA730+AA767+AA792+AA856+AA874+AA919+AA927++AA948+AA973+AA529+AA991</f>
        <v>2</v>
      </c>
      <c r="AB7" s="52">
        <f t="shared" si="9"/>
        <v>13</v>
      </c>
      <c r="AC7" s="52">
        <f t="shared" si="9"/>
        <v>0</v>
      </c>
      <c r="AD7" s="52">
        <f t="shared" si="9"/>
        <v>375</v>
      </c>
      <c r="AE7" s="344">
        <f>AD7+AC7+AB7+AA7</f>
        <v>390</v>
      </c>
      <c r="AF7" s="52">
        <f t="shared" ref="AF7:AI7" si="10">AF333+AF388+AF414+AF459+AF489+AF519+AF539+AF554+AF589+AF730+AF767+AF792+AF856+AF874+AF919+AF927++AF948+AF973+AF529+AF991</f>
        <v>2</v>
      </c>
      <c r="AG7" s="52">
        <f t="shared" si="10"/>
        <v>16</v>
      </c>
      <c r="AH7" s="52">
        <f t="shared" si="10"/>
        <v>1</v>
      </c>
      <c r="AI7" s="52">
        <f t="shared" si="10"/>
        <v>328</v>
      </c>
      <c r="AJ7" s="344">
        <f>AI7+AH7+AG7+AF7</f>
        <v>347</v>
      </c>
    </row>
    <row r="8" spans="1:36" s="239" customFormat="1" ht="16.5" customHeight="1" thickBot="1" x14ac:dyDescent="0.3">
      <c r="A8" s="19"/>
      <c r="B8" s="163"/>
      <c r="C8" s="789" t="s">
        <v>416</v>
      </c>
      <c r="D8" s="790"/>
      <c r="E8" s="790"/>
      <c r="F8" s="348">
        <f t="shared" si="0"/>
        <v>1719</v>
      </c>
      <c r="G8" s="339">
        <f>G334+G389+G415+G460+G490+G520+G555+G590+G731+G768+G793+G857+G875+G920+G949+G974+G530+G992</f>
        <v>222</v>
      </c>
      <c r="H8" s="340">
        <f t="shared" ref="H8:J9" si="11">H334+H389+H415+H460+H490+H520+H555+H590+H733+H770+H795+H856+H874+H919+H948+H973+H530+H991</f>
        <v>4</v>
      </c>
      <c r="I8" s="340">
        <f t="shared" si="11"/>
        <v>27</v>
      </c>
      <c r="J8" s="351">
        <f t="shared" si="11"/>
        <v>10</v>
      </c>
      <c r="K8" s="353">
        <f>J8+I8+H8+G8</f>
        <v>263</v>
      </c>
      <c r="L8" s="339">
        <f t="shared" ref="L8:N9" si="12">L334+L389+L415+L460+L490+L520+L555+L590+L731+L768+L793+L857+L875+L920+L949+L974+L530+L992</f>
        <v>255</v>
      </c>
      <c r="M8" s="340">
        <f t="shared" si="12"/>
        <v>1</v>
      </c>
      <c r="N8" s="340">
        <f t="shared" si="12"/>
        <v>25</v>
      </c>
      <c r="O8" s="351">
        <f>O334+O389+O415+O460+O490+O520+O555+O590+O733+O770+O795+O856+O874+O919+O948+O973+O530+O991</f>
        <v>6</v>
      </c>
      <c r="P8" s="355">
        <f>O8+N8+M8+L8</f>
        <v>287</v>
      </c>
      <c r="Q8" s="339">
        <f t="shared" ref="Q8:S9" si="13">Q334+Q389+Q415+Q460+Q490+Q520+Q555+Q590+Q731+Q768+Q793+Q857+Q875+Q920+Q949+Q974+Q530+Q992</f>
        <v>306</v>
      </c>
      <c r="R8" s="340">
        <f t="shared" si="13"/>
        <v>3</v>
      </c>
      <c r="S8" s="340">
        <f t="shared" si="13"/>
        <v>18</v>
      </c>
      <c r="T8" s="351">
        <f>T334+T389+T415+T460+T490+T520+T555+T590+T733+T770+T795+T856+T874+T919+T948+T973+T530+T991</f>
        <v>5</v>
      </c>
      <c r="U8" s="442">
        <f>T8+S8+R8+Q8</f>
        <v>332</v>
      </c>
      <c r="V8" s="456">
        <f t="shared" ref="V8:X8" si="14">V334+V389+V415+V460+V490+V520+V555+V590+V530+V540+V768+V793+V857+V875+V920+V949+V974+V731</f>
        <v>0</v>
      </c>
      <c r="W8" s="52">
        <f t="shared" si="14"/>
        <v>13</v>
      </c>
      <c r="X8" s="52">
        <f t="shared" si="14"/>
        <v>0</v>
      </c>
      <c r="Y8" s="458">
        <f>Y334+Y389+Y415+Y460+Y490+Y520+Y555+Y590+Y530+Y540+Y768+Y793+Y857+Y875+Y920+Y949+Y974+Y731</f>
        <v>311</v>
      </c>
      <c r="Z8" s="442">
        <f>Y8+X8+W8+V8</f>
        <v>324</v>
      </c>
      <c r="AA8" s="52">
        <f t="shared" ref="AA8:AD9" si="15">AA334+AA389+AA415+AA460+AA490+AA520+AA555+AA590+AA731+AA768+AA793+AA857+AA875+AA920+AA949+AA974+AA530+AA992</f>
        <v>1</v>
      </c>
      <c r="AB8" s="52">
        <f t="shared" si="15"/>
        <v>21</v>
      </c>
      <c r="AC8" s="52">
        <f t="shared" si="15"/>
        <v>9</v>
      </c>
      <c r="AD8" s="52">
        <f t="shared" si="15"/>
        <v>207</v>
      </c>
      <c r="AE8" s="442">
        <f>AD8+AC8+AB8+AA8</f>
        <v>238</v>
      </c>
      <c r="AF8" s="52">
        <f t="shared" ref="AF8:AI8" si="16">AF334+AF389+AF415+AF460+AF490+AF520+AF555+AF590+AF731+AF768+AF793+AF857+AF875+AF920+AF949+AF974+AF530+AF992</f>
        <v>1</v>
      </c>
      <c r="AG8" s="52">
        <f t="shared" si="16"/>
        <v>25</v>
      </c>
      <c r="AH8" s="52">
        <f t="shared" si="16"/>
        <v>1</v>
      </c>
      <c r="AI8" s="52">
        <f t="shared" si="16"/>
        <v>248</v>
      </c>
      <c r="AJ8" s="442">
        <f>AI8+AH8+AG8+AF8</f>
        <v>275</v>
      </c>
    </row>
    <row r="9" spans="1:36" s="239" customFormat="1" ht="16.5" customHeight="1" thickBot="1" x14ac:dyDescent="0.3">
      <c r="A9" s="19"/>
      <c r="B9" s="225"/>
      <c r="C9" s="789" t="s">
        <v>640</v>
      </c>
      <c r="D9" s="790"/>
      <c r="E9" s="790"/>
      <c r="F9" s="349">
        <f t="shared" si="0"/>
        <v>627</v>
      </c>
      <c r="G9" s="345">
        <f>G335+G390+G416+G461+G491+G521+G556+G591+G732+G769+G794+G858+G876+G921+G950+G975+G531+G993</f>
        <v>126</v>
      </c>
      <c r="H9" s="346">
        <f t="shared" si="11"/>
        <v>2</v>
      </c>
      <c r="I9" s="346">
        <f t="shared" si="11"/>
        <v>21</v>
      </c>
      <c r="J9" s="352">
        <f t="shared" si="11"/>
        <v>3</v>
      </c>
      <c r="K9" s="354">
        <f>G9+H9+I9+J9</f>
        <v>152</v>
      </c>
      <c r="L9" s="345">
        <f t="shared" si="12"/>
        <v>122</v>
      </c>
      <c r="M9" s="346">
        <f t="shared" si="12"/>
        <v>1</v>
      </c>
      <c r="N9" s="346">
        <f t="shared" si="12"/>
        <v>19</v>
      </c>
      <c r="O9" s="352">
        <f>O335+O390+O416+O461+O491+O521+O556+O591+O734+O771+O796+O857+O875+O920+O949+O974+O531+O992</f>
        <v>3</v>
      </c>
      <c r="P9" s="356">
        <f>L9+M9+N9+O9</f>
        <v>145</v>
      </c>
      <c r="Q9" s="345">
        <f t="shared" si="13"/>
        <v>134</v>
      </c>
      <c r="R9" s="346">
        <f t="shared" si="13"/>
        <v>5</v>
      </c>
      <c r="S9" s="346">
        <f t="shared" si="13"/>
        <v>13</v>
      </c>
      <c r="T9" s="352">
        <f>T335+T390+T416+T461+T491+T521+T556+T591+T734+T771+T796+T857+T875+T920+T949+T974+T531+T992</f>
        <v>6</v>
      </c>
      <c r="U9" s="443">
        <f>Q9+R9+S9+T9</f>
        <v>158</v>
      </c>
      <c r="V9" s="457">
        <f t="shared" ref="V9:X9" si="17">V335+V390+V416+V461+V491+V521+V556+V591+V732+V769+V794+V858+V876+V921+V950+V975+V531</f>
        <v>0</v>
      </c>
      <c r="W9" s="460">
        <f t="shared" si="17"/>
        <v>5</v>
      </c>
      <c r="X9" s="460">
        <f t="shared" si="17"/>
        <v>0</v>
      </c>
      <c r="Y9" s="459">
        <f>Y335+Y390+Y416+Y461+Y491+Y521+Y556+Y591+Y732+Y769+Y794+Y858+Y876+Y921+Y950+Y975+Y531</f>
        <v>57</v>
      </c>
      <c r="Z9" s="443">
        <f>V9+W9+X9+Y9</f>
        <v>62</v>
      </c>
      <c r="AA9" s="52">
        <f t="shared" si="15"/>
        <v>0</v>
      </c>
      <c r="AB9" s="52">
        <f t="shared" si="15"/>
        <v>11</v>
      </c>
      <c r="AC9" s="52">
        <f t="shared" si="15"/>
        <v>0</v>
      </c>
      <c r="AD9" s="52">
        <f t="shared" si="15"/>
        <v>32</v>
      </c>
      <c r="AE9" s="443">
        <f>AA9+AB9+AC9+AD9</f>
        <v>43</v>
      </c>
      <c r="AF9" s="52">
        <f t="shared" ref="AF9:AI9" si="18">AF335+AF390+AF416+AF461+AF491+AF521+AF556+AF591+AF732+AF769+AF794+AF858+AF876+AF921+AF950+AF975+AF531+AF993</f>
        <v>0</v>
      </c>
      <c r="AG9" s="52">
        <f t="shared" si="18"/>
        <v>10</v>
      </c>
      <c r="AH9" s="52">
        <f t="shared" si="18"/>
        <v>1</v>
      </c>
      <c r="AI9" s="52">
        <f t="shared" si="18"/>
        <v>56</v>
      </c>
      <c r="AJ9" s="443">
        <f>AF9+AG9+AH9+AI9</f>
        <v>67</v>
      </c>
    </row>
    <row r="10" spans="1:36" s="239" customFormat="1" ht="16.5" customHeight="1" x14ac:dyDescent="0.25">
      <c r="A10" s="19"/>
      <c r="B10" s="869">
        <v>1</v>
      </c>
      <c r="C10" s="877" t="s">
        <v>120</v>
      </c>
      <c r="D10" s="786" t="s">
        <v>60</v>
      </c>
      <c r="E10" s="116" t="s">
        <v>118</v>
      </c>
      <c r="F10" s="52">
        <f t="shared" si="0"/>
        <v>0</v>
      </c>
      <c r="G10" s="106">
        <v>0</v>
      </c>
      <c r="H10" s="109">
        <v>0</v>
      </c>
      <c r="I10" s="109">
        <v>0</v>
      </c>
      <c r="J10" s="109">
        <v>0</v>
      </c>
      <c r="K10" s="68">
        <f>G10+H10+I10+J10</f>
        <v>0</v>
      </c>
      <c r="L10" s="106">
        <v>0</v>
      </c>
      <c r="M10" s="106">
        <v>0</v>
      </c>
      <c r="N10" s="106">
        <v>0</v>
      </c>
      <c r="O10" s="106">
        <v>0</v>
      </c>
      <c r="P10" s="318">
        <f t="shared" ref="P10:P73" si="19">L10+M10+N10+O10</f>
        <v>0</v>
      </c>
      <c r="Q10" s="106">
        <v>0</v>
      </c>
      <c r="R10" s="106">
        <v>0</v>
      </c>
      <c r="S10" s="106">
        <v>0</v>
      </c>
      <c r="T10" s="106">
        <v>0</v>
      </c>
      <c r="U10" s="318">
        <f t="shared" ref="U10:U73" si="20">Q10+R10+S10+T10</f>
        <v>0</v>
      </c>
      <c r="V10" s="106">
        <v>0</v>
      </c>
      <c r="W10" s="106">
        <v>0</v>
      </c>
      <c r="X10" s="106">
        <v>0</v>
      </c>
      <c r="Y10" s="465">
        <v>0</v>
      </c>
      <c r="Z10" s="318">
        <f t="shared" ref="Z10:Z73" si="21">V10+W10+X10+Y10</f>
        <v>0</v>
      </c>
      <c r="AA10" s="106">
        <v>0</v>
      </c>
      <c r="AB10" s="106">
        <v>0</v>
      </c>
      <c r="AC10" s="106">
        <v>0</v>
      </c>
      <c r="AD10" s="106">
        <v>0</v>
      </c>
      <c r="AE10" s="318">
        <f t="shared" ref="AE10:AE73" si="22">AA10+AB10+AC10+AD10</f>
        <v>0</v>
      </c>
      <c r="AF10" s="106">
        <v>0</v>
      </c>
      <c r="AG10" s="106">
        <v>0</v>
      </c>
      <c r="AH10" s="106">
        <v>0</v>
      </c>
      <c r="AI10" s="106">
        <v>0</v>
      </c>
      <c r="AJ10" s="318">
        <f t="shared" ref="AJ10:AJ73" si="23">AF10+AG10+AH10+AI10</f>
        <v>0</v>
      </c>
    </row>
    <row r="11" spans="1:36" s="239" customFormat="1" ht="16.5" customHeight="1" x14ac:dyDescent="0.25">
      <c r="A11" s="19"/>
      <c r="B11" s="869"/>
      <c r="C11" s="877"/>
      <c r="D11" s="787"/>
      <c r="E11" s="87" t="s">
        <v>205</v>
      </c>
      <c r="F11" s="52">
        <f t="shared" si="0"/>
        <v>0</v>
      </c>
      <c r="G11" s="106">
        <v>0</v>
      </c>
      <c r="H11" s="109">
        <v>0</v>
      </c>
      <c r="I11" s="109">
        <v>0</v>
      </c>
      <c r="J11" s="109">
        <v>0</v>
      </c>
      <c r="K11" s="68">
        <f t="shared" ref="K11:K74" si="24">G11+H11+I11+J11</f>
        <v>0</v>
      </c>
      <c r="L11" s="101">
        <v>0</v>
      </c>
      <c r="M11" s="101">
        <v>0</v>
      </c>
      <c r="N11" s="101">
        <v>0</v>
      </c>
      <c r="O11" s="101">
        <v>0</v>
      </c>
      <c r="P11" s="318">
        <f t="shared" si="19"/>
        <v>0</v>
      </c>
      <c r="Q11" s="101">
        <v>0</v>
      </c>
      <c r="R11" s="101">
        <v>0</v>
      </c>
      <c r="S11" s="101">
        <v>0</v>
      </c>
      <c r="T11" s="101">
        <v>0</v>
      </c>
      <c r="U11" s="318">
        <f t="shared" si="20"/>
        <v>0</v>
      </c>
      <c r="V11" s="101">
        <v>0</v>
      </c>
      <c r="W11" s="101">
        <v>0</v>
      </c>
      <c r="X11" s="101">
        <v>0</v>
      </c>
      <c r="Y11" s="461">
        <v>0</v>
      </c>
      <c r="Z11" s="495">
        <f t="shared" si="21"/>
        <v>0</v>
      </c>
      <c r="AA11" s="101">
        <v>0</v>
      </c>
      <c r="AB11" s="101">
        <v>0</v>
      </c>
      <c r="AC11" s="101">
        <v>0</v>
      </c>
      <c r="AD11" s="101">
        <v>0</v>
      </c>
      <c r="AE11" s="495">
        <f t="shared" si="22"/>
        <v>0</v>
      </c>
      <c r="AF11" s="101">
        <v>0</v>
      </c>
      <c r="AG11" s="101">
        <v>0</v>
      </c>
      <c r="AH11" s="101">
        <v>0</v>
      </c>
      <c r="AI11" s="101">
        <v>0</v>
      </c>
      <c r="AJ11" s="495">
        <f t="shared" si="23"/>
        <v>0</v>
      </c>
    </row>
    <row r="12" spans="1:36" s="239" customFormat="1" ht="16.5" customHeight="1" thickBot="1" x14ac:dyDescent="0.3">
      <c r="A12" s="66"/>
      <c r="B12" s="869"/>
      <c r="C12" s="877"/>
      <c r="D12" s="787"/>
      <c r="E12" s="88" t="s">
        <v>114</v>
      </c>
      <c r="F12" s="52">
        <f t="shared" ref="F12:F75" si="25">K12+P12+U12+Z12+AE12+AJ12</f>
        <v>0</v>
      </c>
      <c r="G12" s="106">
        <v>0</v>
      </c>
      <c r="H12" s="109">
        <v>0</v>
      </c>
      <c r="I12" s="109">
        <v>0</v>
      </c>
      <c r="J12" s="109">
        <v>0</v>
      </c>
      <c r="K12" s="68">
        <f t="shared" si="24"/>
        <v>0</v>
      </c>
      <c r="L12" s="105">
        <v>0</v>
      </c>
      <c r="M12" s="105">
        <v>0</v>
      </c>
      <c r="N12" s="105">
        <v>0</v>
      </c>
      <c r="O12" s="105">
        <v>0</v>
      </c>
      <c r="P12" s="318">
        <f t="shared" si="19"/>
        <v>0</v>
      </c>
      <c r="Q12" s="105">
        <v>0</v>
      </c>
      <c r="R12" s="105">
        <v>0</v>
      </c>
      <c r="S12" s="105">
        <v>0</v>
      </c>
      <c r="T12" s="105">
        <v>0</v>
      </c>
      <c r="U12" s="318">
        <f t="shared" si="20"/>
        <v>0</v>
      </c>
      <c r="V12" s="105">
        <v>0</v>
      </c>
      <c r="W12" s="105">
        <v>0</v>
      </c>
      <c r="X12" s="105">
        <v>0</v>
      </c>
      <c r="Y12" s="462">
        <v>0</v>
      </c>
      <c r="Z12" s="495">
        <f t="shared" si="21"/>
        <v>0</v>
      </c>
      <c r="AA12" s="105">
        <v>0</v>
      </c>
      <c r="AB12" s="105">
        <v>0</v>
      </c>
      <c r="AC12" s="105">
        <v>0</v>
      </c>
      <c r="AD12" s="105">
        <v>0</v>
      </c>
      <c r="AE12" s="495">
        <f t="shared" si="22"/>
        <v>0</v>
      </c>
      <c r="AF12" s="105">
        <v>0</v>
      </c>
      <c r="AG12" s="105">
        <v>0</v>
      </c>
      <c r="AH12" s="105">
        <v>0</v>
      </c>
      <c r="AI12" s="105">
        <v>0</v>
      </c>
      <c r="AJ12" s="495">
        <f t="shared" si="23"/>
        <v>0</v>
      </c>
    </row>
    <row r="13" spans="1:36" s="239" customFormat="1" ht="16.5" customHeight="1" thickBot="1" x14ac:dyDescent="0.3">
      <c r="A13" s="66"/>
      <c r="B13" s="869"/>
      <c r="C13" s="877"/>
      <c r="D13" s="787"/>
      <c r="E13" s="89" t="s">
        <v>626</v>
      </c>
      <c r="F13" s="52">
        <f t="shared" si="25"/>
        <v>3</v>
      </c>
      <c r="G13" s="106">
        <v>0</v>
      </c>
      <c r="H13" s="109">
        <v>0</v>
      </c>
      <c r="I13" s="109">
        <v>0</v>
      </c>
      <c r="J13" s="109">
        <v>0</v>
      </c>
      <c r="K13" s="68">
        <f t="shared" si="24"/>
        <v>0</v>
      </c>
      <c r="L13" s="105">
        <v>0</v>
      </c>
      <c r="M13" s="105">
        <v>0</v>
      </c>
      <c r="N13" s="105">
        <v>0</v>
      </c>
      <c r="O13" s="105">
        <v>0</v>
      </c>
      <c r="P13" s="318">
        <f t="shared" si="19"/>
        <v>0</v>
      </c>
      <c r="Q13" s="105">
        <v>1</v>
      </c>
      <c r="R13" s="105">
        <v>0</v>
      </c>
      <c r="S13" s="105">
        <v>1</v>
      </c>
      <c r="T13" s="105">
        <v>0</v>
      </c>
      <c r="U13" s="318">
        <f t="shared" si="20"/>
        <v>2</v>
      </c>
      <c r="V13" s="105">
        <v>0</v>
      </c>
      <c r="W13" s="105">
        <v>0</v>
      </c>
      <c r="X13" s="105">
        <v>0</v>
      </c>
      <c r="Y13" s="462">
        <v>0</v>
      </c>
      <c r="Z13" s="495">
        <f t="shared" si="21"/>
        <v>0</v>
      </c>
      <c r="AA13" s="105">
        <v>0</v>
      </c>
      <c r="AB13" s="105">
        <v>0</v>
      </c>
      <c r="AC13" s="105">
        <v>0</v>
      </c>
      <c r="AD13" s="105">
        <v>0</v>
      </c>
      <c r="AE13" s="495">
        <f t="shared" si="22"/>
        <v>0</v>
      </c>
      <c r="AF13" s="105">
        <v>0</v>
      </c>
      <c r="AG13" s="105">
        <v>0</v>
      </c>
      <c r="AH13" s="105">
        <v>0</v>
      </c>
      <c r="AI13" s="105">
        <v>1</v>
      </c>
      <c r="AJ13" s="495">
        <f t="shared" si="23"/>
        <v>1</v>
      </c>
    </row>
    <row r="14" spans="1:36" s="239" customFormat="1" ht="21.75" thickBot="1" x14ac:dyDescent="0.3">
      <c r="B14" s="870"/>
      <c r="C14" s="877"/>
      <c r="D14" s="788"/>
      <c r="E14" s="89" t="s">
        <v>625</v>
      </c>
      <c r="F14" s="52">
        <f t="shared" si="25"/>
        <v>6</v>
      </c>
      <c r="G14" s="106">
        <v>0</v>
      </c>
      <c r="H14" s="109">
        <v>0</v>
      </c>
      <c r="I14" s="109">
        <v>0</v>
      </c>
      <c r="J14" s="109">
        <v>0</v>
      </c>
      <c r="K14" s="68">
        <f t="shared" si="24"/>
        <v>0</v>
      </c>
      <c r="L14" s="105">
        <v>1</v>
      </c>
      <c r="M14" s="105">
        <v>0</v>
      </c>
      <c r="N14" s="105">
        <v>0</v>
      </c>
      <c r="O14" s="105">
        <v>0</v>
      </c>
      <c r="P14" s="318">
        <f t="shared" si="19"/>
        <v>1</v>
      </c>
      <c r="Q14" s="105">
        <v>3</v>
      </c>
      <c r="R14" s="105">
        <v>0</v>
      </c>
      <c r="S14" s="105">
        <v>0</v>
      </c>
      <c r="T14" s="105">
        <v>0</v>
      </c>
      <c r="U14" s="318">
        <f t="shared" si="20"/>
        <v>3</v>
      </c>
      <c r="V14" s="105">
        <v>0</v>
      </c>
      <c r="W14" s="105">
        <v>0</v>
      </c>
      <c r="X14" s="105">
        <v>0</v>
      </c>
      <c r="Y14" s="462">
        <v>1</v>
      </c>
      <c r="Z14" s="495">
        <f t="shared" si="21"/>
        <v>1</v>
      </c>
      <c r="AA14" s="105">
        <v>0</v>
      </c>
      <c r="AB14" s="105">
        <v>0</v>
      </c>
      <c r="AC14" s="105">
        <v>0</v>
      </c>
      <c r="AD14" s="105">
        <v>0</v>
      </c>
      <c r="AE14" s="495">
        <f t="shared" si="22"/>
        <v>0</v>
      </c>
      <c r="AF14" s="105">
        <v>0</v>
      </c>
      <c r="AG14" s="105">
        <v>0</v>
      </c>
      <c r="AH14" s="105">
        <v>0</v>
      </c>
      <c r="AI14" s="105">
        <v>1</v>
      </c>
      <c r="AJ14" s="495">
        <f t="shared" si="23"/>
        <v>1</v>
      </c>
    </row>
    <row r="15" spans="1:36" s="239" customFormat="1" ht="16.5" customHeight="1" thickBot="1" x14ac:dyDescent="0.3">
      <c r="B15" s="872">
        <v>2</v>
      </c>
      <c r="C15" s="877"/>
      <c r="D15" s="807" t="s">
        <v>462</v>
      </c>
      <c r="E15" s="86" t="s">
        <v>118</v>
      </c>
      <c r="F15" s="52">
        <f t="shared" si="25"/>
        <v>0</v>
      </c>
      <c r="G15" s="142"/>
      <c r="H15" s="142"/>
      <c r="I15" s="142"/>
      <c r="J15" s="142"/>
      <c r="K15" s="68">
        <f t="shared" si="24"/>
        <v>0</v>
      </c>
      <c r="L15" s="277"/>
      <c r="M15" s="277"/>
      <c r="N15" s="277"/>
      <c r="O15" s="277"/>
      <c r="P15" s="318">
        <f t="shared" si="19"/>
        <v>0</v>
      </c>
      <c r="Q15" s="277"/>
      <c r="R15" s="277"/>
      <c r="S15" s="277"/>
      <c r="T15" s="277"/>
      <c r="U15" s="318">
        <f t="shared" si="20"/>
        <v>0</v>
      </c>
      <c r="V15" s="277"/>
      <c r="W15" s="277"/>
      <c r="X15" s="277"/>
      <c r="Y15" s="422"/>
      <c r="Z15" s="495">
        <f t="shared" si="21"/>
        <v>0</v>
      </c>
      <c r="AA15" s="277"/>
      <c r="AB15" s="277"/>
      <c r="AC15" s="277"/>
      <c r="AD15" s="277"/>
      <c r="AE15" s="495">
        <f t="shared" si="22"/>
        <v>0</v>
      </c>
      <c r="AF15" s="277"/>
      <c r="AG15" s="277"/>
      <c r="AH15" s="277"/>
      <c r="AI15" s="277"/>
      <c r="AJ15" s="495">
        <f t="shared" si="23"/>
        <v>0</v>
      </c>
    </row>
    <row r="16" spans="1:36" s="239" customFormat="1" ht="16.5" customHeight="1" thickBot="1" x14ac:dyDescent="0.3">
      <c r="B16" s="869"/>
      <c r="C16" s="877"/>
      <c r="D16" s="787"/>
      <c r="E16" s="86" t="s">
        <v>205</v>
      </c>
      <c r="F16" s="52">
        <f t="shared" si="25"/>
        <v>0</v>
      </c>
      <c r="G16" s="146"/>
      <c r="H16" s="146"/>
      <c r="I16" s="146"/>
      <c r="J16" s="146"/>
      <c r="K16" s="68">
        <f t="shared" si="24"/>
        <v>0</v>
      </c>
      <c r="L16" s="277"/>
      <c r="M16" s="277"/>
      <c r="N16" s="277"/>
      <c r="O16" s="277"/>
      <c r="P16" s="318">
        <f t="shared" si="19"/>
        <v>0</v>
      </c>
      <c r="Q16" s="277"/>
      <c r="R16" s="277"/>
      <c r="S16" s="277"/>
      <c r="T16" s="277"/>
      <c r="U16" s="318">
        <f t="shared" si="20"/>
        <v>0</v>
      </c>
      <c r="V16" s="277"/>
      <c r="W16" s="277"/>
      <c r="X16" s="277"/>
      <c r="Y16" s="422"/>
      <c r="Z16" s="495">
        <f t="shared" si="21"/>
        <v>0</v>
      </c>
      <c r="AA16" s="277"/>
      <c r="AB16" s="277"/>
      <c r="AC16" s="277"/>
      <c r="AD16" s="277"/>
      <c r="AE16" s="495">
        <f t="shared" si="22"/>
        <v>0</v>
      </c>
      <c r="AF16" s="277"/>
      <c r="AG16" s="277"/>
      <c r="AH16" s="277"/>
      <c r="AI16" s="277"/>
      <c r="AJ16" s="495">
        <f t="shared" si="23"/>
        <v>0</v>
      </c>
    </row>
    <row r="17" spans="2:36" s="239" customFormat="1" ht="16.5" customHeight="1" thickBot="1" x14ac:dyDescent="0.3">
      <c r="B17" s="869"/>
      <c r="C17" s="877"/>
      <c r="D17" s="787"/>
      <c r="E17" s="88" t="s">
        <v>114</v>
      </c>
      <c r="F17" s="52">
        <f t="shared" si="25"/>
        <v>18</v>
      </c>
      <c r="G17" s="105">
        <v>5</v>
      </c>
      <c r="H17" s="112">
        <v>0</v>
      </c>
      <c r="I17" s="112">
        <v>0</v>
      </c>
      <c r="J17" s="112">
        <v>0</v>
      </c>
      <c r="K17" s="68">
        <f t="shared" si="24"/>
        <v>5</v>
      </c>
      <c r="L17" s="105">
        <v>0</v>
      </c>
      <c r="M17" s="105">
        <v>0</v>
      </c>
      <c r="N17" s="105">
        <v>0</v>
      </c>
      <c r="O17" s="105">
        <v>0</v>
      </c>
      <c r="P17" s="318">
        <f t="shared" si="19"/>
        <v>0</v>
      </c>
      <c r="Q17" s="105">
        <v>4</v>
      </c>
      <c r="R17" s="105">
        <v>0</v>
      </c>
      <c r="S17" s="105">
        <v>2</v>
      </c>
      <c r="T17" s="105">
        <v>0</v>
      </c>
      <c r="U17" s="318">
        <f t="shared" si="20"/>
        <v>6</v>
      </c>
      <c r="V17" s="105">
        <v>0</v>
      </c>
      <c r="W17" s="105">
        <v>2</v>
      </c>
      <c r="X17" s="105">
        <v>0</v>
      </c>
      <c r="Y17" s="462">
        <v>4</v>
      </c>
      <c r="Z17" s="495">
        <f t="shared" si="21"/>
        <v>6</v>
      </c>
      <c r="AA17" s="105">
        <v>0</v>
      </c>
      <c r="AB17" s="105">
        <v>0</v>
      </c>
      <c r="AC17" s="105">
        <v>0</v>
      </c>
      <c r="AD17" s="105">
        <v>0</v>
      </c>
      <c r="AE17" s="495">
        <f t="shared" si="22"/>
        <v>0</v>
      </c>
      <c r="AF17" s="105">
        <v>0</v>
      </c>
      <c r="AG17" s="105">
        <v>1</v>
      </c>
      <c r="AH17" s="105">
        <v>0</v>
      </c>
      <c r="AI17" s="105">
        <v>0</v>
      </c>
      <c r="AJ17" s="495">
        <f t="shared" si="23"/>
        <v>1</v>
      </c>
    </row>
    <row r="18" spans="2:36" s="239" customFormat="1" ht="21.75" thickBot="1" x14ac:dyDescent="0.3">
      <c r="B18" s="869"/>
      <c r="C18" s="877"/>
      <c r="D18" s="787"/>
      <c r="E18" s="89" t="s">
        <v>626</v>
      </c>
      <c r="F18" s="52">
        <f t="shared" si="25"/>
        <v>217</v>
      </c>
      <c r="G18" s="126">
        <v>41</v>
      </c>
      <c r="H18" s="145">
        <v>3</v>
      </c>
      <c r="I18" s="145">
        <v>10</v>
      </c>
      <c r="J18" s="145">
        <v>3</v>
      </c>
      <c r="K18" s="68">
        <f t="shared" si="24"/>
        <v>57</v>
      </c>
      <c r="L18" s="126">
        <v>45</v>
      </c>
      <c r="M18" s="126">
        <v>0</v>
      </c>
      <c r="N18" s="126">
        <v>6</v>
      </c>
      <c r="O18" s="126">
        <v>2</v>
      </c>
      <c r="P18" s="318">
        <f t="shared" si="19"/>
        <v>53</v>
      </c>
      <c r="Q18" s="126">
        <v>38</v>
      </c>
      <c r="R18" s="126">
        <v>2</v>
      </c>
      <c r="S18" s="126">
        <v>4</v>
      </c>
      <c r="T18" s="126">
        <v>1</v>
      </c>
      <c r="U18" s="318">
        <f t="shared" si="20"/>
        <v>45</v>
      </c>
      <c r="V18" s="126">
        <v>0</v>
      </c>
      <c r="W18" s="126">
        <v>0</v>
      </c>
      <c r="X18" s="126">
        <v>0</v>
      </c>
      <c r="Y18" s="463">
        <v>37</v>
      </c>
      <c r="Z18" s="495">
        <f t="shared" si="21"/>
        <v>37</v>
      </c>
      <c r="AA18" s="126">
        <v>0</v>
      </c>
      <c r="AB18" s="126">
        <v>1</v>
      </c>
      <c r="AC18" s="126">
        <v>0</v>
      </c>
      <c r="AD18" s="126">
        <v>12</v>
      </c>
      <c r="AE18" s="495">
        <f t="shared" si="22"/>
        <v>13</v>
      </c>
      <c r="AF18" s="126">
        <v>0</v>
      </c>
      <c r="AG18" s="126">
        <v>2</v>
      </c>
      <c r="AH18" s="126">
        <v>0</v>
      </c>
      <c r="AI18" s="126">
        <v>10</v>
      </c>
      <c r="AJ18" s="495">
        <f t="shared" si="23"/>
        <v>12</v>
      </c>
    </row>
    <row r="19" spans="2:36" s="239" customFormat="1" ht="21.75" thickBot="1" x14ac:dyDescent="0.3">
      <c r="B19" s="870"/>
      <c r="C19" s="877"/>
      <c r="D19" s="788"/>
      <c r="E19" s="89" t="s">
        <v>625</v>
      </c>
      <c r="F19" s="52">
        <f t="shared" si="25"/>
        <v>185</v>
      </c>
      <c r="G19" s="108">
        <v>54</v>
      </c>
      <c r="H19" s="113">
        <v>0</v>
      </c>
      <c r="I19" s="113">
        <v>11</v>
      </c>
      <c r="J19" s="113">
        <v>2</v>
      </c>
      <c r="K19" s="68">
        <f t="shared" si="24"/>
        <v>67</v>
      </c>
      <c r="L19" s="212">
        <v>49</v>
      </c>
      <c r="M19" s="212">
        <v>0</v>
      </c>
      <c r="N19" s="212">
        <v>6</v>
      </c>
      <c r="O19" s="212">
        <v>2</v>
      </c>
      <c r="P19" s="318">
        <f t="shared" si="19"/>
        <v>57</v>
      </c>
      <c r="Q19" s="212">
        <v>46</v>
      </c>
      <c r="R19" s="212">
        <v>4</v>
      </c>
      <c r="S19" s="212">
        <v>6</v>
      </c>
      <c r="T19" s="212">
        <v>1</v>
      </c>
      <c r="U19" s="318">
        <f t="shared" si="20"/>
        <v>57</v>
      </c>
      <c r="V19" s="212">
        <v>0</v>
      </c>
      <c r="W19" s="212">
        <v>0</v>
      </c>
      <c r="X19" s="212">
        <v>0</v>
      </c>
      <c r="Y19" s="464">
        <v>4</v>
      </c>
      <c r="Z19" s="495">
        <f t="shared" si="21"/>
        <v>4</v>
      </c>
      <c r="AA19" s="212">
        <v>0</v>
      </c>
      <c r="AB19" s="212">
        <v>0</v>
      </c>
      <c r="AC19" s="212">
        <v>0</v>
      </c>
      <c r="AD19" s="212">
        <v>0</v>
      </c>
      <c r="AE19" s="495">
        <f t="shared" si="22"/>
        <v>0</v>
      </c>
      <c r="AF19" s="212">
        <v>0</v>
      </c>
      <c r="AG19" s="212">
        <v>0</v>
      </c>
      <c r="AH19" s="212">
        <v>0</v>
      </c>
      <c r="AI19" s="212">
        <v>0</v>
      </c>
      <c r="AJ19" s="495">
        <f t="shared" si="23"/>
        <v>0</v>
      </c>
    </row>
    <row r="20" spans="2:36" s="239" customFormat="1" ht="16.5" customHeight="1" x14ac:dyDescent="0.25">
      <c r="B20" s="872">
        <v>3</v>
      </c>
      <c r="C20" s="877"/>
      <c r="D20" s="807" t="s">
        <v>61</v>
      </c>
      <c r="E20" s="116" t="s">
        <v>118</v>
      </c>
      <c r="F20" s="52">
        <f t="shared" si="25"/>
        <v>0</v>
      </c>
      <c r="G20" s="101">
        <v>0</v>
      </c>
      <c r="H20" s="110">
        <v>0</v>
      </c>
      <c r="I20" s="110">
        <v>0</v>
      </c>
      <c r="J20" s="110">
        <v>0</v>
      </c>
      <c r="K20" s="68">
        <f t="shared" si="24"/>
        <v>0</v>
      </c>
      <c r="L20" s="106">
        <v>0</v>
      </c>
      <c r="M20" s="106">
        <v>0</v>
      </c>
      <c r="N20" s="106">
        <v>0</v>
      </c>
      <c r="O20" s="106">
        <v>0</v>
      </c>
      <c r="P20" s="318">
        <f t="shared" si="19"/>
        <v>0</v>
      </c>
      <c r="Q20" s="106">
        <v>0</v>
      </c>
      <c r="R20" s="106">
        <v>0</v>
      </c>
      <c r="S20" s="106">
        <v>0</v>
      </c>
      <c r="T20" s="106">
        <v>0</v>
      </c>
      <c r="U20" s="318">
        <f t="shared" si="20"/>
        <v>0</v>
      </c>
      <c r="V20" s="106">
        <v>0</v>
      </c>
      <c r="W20" s="106">
        <v>0</v>
      </c>
      <c r="X20" s="106">
        <v>0</v>
      </c>
      <c r="Y20" s="465">
        <v>0</v>
      </c>
      <c r="Z20" s="495">
        <f t="shared" si="21"/>
        <v>0</v>
      </c>
      <c r="AA20" s="106">
        <v>0</v>
      </c>
      <c r="AB20" s="106">
        <v>0</v>
      </c>
      <c r="AC20" s="106">
        <v>0</v>
      </c>
      <c r="AD20" s="106">
        <v>0</v>
      </c>
      <c r="AE20" s="495">
        <f t="shared" si="22"/>
        <v>0</v>
      </c>
      <c r="AF20" s="106">
        <v>0</v>
      </c>
      <c r="AG20" s="106">
        <v>0</v>
      </c>
      <c r="AH20" s="106">
        <v>0</v>
      </c>
      <c r="AI20" s="106">
        <v>0</v>
      </c>
      <c r="AJ20" s="495">
        <f t="shared" si="23"/>
        <v>0</v>
      </c>
    </row>
    <row r="21" spans="2:36" s="239" customFormat="1" ht="16.5" customHeight="1" x14ac:dyDescent="0.25">
      <c r="B21" s="869"/>
      <c r="C21" s="877"/>
      <c r="D21" s="787"/>
      <c r="E21" s="87" t="s">
        <v>205</v>
      </c>
      <c r="F21" s="52">
        <f t="shared" si="25"/>
        <v>0</v>
      </c>
      <c r="G21" s="101">
        <v>0</v>
      </c>
      <c r="H21" s="110">
        <v>0</v>
      </c>
      <c r="I21" s="110">
        <v>0</v>
      </c>
      <c r="J21" s="110">
        <v>0</v>
      </c>
      <c r="K21" s="68">
        <f t="shared" si="24"/>
        <v>0</v>
      </c>
      <c r="L21" s="101">
        <v>0</v>
      </c>
      <c r="M21" s="101">
        <v>0</v>
      </c>
      <c r="N21" s="101">
        <v>0</v>
      </c>
      <c r="O21" s="101">
        <v>0</v>
      </c>
      <c r="P21" s="318">
        <f t="shared" si="19"/>
        <v>0</v>
      </c>
      <c r="Q21" s="101">
        <v>0</v>
      </c>
      <c r="R21" s="101">
        <v>0</v>
      </c>
      <c r="S21" s="101">
        <v>0</v>
      </c>
      <c r="T21" s="101">
        <v>0</v>
      </c>
      <c r="U21" s="318">
        <f t="shared" si="20"/>
        <v>0</v>
      </c>
      <c r="V21" s="101">
        <v>0</v>
      </c>
      <c r="W21" s="101">
        <v>0</v>
      </c>
      <c r="X21" s="101">
        <v>0</v>
      </c>
      <c r="Y21" s="461">
        <v>0</v>
      </c>
      <c r="Z21" s="495">
        <f t="shared" si="21"/>
        <v>0</v>
      </c>
      <c r="AA21" s="101">
        <v>0</v>
      </c>
      <c r="AB21" s="101">
        <v>0</v>
      </c>
      <c r="AC21" s="101">
        <v>0</v>
      </c>
      <c r="AD21" s="101">
        <v>0</v>
      </c>
      <c r="AE21" s="495">
        <f t="shared" si="22"/>
        <v>0</v>
      </c>
      <c r="AF21" s="101">
        <v>0</v>
      </c>
      <c r="AG21" s="101">
        <v>0</v>
      </c>
      <c r="AH21" s="101">
        <v>0</v>
      </c>
      <c r="AI21" s="101">
        <v>0</v>
      </c>
      <c r="AJ21" s="495">
        <f t="shared" si="23"/>
        <v>0</v>
      </c>
    </row>
    <row r="22" spans="2:36" s="239" customFormat="1" ht="16.5" customHeight="1" thickBot="1" x14ac:dyDescent="0.3">
      <c r="B22" s="869"/>
      <c r="C22" s="877"/>
      <c r="D22" s="787"/>
      <c r="E22" s="88" t="s">
        <v>114</v>
      </c>
      <c r="F22" s="52">
        <f t="shared" si="25"/>
        <v>91</v>
      </c>
      <c r="G22" s="105">
        <v>0</v>
      </c>
      <c r="H22" s="112">
        <v>0</v>
      </c>
      <c r="I22" s="112">
        <v>1</v>
      </c>
      <c r="J22" s="112">
        <v>0</v>
      </c>
      <c r="K22" s="68">
        <f t="shared" si="24"/>
        <v>1</v>
      </c>
      <c r="L22" s="105">
        <v>14</v>
      </c>
      <c r="M22" s="105">
        <v>2</v>
      </c>
      <c r="N22" s="105">
        <v>2</v>
      </c>
      <c r="O22" s="105">
        <v>0</v>
      </c>
      <c r="P22" s="318">
        <f t="shared" si="19"/>
        <v>18</v>
      </c>
      <c r="Q22" s="105">
        <v>25</v>
      </c>
      <c r="R22" s="105">
        <v>2</v>
      </c>
      <c r="S22" s="105">
        <v>5</v>
      </c>
      <c r="T22" s="105">
        <v>1</v>
      </c>
      <c r="U22" s="318">
        <f t="shared" si="20"/>
        <v>33</v>
      </c>
      <c r="V22" s="105">
        <v>0</v>
      </c>
      <c r="W22" s="105">
        <v>2</v>
      </c>
      <c r="X22" s="105">
        <v>1</v>
      </c>
      <c r="Y22" s="462">
        <v>13</v>
      </c>
      <c r="Z22" s="495">
        <f t="shared" si="21"/>
        <v>16</v>
      </c>
      <c r="AA22" s="105">
        <v>0</v>
      </c>
      <c r="AB22" s="105">
        <v>2</v>
      </c>
      <c r="AC22" s="105">
        <v>0</v>
      </c>
      <c r="AD22" s="105">
        <v>13</v>
      </c>
      <c r="AE22" s="495">
        <f t="shared" si="22"/>
        <v>15</v>
      </c>
      <c r="AF22" s="105">
        <v>0</v>
      </c>
      <c r="AG22" s="105">
        <v>3</v>
      </c>
      <c r="AH22" s="105">
        <v>0</v>
      </c>
      <c r="AI22" s="105">
        <v>5</v>
      </c>
      <c r="AJ22" s="495">
        <f t="shared" si="23"/>
        <v>8</v>
      </c>
    </row>
    <row r="23" spans="2:36" s="239" customFormat="1" ht="16.5" customHeight="1" thickBot="1" x14ac:dyDescent="0.3">
      <c r="B23" s="869"/>
      <c r="C23" s="877"/>
      <c r="D23" s="787"/>
      <c r="E23" s="89" t="s">
        <v>626</v>
      </c>
      <c r="F23" s="52">
        <f t="shared" si="25"/>
        <v>213</v>
      </c>
      <c r="G23" s="126">
        <v>49</v>
      </c>
      <c r="H23" s="145">
        <v>1</v>
      </c>
      <c r="I23" s="145">
        <v>8</v>
      </c>
      <c r="J23" s="145">
        <v>3</v>
      </c>
      <c r="K23" s="68">
        <f t="shared" si="24"/>
        <v>61</v>
      </c>
      <c r="L23" s="126">
        <v>32</v>
      </c>
      <c r="M23" s="126">
        <v>1</v>
      </c>
      <c r="N23" s="126">
        <v>6</v>
      </c>
      <c r="O23" s="126">
        <v>3</v>
      </c>
      <c r="P23" s="318">
        <f t="shared" si="19"/>
        <v>42</v>
      </c>
      <c r="Q23" s="126">
        <v>36</v>
      </c>
      <c r="R23" s="126">
        <v>0</v>
      </c>
      <c r="S23" s="126">
        <v>3</v>
      </c>
      <c r="T23" s="126">
        <v>2</v>
      </c>
      <c r="U23" s="318">
        <f t="shared" si="20"/>
        <v>41</v>
      </c>
      <c r="V23" s="126">
        <v>0</v>
      </c>
      <c r="W23" s="126">
        <v>4</v>
      </c>
      <c r="X23" s="126">
        <v>0</v>
      </c>
      <c r="Y23" s="463">
        <v>32</v>
      </c>
      <c r="Z23" s="495">
        <f t="shared" si="21"/>
        <v>36</v>
      </c>
      <c r="AA23" s="126">
        <v>0</v>
      </c>
      <c r="AB23" s="126">
        <v>1</v>
      </c>
      <c r="AC23" s="126">
        <v>1</v>
      </c>
      <c r="AD23" s="126">
        <v>8</v>
      </c>
      <c r="AE23" s="495">
        <f t="shared" si="22"/>
        <v>10</v>
      </c>
      <c r="AF23" s="126">
        <v>0</v>
      </c>
      <c r="AG23" s="126">
        <v>6</v>
      </c>
      <c r="AH23" s="126">
        <v>1</v>
      </c>
      <c r="AI23" s="126">
        <v>16</v>
      </c>
      <c r="AJ23" s="495">
        <f t="shared" si="23"/>
        <v>23</v>
      </c>
    </row>
    <row r="24" spans="2:36" s="239" customFormat="1" ht="21.75" thickBot="1" x14ac:dyDescent="0.3">
      <c r="B24" s="870"/>
      <c r="C24" s="877"/>
      <c r="D24" s="791"/>
      <c r="E24" s="89" t="s">
        <v>625</v>
      </c>
      <c r="F24" s="52">
        <f t="shared" si="25"/>
        <v>188</v>
      </c>
      <c r="G24" s="126">
        <v>41</v>
      </c>
      <c r="H24" s="145">
        <v>1</v>
      </c>
      <c r="I24" s="145">
        <v>7</v>
      </c>
      <c r="J24" s="145">
        <v>1</v>
      </c>
      <c r="K24" s="68">
        <f t="shared" si="24"/>
        <v>50</v>
      </c>
      <c r="L24" s="126">
        <v>25</v>
      </c>
      <c r="M24" s="126">
        <v>0</v>
      </c>
      <c r="N24" s="126">
        <v>7</v>
      </c>
      <c r="O24" s="126">
        <v>1</v>
      </c>
      <c r="P24" s="318">
        <f t="shared" si="19"/>
        <v>33</v>
      </c>
      <c r="Q24" s="126">
        <v>31</v>
      </c>
      <c r="R24" s="126">
        <v>0</v>
      </c>
      <c r="S24" s="126">
        <v>3</v>
      </c>
      <c r="T24" s="126">
        <v>2</v>
      </c>
      <c r="U24" s="318">
        <f t="shared" si="20"/>
        <v>36</v>
      </c>
      <c r="V24" s="126">
        <v>0</v>
      </c>
      <c r="W24" s="126">
        <v>4</v>
      </c>
      <c r="X24" s="126">
        <v>0</v>
      </c>
      <c r="Y24" s="463">
        <v>32</v>
      </c>
      <c r="Z24" s="495">
        <f t="shared" si="21"/>
        <v>36</v>
      </c>
      <c r="AA24" s="126">
        <v>0</v>
      </c>
      <c r="AB24" s="126">
        <v>1</v>
      </c>
      <c r="AC24" s="126">
        <v>0</v>
      </c>
      <c r="AD24" s="126">
        <v>8</v>
      </c>
      <c r="AE24" s="495">
        <f t="shared" si="22"/>
        <v>9</v>
      </c>
      <c r="AF24" s="126">
        <v>0</v>
      </c>
      <c r="AG24" s="126">
        <v>7</v>
      </c>
      <c r="AH24" s="126">
        <v>1</v>
      </c>
      <c r="AI24" s="126">
        <v>16</v>
      </c>
      <c r="AJ24" s="495">
        <f t="shared" si="23"/>
        <v>24</v>
      </c>
    </row>
    <row r="25" spans="2:36" s="239" customFormat="1" ht="16.5" customHeight="1" x14ac:dyDescent="0.25">
      <c r="B25" s="872">
        <v>4</v>
      </c>
      <c r="C25" s="877"/>
      <c r="D25" s="786" t="s">
        <v>62</v>
      </c>
      <c r="E25" s="116" t="s">
        <v>118</v>
      </c>
      <c r="F25" s="52">
        <f t="shared" si="25"/>
        <v>34</v>
      </c>
      <c r="G25" s="101">
        <v>2</v>
      </c>
      <c r="H25" s="110">
        <v>0</v>
      </c>
      <c r="I25" s="110">
        <v>0</v>
      </c>
      <c r="J25" s="110">
        <v>0</v>
      </c>
      <c r="K25" s="68">
        <f t="shared" si="24"/>
        <v>2</v>
      </c>
      <c r="L25" s="101">
        <v>8</v>
      </c>
      <c r="M25" s="101">
        <v>0</v>
      </c>
      <c r="N25" s="101">
        <v>1</v>
      </c>
      <c r="O25" s="101">
        <v>0</v>
      </c>
      <c r="P25" s="318">
        <f t="shared" si="19"/>
        <v>9</v>
      </c>
      <c r="Q25" s="101">
        <v>10</v>
      </c>
      <c r="R25" s="101">
        <v>0</v>
      </c>
      <c r="S25" s="101">
        <v>0</v>
      </c>
      <c r="T25" s="101">
        <v>0</v>
      </c>
      <c r="U25" s="318">
        <f t="shared" si="20"/>
        <v>10</v>
      </c>
      <c r="V25" s="101">
        <v>0</v>
      </c>
      <c r="W25" s="101">
        <v>0</v>
      </c>
      <c r="X25" s="101">
        <v>0</v>
      </c>
      <c r="Y25" s="461">
        <v>7</v>
      </c>
      <c r="Z25" s="495">
        <f t="shared" si="21"/>
        <v>7</v>
      </c>
      <c r="AA25" s="101">
        <v>0</v>
      </c>
      <c r="AB25" s="101">
        <v>0</v>
      </c>
      <c r="AC25" s="101">
        <v>0</v>
      </c>
      <c r="AD25" s="101">
        <v>2</v>
      </c>
      <c r="AE25" s="495">
        <f t="shared" si="22"/>
        <v>2</v>
      </c>
      <c r="AF25" s="101">
        <v>0</v>
      </c>
      <c r="AG25" s="101">
        <v>2</v>
      </c>
      <c r="AH25" s="101">
        <v>0</v>
      </c>
      <c r="AI25" s="101">
        <v>2</v>
      </c>
      <c r="AJ25" s="495">
        <f t="shared" si="23"/>
        <v>4</v>
      </c>
    </row>
    <row r="26" spans="2:36" s="239" customFormat="1" ht="16.5" customHeight="1" x14ac:dyDescent="0.25">
      <c r="B26" s="869"/>
      <c r="C26" s="877"/>
      <c r="D26" s="787"/>
      <c r="E26" s="87" t="s">
        <v>205</v>
      </c>
      <c r="F26" s="52">
        <f t="shared" si="25"/>
        <v>0</v>
      </c>
      <c r="G26" s="101">
        <v>0</v>
      </c>
      <c r="H26" s="110">
        <v>0</v>
      </c>
      <c r="I26" s="110">
        <v>0</v>
      </c>
      <c r="J26" s="110">
        <v>0</v>
      </c>
      <c r="K26" s="68">
        <f t="shared" si="24"/>
        <v>0</v>
      </c>
      <c r="L26" s="101">
        <v>0</v>
      </c>
      <c r="M26" s="101">
        <v>0</v>
      </c>
      <c r="N26" s="101">
        <v>0</v>
      </c>
      <c r="O26" s="101">
        <v>0</v>
      </c>
      <c r="P26" s="318">
        <f t="shared" si="19"/>
        <v>0</v>
      </c>
      <c r="Q26" s="101">
        <v>0</v>
      </c>
      <c r="R26" s="101">
        <v>0</v>
      </c>
      <c r="S26" s="101">
        <v>0</v>
      </c>
      <c r="T26" s="101">
        <v>0</v>
      </c>
      <c r="U26" s="318">
        <f t="shared" si="20"/>
        <v>0</v>
      </c>
      <c r="V26" s="101">
        <v>0</v>
      </c>
      <c r="W26" s="101">
        <v>0</v>
      </c>
      <c r="X26" s="101">
        <v>0</v>
      </c>
      <c r="Y26" s="461">
        <v>0</v>
      </c>
      <c r="Z26" s="495">
        <f t="shared" si="21"/>
        <v>0</v>
      </c>
      <c r="AA26" s="101">
        <v>0</v>
      </c>
      <c r="AB26" s="101">
        <v>0</v>
      </c>
      <c r="AC26" s="101">
        <v>0</v>
      </c>
      <c r="AD26" s="101">
        <v>0</v>
      </c>
      <c r="AE26" s="495">
        <f t="shared" si="22"/>
        <v>0</v>
      </c>
      <c r="AF26" s="101">
        <v>0</v>
      </c>
      <c r="AG26" s="101">
        <v>0</v>
      </c>
      <c r="AH26" s="101">
        <v>0</v>
      </c>
      <c r="AI26" s="101">
        <v>0</v>
      </c>
      <c r="AJ26" s="495">
        <f t="shared" si="23"/>
        <v>0</v>
      </c>
    </row>
    <row r="27" spans="2:36" s="239" customFormat="1" ht="16.5" customHeight="1" thickBot="1" x14ac:dyDescent="0.3">
      <c r="B27" s="869"/>
      <c r="C27" s="877"/>
      <c r="D27" s="787"/>
      <c r="E27" s="88" t="s">
        <v>114</v>
      </c>
      <c r="F27" s="52">
        <f t="shared" si="25"/>
        <v>9</v>
      </c>
      <c r="G27" s="105">
        <v>0</v>
      </c>
      <c r="H27" s="112">
        <v>0</v>
      </c>
      <c r="I27" s="112">
        <v>0</v>
      </c>
      <c r="J27" s="112">
        <v>0</v>
      </c>
      <c r="K27" s="68">
        <f t="shared" si="24"/>
        <v>0</v>
      </c>
      <c r="L27" s="105">
        <v>3</v>
      </c>
      <c r="M27" s="105">
        <v>0</v>
      </c>
      <c r="N27" s="105">
        <v>2</v>
      </c>
      <c r="O27" s="105">
        <v>0</v>
      </c>
      <c r="P27" s="318">
        <f t="shared" si="19"/>
        <v>5</v>
      </c>
      <c r="Q27" s="105">
        <v>0</v>
      </c>
      <c r="R27" s="105">
        <v>0</v>
      </c>
      <c r="S27" s="105">
        <v>1</v>
      </c>
      <c r="T27" s="105">
        <v>0</v>
      </c>
      <c r="U27" s="318">
        <f t="shared" si="20"/>
        <v>1</v>
      </c>
      <c r="V27" s="105">
        <v>0</v>
      </c>
      <c r="W27" s="105">
        <v>0</v>
      </c>
      <c r="X27" s="105">
        <v>0</v>
      </c>
      <c r="Y27" s="462">
        <v>0</v>
      </c>
      <c r="Z27" s="495">
        <f t="shared" si="21"/>
        <v>0</v>
      </c>
      <c r="AA27" s="105">
        <v>0</v>
      </c>
      <c r="AB27" s="105">
        <v>0</v>
      </c>
      <c r="AC27" s="105">
        <v>0</v>
      </c>
      <c r="AD27" s="105">
        <v>3</v>
      </c>
      <c r="AE27" s="495">
        <f t="shared" si="22"/>
        <v>3</v>
      </c>
      <c r="AF27" s="105">
        <v>0</v>
      </c>
      <c r="AG27" s="105">
        <v>0</v>
      </c>
      <c r="AH27" s="105">
        <v>0</v>
      </c>
      <c r="AI27" s="105">
        <v>0</v>
      </c>
      <c r="AJ27" s="495">
        <f t="shared" si="23"/>
        <v>0</v>
      </c>
    </row>
    <row r="28" spans="2:36" s="239" customFormat="1" ht="16.5" customHeight="1" thickBot="1" x14ac:dyDescent="0.3">
      <c r="B28" s="869"/>
      <c r="C28" s="877"/>
      <c r="D28" s="787"/>
      <c r="E28" s="243" t="s">
        <v>626</v>
      </c>
      <c r="F28" s="52">
        <f t="shared" si="25"/>
        <v>0</v>
      </c>
      <c r="G28" s="245"/>
      <c r="H28" s="245"/>
      <c r="I28" s="245"/>
      <c r="J28" s="245"/>
      <c r="K28" s="68">
        <f t="shared" si="24"/>
        <v>0</v>
      </c>
      <c r="L28" s="277"/>
      <c r="M28" s="277"/>
      <c r="N28" s="277"/>
      <c r="O28" s="277"/>
      <c r="P28" s="318">
        <f t="shared" si="19"/>
        <v>0</v>
      </c>
      <c r="Q28" s="277"/>
      <c r="R28" s="277"/>
      <c r="S28" s="277"/>
      <c r="T28" s="277"/>
      <c r="U28" s="318">
        <f t="shared" si="20"/>
        <v>0</v>
      </c>
      <c r="V28" s="277"/>
      <c r="W28" s="277"/>
      <c r="X28" s="277"/>
      <c r="Y28" s="422"/>
      <c r="Z28" s="495">
        <f t="shared" si="21"/>
        <v>0</v>
      </c>
      <c r="AA28" s="277"/>
      <c r="AB28" s="277"/>
      <c r="AC28" s="277"/>
      <c r="AD28" s="277"/>
      <c r="AE28" s="495">
        <f t="shared" si="22"/>
        <v>0</v>
      </c>
      <c r="AF28" s="277"/>
      <c r="AG28" s="277"/>
      <c r="AH28" s="277"/>
      <c r="AI28" s="277"/>
      <c r="AJ28" s="495">
        <f t="shared" si="23"/>
        <v>0</v>
      </c>
    </row>
    <row r="29" spans="2:36" s="239" customFormat="1" ht="21.75" thickBot="1" x14ac:dyDescent="0.3">
      <c r="B29" s="870"/>
      <c r="C29" s="877"/>
      <c r="D29" s="791"/>
      <c r="E29" s="243" t="s">
        <v>625</v>
      </c>
      <c r="F29" s="52">
        <f t="shared" si="25"/>
        <v>0</v>
      </c>
      <c r="G29" s="245"/>
      <c r="H29" s="245"/>
      <c r="I29" s="245"/>
      <c r="J29" s="245"/>
      <c r="K29" s="68">
        <f t="shared" si="24"/>
        <v>0</v>
      </c>
      <c r="L29" s="277"/>
      <c r="M29" s="277"/>
      <c r="N29" s="277"/>
      <c r="O29" s="277"/>
      <c r="P29" s="318">
        <f t="shared" si="19"/>
        <v>0</v>
      </c>
      <c r="Q29" s="277"/>
      <c r="R29" s="277"/>
      <c r="S29" s="277"/>
      <c r="T29" s="277"/>
      <c r="U29" s="318">
        <f t="shared" si="20"/>
        <v>0</v>
      </c>
      <c r="V29" s="277"/>
      <c r="W29" s="277"/>
      <c r="X29" s="277"/>
      <c r="Y29" s="422"/>
      <c r="Z29" s="495">
        <f t="shared" si="21"/>
        <v>0</v>
      </c>
      <c r="AA29" s="277"/>
      <c r="AB29" s="277"/>
      <c r="AC29" s="277"/>
      <c r="AD29" s="277"/>
      <c r="AE29" s="495">
        <f t="shared" si="22"/>
        <v>0</v>
      </c>
      <c r="AF29" s="277"/>
      <c r="AG29" s="277"/>
      <c r="AH29" s="277"/>
      <c r="AI29" s="277"/>
      <c r="AJ29" s="495">
        <f t="shared" si="23"/>
        <v>0</v>
      </c>
    </row>
    <row r="30" spans="2:36" s="239" customFormat="1" ht="16.5" customHeight="1" thickBot="1" x14ac:dyDescent="0.3">
      <c r="B30" s="872">
        <v>5</v>
      </c>
      <c r="C30" s="877"/>
      <c r="D30" s="786" t="s">
        <v>63</v>
      </c>
      <c r="E30" s="86" t="s">
        <v>118</v>
      </c>
      <c r="F30" s="52">
        <f t="shared" si="25"/>
        <v>0</v>
      </c>
      <c r="G30" s="146"/>
      <c r="H30" s="146"/>
      <c r="I30" s="146"/>
      <c r="J30" s="146"/>
      <c r="K30" s="68">
        <f t="shared" si="24"/>
        <v>0</v>
      </c>
      <c r="L30" s="277"/>
      <c r="M30" s="277"/>
      <c r="N30" s="277"/>
      <c r="O30" s="277"/>
      <c r="P30" s="318">
        <f t="shared" si="19"/>
        <v>0</v>
      </c>
      <c r="Q30" s="277"/>
      <c r="R30" s="277"/>
      <c r="S30" s="277"/>
      <c r="T30" s="277"/>
      <c r="U30" s="318">
        <f t="shared" si="20"/>
        <v>0</v>
      </c>
      <c r="V30" s="277"/>
      <c r="W30" s="277"/>
      <c r="X30" s="277"/>
      <c r="Y30" s="422"/>
      <c r="Z30" s="495">
        <f t="shared" si="21"/>
        <v>0</v>
      </c>
      <c r="AA30" s="277"/>
      <c r="AB30" s="277"/>
      <c r="AC30" s="277"/>
      <c r="AD30" s="277"/>
      <c r="AE30" s="495">
        <f t="shared" si="22"/>
        <v>0</v>
      </c>
      <c r="AF30" s="277"/>
      <c r="AG30" s="277"/>
      <c r="AH30" s="277"/>
      <c r="AI30" s="277"/>
      <c r="AJ30" s="495">
        <f t="shared" si="23"/>
        <v>0</v>
      </c>
    </row>
    <row r="31" spans="2:36" s="239" customFormat="1" ht="16.5" customHeight="1" thickBot="1" x14ac:dyDescent="0.3">
      <c r="B31" s="869"/>
      <c r="C31" s="877"/>
      <c r="D31" s="787"/>
      <c r="E31" s="86" t="s">
        <v>205</v>
      </c>
      <c r="F31" s="52">
        <f t="shared" si="25"/>
        <v>0</v>
      </c>
      <c r="G31" s="146"/>
      <c r="H31" s="146"/>
      <c r="I31" s="146"/>
      <c r="J31" s="146"/>
      <c r="K31" s="68">
        <f t="shared" si="24"/>
        <v>0</v>
      </c>
      <c r="L31" s="277"/>
      <c r="M31" s="277"/>
      <c r="N31" s="277"/>
      <c r="O31" s="277"/>
      <c r="P31" s="318">
        <f t="shared" si="19"/>
        <v>0</v>
      </c>
      <c r="Q31" s="277"/>
      <c r="R31" s="277"/>
      <c r="S31" s="277"/>
      <c r="T31" s="277"/>
      <c r="U31" s="318">
        <f t="shared" si="20"/>
        <v>0</v>
      </c>
      <c r="V31" s="277"/>
      <c r="W31" s="277"/>
      <c r="X31" s="277"/>
      <c r="Y31" s="422"/>
      <c r="Z31" s="495">
        <f t="shared" si="21"/>
        <v>0</v>
      </c>
      <c r="AA31" s="277"/>
      <c r="AB31" s="277"/>
      <c r="AC31" s="277"/>
      <c r="AD31" s="277"/>
      <c r="AE31" s="495">
        <f t="shared" si="22"/>
        <v>0</v>
      </c>
      <c r="AF31" s="277"/>
      <c r="AG31" s="277"/>
      <c r="AH31" s="277"/>
      <c r="AI31" s="277"/>
      <c r="AJ31" s="495">
        <f t="shared" si="23"/>
        <v>0</v>
      </c>
    </row>
    <row r="32" spans="2:36" s="239" customFormat="1" ht="16.5" customHeight="1" thickBot="1" x14ac:dyDescent="0.3">
      <c r="B32" s="869"/>
      <c r="C32" s="877"/>
      <c r="D32" s="787"/>
      <c r="E32" s="88" t="s">
        <v>114</v>
      </c>
      <c r="F32" s="52">
        <f t="shared" si="25"/>
        <v>0</v>
      </c>
      <c r="G32" s="105">
        <v>0</v>
      </c>
      <c r="H32" s="112">
        <v>0</v>
      </c>
      <c r="I32" s="112">
        <v>0</v>
      </c>
      <c r="J32" s="112">
        <v>0</v>
      </c>
      <c r="K32" s="68">
        <f t="shared" si="24"/>
        <v>0</v>
      </c>
      <c r="L32" s="105">
        <v>0</v>
      </c>
      <c r="M32" s="105">
        <v>0</v>
      </c>
      <c r="N32" s="105">
        <v>0</v>
      </c>
      <c r="O32" s="105">
        <v>0</v>
      </c>
      <c r="P32" s="318">
        <f t="shared" si="19"/>
        <v>0</v>
      </c>
      <c r="Q32" s="105">
        <v>0</v>
      </c>
      <c r="R32" s="105">
        <v>0</v>
      </c>
      <c r="S32" s="105">
        <v>0</v>
      </c>
      <c r="T32" s="105">
        <v>0</v>
      </c>
      <c r="U32" s="318">
        <f t="shared" si="20"/>
        <v>0</v>
      </c>
      <c r="V32" s="105">
        <v>0</v>
      </c>
      <c r="W32" s="105">
        <v>0</v>
      </c>
      <c r="X32" s="105">
        <v>0</v>
      </c>
      <c r="Y32" s="462">
        <v>0</v>
      </c>
      <c r="Z32" s="495">
        <f t="shared" si="21"/>
        <v>0</v>
      </c>
      <c r="AA32" s="105">
        <v>0</v>
      </c>
      <c r="AB32" s="105">
        <v>0</v>
      </c>
      <c r="AC32" s="105">
        <v>0</v>
      </c>
      <c r="AD32" s="105">
        <v>0</v>
      </c>
      <c r="AE32" s="495">
        <f t="shared" si="22"/>
        <v>0</v>
      </c>
      <c r="AF32" s="105">
        <v>0</v>
      </c>
      <c r="AG32" s="105">
        <v>0</v>
      </c>
      <c r="AH32" s="105">
        <v>0</v>
      </c>
      <c r="AI32" s="105">
        <v>0</v>
      </c>
      <c r="AJ32" s="495">
        <f t="shared" si="23"/>
        <v>0</v>
      </c>
    </row>
    <row r="33" spans="2:36" s="239" customFormat="1" ht="16.5" customHeight="1" thickBot="1" x14ac:dyDescent="0.3">
      <c r="B33" s="869"/>
      <c r="C33" s="877"/>
      <c r="D33" s="787"/>
      <c r="E33" s="89" t="s">
        <v>626</v>
      </c>
      <c r="F33" s="52">
        <f t="shared" si="25"/>
        <v>63</v>
      </c>
      <c r="G33" s="126">
        <v>1</v>
      </c>
      <c r="H33" s="145">
        <v>0</v>
      </c>
      <c r="I33" s="145">
        <v>0</v>
      </c>
      <c r="J33" s="145">
        <v>0</v>
      </c>
      <c r="K33" s="68">
        <f t="shared" si="24"/>
        <v>1</v>
      </c>
      <c r="L33" s="126">
        <v>0</v>
      </c>
      <c r="M33" s="126">
        <v>0</v>
      </c>
      <c r="N33" s="126">
        <v>0</v>
      </c>
      <c r="O33" s="126">
        <v>0</v>
      </c>
      <c r="P33" s="318">
        <f t="shared" si="19"/>
        <v>0</v>
      </c>
      <c r="Q33" s="126">
        <v>0</v>
      </c>
      <c r="R33" s="126">
        <v>0</v>
      </c>
      <c r="S33" s="126">
        <v>0</v>
      </c>
      <c r="T33" s="126">
        <v>0</v>
      </c>
      <c r="U33" s="318">
        <f t="shared" si="20"/>
        <v>0</v>
      </c>
      <c r="V33" s="126">
        <v>0</v>
      </c>
      <c r="W33" s="126">
        <v>0</v>
      </c>
      <c r="X33" s="126">
        <v>0</v>
      </c>
      <c r="Y33" s="463">
        <v>9</v>
      </c>
      <c r="Z33" s="495">
        <f t="shared" si="21"/>
        <v>9</v>
      </c>
      <c r="AA33" s="126">
        <v>0</v>
      </c>
      <c r="AB33" s="126">
        <v>13</v>
      </c>
      <c r="AC33" s="126">
        <v>5</v>
      </c>
      <c r="AD33" s="126">
        <v>18</v>
      </c>
      <c r="AE33" s="495">
        <f t="shared" si="22"/>
        <v>36</v>
      </c>
      <c r="AF33" s="126">
        <v>0</v>
      </c>
      <c r="AG33" s="126">
        <v>10</v>
      </c>
      <c r="AH33" s="126">
        <v>0</v>
      </c>
      <c r="AI33" s="126">
        <v>7</v>
      </c>
      <c r="AJ33" s="495">
        <f t="shared" si="23"/>
        <v>17</v>
      </c>
    </row>
    <row r="34" spans="2:36" s="239" customFormat="1" ht="21.75" thickBot="1" x14ac:dyDescent="0.3">
      <c r="B34" s="870"/>
      <c r="C34" s="877"/>
      <c r="D34" s="791"/>
      <c r="E34" s="89" t="s">
        <v>625</v>
      </c>
      <c r="F34" s="52">
        <f t="shared" si="25"/>
        <v>60</v>
      </c>
      <c r="G34" s="126">
        <v>0</v>
      </c>
      <c r="H34" s="145">
        <v>0</v>
      </c>
      <c r="I34" s="145">
        <v>0</v>
      </c>
      <c r="J34" s="145">
        <v>0</v>
      </c>
      <c r="K34" s="68">
        <f t="shared" si="24"/>
        <v>0</v>
      </c>
      <c r="L34" s="126">
        <v>2</v>
      </c>
      <c r="M34" s="126">
        <v>0</v>
      </c>
      <c r="N34" s="126">
        <v>1</v>
      </c>
      <c r="O34" s="126">
        <v>0</v>
      </c>
      <c r="P34" s="318">
        <f t="shared" si="19"/>
        <v>3</v>
      </c>
      <c r="Q34" s="126">
        <v>0</v>
      </c>
      <c r="R34" s="126">
        <v>0</v>
      </c>
      <c r="S34" s="126">
        <v>0</v>
      </c>
      <c r="T34" s="126">
        <v>0</v>
      </c>
      <c r="U34" s="318">
        <f t="shared" si="20"/>
        <v>0</v>
      </c>
      <c r="V34" s="126">
        <v>0</v>
      </c>
      <c r="W34" s="126">
        <v>0</v>
      </c>
      <c r="X34" s="126">
        <v>0</v>
      </c>
      <c r="Y34" s="466">
        <v>5</v>
      </c>
      <c r="Z34" s="495">
        <f t="shared" si="21"/>
        <v>5</v>
      </c>
      <c r="AA34" s="126">
        <v>0</v>
      </c>
      <c r="AB34" s="126">
        <v>10</v>
      </c>
      <c r="AC34" s="126">
        <v>0</v>
      </c>
      <c r="AD34" s="126">
        <v>15</v>
      </c>
      <c r="AE34" s="495">
        <f t="shared" si="22"/>
        <v>25</v>
      </c>
      <c r="AF34" s="126">
        <v>0</v>
      </c>
      <c r="AG34" s="126">
        <v>3</v>
      </c>
      <c r="AH34" s="126">
        <v>0</v>
      </c>
      <c r="AI34" s="126">
        <v>24</v>
      </c>
      <c r="AJ34" s="495">
        <f t="shared" si="23"/>
        <v>27</v>
      </c>
    </row>
    <row r="35" spans="2:36" s="239" customFormat="1" ht="16.5" customHeight="1" x14ac:dyDescent="0.25">
      <c r="B35" s="872">
        <v>6</v>
      </c>
      <c r="C35" s="877"/>
      <c r="D35" s="786" t="s">
        <v>97</v>
      </c>
      <c r="E35" s="87" t="s">
        <v>118</v>
      </c>
      <c r="F35" s="52">
        <f t="shared" si="25"/>
        <v>0</v>
      </c>
      <c r="G35" s="101">
        <v>0</v>
      </c>
      <c r="H35" s="110">
        <v>0</v>
      </c>
      <c r="I35" s="110">
        <v>0</v>
      </c>
      <c r="J35" s="110">
        <v>0</v>
      </c>
      <c r="K35" s="68">
        <f t="shared" si="24"/>
        <v>0</v>
      </c>
      <c r="L35" s="101">
        <v>0</v>
      </c>
      <c r="M35" s="101">
        <v>0</v>
      </c>
      <c r="N35" s="101">
        <v>0</v>
      </c>
      <c r="O35" s="101">
        <v>0</v>
      </c>
      <c r="P35" s="318">
        <f t="shared" si="19"/>
        <v>0</v>
      </c>
      <c r="Q35" s="101">
        <v>0</v>
      </c>
      <c r="R35" s="101">
        <v>0</v>
      </c>
      <c r="S35" s="101">
        <v>0</v>
      </c>
      <c r="T35" s="101">
        <v>0</v>
      </c>
      <c r="U35" s="318">
        <f t="shared" si="20"/>
        <v>0</v>
      </c>
      <c r="V35" s="101">
        <v>0</v>
      </c>
      <c r="W35" s="101">
        <v>0</v>
      </c>
      <c r="X35" s="101">
        <v>0</v>
      </c>
      <c r="Y35" s="461">
        <v>0</v>
      </c>
      <c r="Z35" s="495">
        <f t="shared" si="21"/>
        <v>0</v>
      </c>
      <c r="AA35" s="101">
        <v>0</v>
      </c>
      <c r="AB35" s="101">
        <v>0</v>
      </c>
      <c r="AC35" s="101">
        <v>0</v>
      </c>
      <c r="AD35" s="101">
        <v>0</v>
      </c>
      <c r="AE35" s="495">
        <f t="shared" si="22"/>
        <v>0</v>
      </c>
      <c r="AF35" s="101">
        <v>0</v>
      </c>
      <c r="AG35" s="101">
        <v>0</v>
      </c>
      <c r="AH35" s="101">
        <v>0</v>
      </c>
      <c r="AI35" s="101">
        <v>0</v>
      </c>
      <c r="AJ35" s="495">
        <f t="shared" si="23"/>
        <v>0</v>
      </c>
    </row>
    <row r="36" spans="2:36" s="239" customFormat="1" ht="16.5" customHeight="1" x14ac:dyDescent="0.25">
      <c r="B36" s="869"/>
      <c r="C36" s="877"/>
      <c r="D36" s="787"/>
      <c r="E36" s="87" t="s">
        <v>205</v>
      </c>
      <c r="F36" s="52">
        <f t="shared" si="25"/>
        <v>0</v>
      </c>
      <c r="G36" s="101">
        <v>0</v>
      </c>
      <c r="H36" s="110">
        <v>0</v>
      </c>
      <c r="I36" s="110">
        <v>0</v>
      </c>
      <c r="J36" s="110">
        <v>0</v>
      </c>
      <c r="K36" s="68">
        <f t="shared" si="24"/>
        <v>0</v>
      </c>
      <c r="L36" s="101">
        <v>0</v>
      </c>
      <c r="M36" s="101">
        <v>0</v>
      </c>
      <c r="N36" s="101">
        <v>0</v>
      </c>
      <c r="O36" s="101">
        <v>0</v>
      </c>
      <c r="P36" s="318">
        <f t="shared" si="19"/>
        <v>0</v>
      </c>
      <c r="Q36" s="101">
        <v>0</v>
      </c>
      <c r="R36" s="101">
        <v>0</v>
      </c>
      <c r="S36" s="101">
        <v>0</v>
      </c>
      <c r="T36" s="101">
        <v>0</v>
      </c>
      <c r="U36" s="318">
        <f t="shared" si="20"/>
        <v>0</v>
      </c>
      <c r="V36" s="101">
        <v>0</v>
      </c>
      <c r="W36" s="101">
        <v>0</v>
      </c>
      <c r="X36" s="101">
        <v>0</v>
      </c>
      <c r="Y36" s="461">
        <v>0</v>
      </c>
      <c r="Z36" s="495">
        <f t="shared" si="21"/>
        <v>0</v>
      </c>
      <c r="AA36" s="101">
        <v>0</v>
      </c>
      <c r="AB36" s="101">
        <v>0</v>
      </c>
      <c r="AC36" s="101">
        <v>0</v>
      </c>
      <c r="AD36" s="101">
        <v>0</v>
      </c>
      <c r="AE36" s="495">
        <f t="shared" si="22"/>
        <v>0</v>
      </c>
      <c r="AF36" s="101">
        <v>0</v>
      </c>
      <c r="AG36" s="101">
        <v>0</v>
      </c>
      <c r="AH36" s="101">
        <v>0</v>
      </c>
      <c r="AI36" s="101">
        <v>0</v>
      </c>
      <c r="AJ36" s="495">
        <f t="shared" si="23"/>
        <v>0</v>
      </c>
    </row>
    <row r="37" spans="2:36" s="239" customFormat="1" ht="16.5" customHeight="1" thickBot="1" x14ac:dyDescent="0.3">
      <c r="B37" s="869"/>
      <c r="C37" s="877"/>
      <c r="D37" s="787"/>
      <c r="E37" s="88" t="s">
        <v>114</v>
      </c>
      <c r="F37" s="52">
        <f t="shared" si="25"/>
        <v>1</v>
      </c>
      <c r="G37" s="105">
        <v>0</v>
      </c>
      <c r="H37" s="112">
        <v>0</v>
      </c>
      <c r="I37" s="112">
        <v>0</v>
      </c>
      <c r="J37" s="112">
        <v>0</v>
      </c>
      <c r="K37" s="68">
        <f t="shared" si="24"/>
        <v>0</v>
      </c>
      <c r="L37" s="105">
        <v>0</v>
      </c>
      <c r="M37" s="105">
        <v>0</v>
      </c>
      <c r="N37" s="105">
        <v>0</v>
      </c>
      <c r="O37" s="105">
        <v>0</v>
      </c>
      <c r="P37" s="318">
        <f t="shared" si="19"/>
        <v>0</v>
      </c>
      <c r="Q37" s="105">
        <v>0</v>
      </c>
      <c r="R37" s="105">
        <v>0</v>
      </c>
      <c r="S37" s="105">
        <v>0</v>
      </c>
      <c r="T37" s="105">
        <v>0</v>
      </c>
      <c r="U37" s="318">
        <f t="shared" si="20"/>
        <v>0</v>
      </c>
      <c r="V37" s="105">
        <v>0</v>
      </c>
      <c r="W37" s="105">
        <v>0</v>
      </c>
      <c r="X37" s="105">
        <v>0</v>
      </c>
      <c r="Y37" s="462">
        <v>0</v>
      </c>
      <c r="Z37" s="495">
        <f t="shared" si="21"/>
        <v>0</v>
      </c>
      <c r="AA37" s="105">
        <v>1</v>
      </c>
      <c r="AB37" s="105">
        <v>0</v>
      </c>
      <c r="AC37" s="105">
        <v>0</v>
      </c>
      <c r="AD37" s="105">
        <v>0</v>
      </c>
      <c r="AE37" s="495">
        <f t="shared" si="22"/>
        <v>1</v>
      </c>
      <c r="AF37" s="105">
        <v>0</v>
      </c>
      <c r="AG37" s="105">
        <v>0</v>
      </c>
      <c r="AH37" s="105">
        <v>0</v>
      </c>
      <c r="AI37" s="105">
        <v>0</v>
      </c>
      <c r="AJ37" s="495">
        <f t="shared" si="23"/>
        <v>0</v>
      </c>
    </row>
    <row r="38" spans="2:36" s="239" customFormat="1" ht="16.5" customHeight="1" thickBot="1" x14ac:dyDescent="0.3">
      <c r="B38" s="869"/>
      <c r="C38" s="877"/>
      <c r="D38" s="787"/>
      <c r="E38" s="89" t="s">
        <v>626</v>
      </c>
      <c r="F38" s="52">
        <f t="shared" si="25"/>
        <v>2</v>
      </c>
      <c r="G38" s="126">
        <v>0</v>
      </c>
      <c r="H38" s="145">
        <v>0</v>
      </c>
      <c r="I38" s="145">
        <v>0</v>
      </c>
      <c r="J38" s="145">
        <v>0</v>
      </c>
      <c r="K38" s="68">
        <f t="shared" si="24"/>
        <v>0</v>
      </c>
      <c r="L38" s="126">
        <v>0</v>
      </c>
      <c r="M38" s="126">
        <v>0</v>
      </c>
      <c r="N38" s="126">
        <v>0</v>
      </c>
      <c r="O38" s="126">
        <v>0</v>
      </c>
      <c r="P38" s="318">
        <f t="shared" si="19"/>
        <v>0</v>
      </c>
      <c r="Q38" s="126">
        <v>0</v>
      </c>
      <c r="R38" s="126">
        <v>0</v>
      </c>
      <c r="S38" s="126">
        <v>0</v>
      </c>
      <c r="T38" s="126">
        <v>0</v>
      </c>
      <c r="U38" s="318">
        <f t="shared" si="20"/>
        <v>0</v>
      </c>
      <c r="V38" s="126">
        <v>0</v>
      </c>
      <c r="W38" s="126">
        <v>0</v>
      </c>
      <c r="X38" s="126">
        <v>0</v>
      </c>
      <c r="Y38" s="463">
        <v>0</v>
      </c>
      <c r="Z38" s="495">
        <f t="shared" si="21"/>
        <v>0</v>
      </c>
      <c r="AA38" s="126">
        <v>0</v>
      </c>
      <c r="AB38" s="126">
        <v>0</v>
      </c>
      <c r="AC38" s="126">
        <v>0</v>
      </c>
      <c r="AD38" s="126">
        <v>1</v>
      </c>
      <c r="AE38" s="495">
        <f t="shared" si="22"/>
        <v>1</v>
      </c>
      <c r="AF38" s="126">
        <v>0</v>
      </c>
      <c r="AG38" s="126">
        <v>0</v>
      </c>
      <c r="AH38" s="126">
        <v>0</v>
      </c>
      <c r="AI38" s="126">
        <v>1</v>
      </c>
      <c r="AJ38" s="495">
        <f t="shared" si="23"/>
        <v>1</v>
      </c>
    </row>
    <row r="39" spans="2:36" s="239" customFormat="1" ht="21.75" thickBot="1" x14ac:dyDescent="0.3">
      <c r="B39" s="870"/>
      <c r="C39" s="877"/>
      <c r="D39" s="791"/>
      <c r="E39" s="89" t="s">
        <v>625</v>
      </c>
      <c r="F39" s="52">
        <f t="shared" si="25"/>
        <v>2</v>
      </c>
      <c r="G39" s="126">
        <v>0</v>
      </c>
      <c r="H39" s="145">
        <v>0</v>
      </c>
      <c r="I39" s="145">
        <v>0</v>
      </c>
      <c r="J39" s="145">
        <v>0</v>
      </c>
      <c r="K39" s="68">
        <f t="shared" si="24"/>
        <v>0</v>
      </c>
      <c r="L39" s="126">
        <v>0</v>
      </c>
      <c r="M39" s="126">
        <v>0</v>
      </c>
      <c r="N39" s="126">
        <v>0</v>
      </c>
      <c r="O39" s="126">
        <v>0</v>
      </c>
      <c r="P39" s="318">
        <f t="shared" si="19"/>
        <v>0</v>
      </c>
      <c r="Q39" s="126">
        <v>0</v>
      </c>
      <c r="R39" s="126">
        <v>0</v>
      </c>
      <c r="S39" s="126">
        <v>0</v>
      </c>
      <c r="T39" s="126">
        <v>0</v>
      </c>
      <c r="U39" s="318">
        <f t="shared" si="20"/>
        <v>0</v>
      </c>
      <c r="V39" s="126">
        <v>0</v>
      </c>
      <c r="W39" s="126">
        <v>0</v>
      </c>
      <c r="X39" s="126">
        <v>0</v>
      </c>
      <c r="Y39" s="463">
        <v>2</v>
      </c>
      <c r="Z39" s="495">
        <f t="shared" si="21"/>
        <v>2</v>
      </c>
      <c r="AA39" s="126">
        <v>0</v>
      </c>
      <c r="AB39" s="126">
        <v>0</v>
      </c>
      <c r="AC39" s="126">
        <v>0</v>
      </c>
      <c r="AD39" s="126">
        <v>0</v>
      </c>
      <c r="AE39" s="495">
        <f t="shared" si="22"/>
        <v>0</v>
      </c>
      <c r="AF39" s="126">
        <v>0</v>
      </c>
      <c r="AG39" s="126">
        <v>0</v>
      </c>
      <c r="AH39" s="126">
        <v>0</v>
      </c>
      <c r="AI39" s="126">
        <v>0</v>
      </c>
      <c r="AJ39" s="495">
        <f t="shared" si="23"/>
        <v>0</v>
      </c>
    </row>
    <row r="40" spans="2:36" s="239" customFormat="1" ht="16.5" customHeight="1" x14ac:dyDescent="0.25">
      <c r="B40" s="872">
        <v>7</v>
      </c>
      <c r="C40" s="877"/>
      <c r="D40" s="786" t="s">
        <v>503</v>
      </c>
      <c r="E40" s="87" t="s">
        <v>118</v>
      </c>
      <c r="F40" s="52">
        <f t="shared" si="25"/>
        <v>2</v>
      </c>
      <c r="G40" s="101">
        <v>0</v>
      </c>
      <c r="H40" s="110">
        <v>0</v>
      </c>
      <c r="I40" s="110">
        <v>0</v>
      </c>
      <c r="J40" s="110">
        <v>0</v>
      </c>
      <c r="K40" s="68">
        <f t="shared" si="24"/>
        <v>0</v>
      </c>
      <c r="L40" s="101">
        <v>0</v>
      </c>
      <c r="M40" s="101">
        <v>2</v>
      </c>
      <c r="N40" s="101">
        <v>0</v>
      </c>
      <c r="O40" s="101">
        <v>0</v>
      </c>
      <c r="P40" s="318">
        <f t="shared" si="19"/>
        <v>2</v>
      </c>
      <c r="Q40" s="101">
        <v>0</v>
      </c>
      <c r="R40" s="101">
        <v>0</v>
      </c>
      <c r="S40" s="101">
        <v>0</v>
      </c>
      <c r="T40" s="101">
        <v>0</v>
      </c>
      <c r="U40" s="318">
        <f t="shared" si="20"/>
        <v>0</v>
      </c>
      <c r="V40" s="101">
        <v>0</v>
      </c>
      <c r="W40" s="101">
        <v>0</v>
      </c>
      <c r="X40" s="101">
        <v>0</v>
      </c>
      <c r="Y40" s="461">
        <v>0</v>
      </c>
      <c r="Z40" s="495">
        <f t="shared" si="21"/>
        <v>0</v>
      </c>
      <c r="AA40" s="101">
        <v>0</v>
      </c>
      <c r="AB40" s="101">
        <v>0</v>
      </c>
      <c r="AC40" s="101">
        <v>0</v>
      </c>
      <c r="AD40" s="101">
        <v>0</v>
      </c>
      <c r="AE40" s="495">
        <f t="shared" si="22"/>
        <v>0</v>
      </c>
      <c r="AF40" s="101">
        <v>0</v>
      </c>
      <c r="AG40" s="101">
        <v>0</v>
      </c>
      <c r="AH40" s="101">
        <v>0</v>
      </c>
      <c r="AI40" s="101">
        <v>0</v>
      </c>
      <c r="AJ40" s="495">
        <f t="shared" si="23"/>
        <v>0</v>
      </c>
    </row>
    <row r="41" spans="2:36" s="239" customFormat="1" ht="16.5" customHeight="1" x14ac:dyDescent="0.25">
      <c r="B41" s="869"/>
      <c r="C41" s="877"/>
      <c r="D41" s="787"/>
      <c r="E41" s="87" t="s">
        <v>205</v>
      </c>
      <c r="F41" s="52">
        <f t="shared" si="25"/>
        <v>0</v>
      </c>
      <c r="G41" s="101">
        <v>0</v>
      </c>
      <c r="H41" s="110">
        <v>0</v>
      </c>
      <c r="I41" s="110">
        <v>0</v>
      </c>
      <c r="J41" s="110">
        <v>0</v>
      </c>
      <c r="K41" s="68">
        <f t="shared" si="24"/>
        <v>0</v>
      </c>
      <c r="L41" s="101">
        <v>0</v>
      </c>
      <c r="M41" s="101">
        <v>0</v>
      </c>
      <c r="N41" s="101">
        <v>0</v>
      </c>
      <c r="O41" s="101">
        <v>0</v>
      </c>
      <c r="P41" s="318">
        <f t="shared" si="19"/>
        <v>0</v>
      </c>
      <c r="Q41" s="101">
        <v>0</v>
      </c>
      <c r="R41" s="101">
        <v>0</v>
      </c>
      <c r="S41" s="101">
        <v>0</v>
      </c>
      <c r="T41" s="101">
        <v>0</v>
      </c>
      <c r="U41" s="318">
        <f t="shared" si="20"/>
        <v>0</v>
      </c>
      <c r="V41" s="101">
        <v>0</v>
      </c>
      <c r="W41" s="101">
        <v>0</v>
      </c>
      <c r="X41" s="101">
        <v>0</v>
      </c>
      <c r="Y41" s="461">
        <v>0</v>
      </c>
      <c r="Z41" s="495">
        <f t="shared" si="21"/>
        <v>0</v>
      </c>
      <c r="AA41" s="101">
        <v>0</v>
      </c>
      <c r="AB41" s="101">
        <v>0</v>
      </c>
      <c r="AC41" s="101">
        <v>0</v>
      </c>
      <c r="AD41" s="101">
        <v>0</v>
      </c>
      <c r="AE41" s="495">
        <f t="shared" si="22"/>
        <v>0</v>
      </c>
      <c r="AF41" s="101">
        <v>0</v>
      </c>
      <c r="AG41" s="101">
        <v>0</v>
      </c>
      <c r="AH41" s="101">
        <v>0</v>
      </c>
      <c r="AI41" s="101">
        <v>0</v>
      </c>
      <c r="AJ41" s="495">
        <f t="shared" si="23"/>
        <v>0</v>
      </c>
    </row>
    <row r="42" spans="2:36" s="239" customFormat="1" ht="16.5" customHeight="1" thickBot="1" x14ac:dyDescent="0.3">
      <c r="B42" s="869"/>
      <c r="C42" s="877"/>
      <c r="D42" s="787"/>
      <c r="E42" s="88" t="s">
        <v>114</v>
      </c>
      <c r="F42" s="52">
        <f t="shared" si="25"/>
        <v>651</v>
      </c>
      <c r="G42" s="105">
        <v>95</v>
      </c>
      <c r="H42" s="112">
        <v>2</v>
      </c>
      <c r="I42" s="112">
        <v>2</v>
      </c>
      <c r="J42" s="112">
        <v>0</v>
      </c>
      <c r="K42" s="68">
        <f t="shared" si="24"/>
        <v>99</v>
      </c>
      <c r="L42" s="112">
        <v>104</v>
      </c>
      <c r="M42" s="105">
        <v>0</v>
      </c>
      <c r="N42" s="105">
        <v>2</v>
      </c>
      <c r="O42" s="105">
        <v>0</v>
      </c>
      <c r="P42" s="318">
        <f t="shared" si="19"/>
        <v>106</v>
      </c>
      <c r="Q42" s="112">
        <v>115</v>
      </c>
      <c r="R42" s="105">
        <v>0</v>
      </c>
      <c r="S42" s="105">
        <v>3</v>
      </c>
      <c r="T42" s="105">
        <v>0</v>
      </c>
      <c r="U42" s="318">
        <f t="shared" si="20"/>
        <v>118</v>
      </c>
      <c r="V42" s="105">
        <v>0</v>
      </c>
      <c r="W42" s="105">
        <v>2</v>
      </c>
      <c r="X42" s="105">
        <v>0</v>
      </c>
      <c r="Y42" s="462">
        <v>122</v>
      </c>
      <c r="Z42" s="495">
        <f t="shared" si="21"/>
        <v>124</v>
      </c>
      <c r="AA42" s="105">
        <v>0</v>
      </c>
      <c r="AB42" s="105">
        <v>1</v>
      </c>
      <c r="AC42" s="105">
        <v>0</v>
      </c>
      <c r="AD42" s="105">
        <v>120</v>
      </c>
      <c r="AE42" s="495">
        <f t="shared" si="22"/>
        <v>121</v>
      </c>
      <c r="AF42" s="105">
        <v>0</v>
      </c>
      <c r="AG42" s="105">
        <v>1</v>
      </c>
      <c r="AH42" s="105">
        <v>0</v>
      </c>
      <c r="AI42" s="105">
        <v>82</v>
      </c>
      <c r="AJ42" s="495">
        <f t="shared" si="23"/>
        <v>83</v>
      </c>
    </row>
    <row r="43" spans="2:36" s="239" customFormat="1" ht="16.5" customHeight="1" thickBot="1" x14ac:dyDescent="0.3">
      <c r="B43" s="869"/>
      <c r="C43" s="877"/>
      <c r="D43" s="787"/>
      <c r="E43" s="89" t="s">
        <v>626</v>
      </c>
      <c r="F43" s="52">
        <f t="shared" si="25"/>
        <v>404</v>
      </c>
      <c r="G43" s="126">
        <v>49</v>
      </c>
      <c r="H43" s="145">
        <v>0</v>
      </c>
      <c r="I43" s="145">
        <v>3</v>
      </c>
      <c r="J43" s="145">
        <v>0</v>
      </c>
      <c r="K43" s="68">
        <f t="shared" si="24"/>
        <v>52</v>
      </c>
      <c r="L43" s="126">
        <v>54</v>
      </c>
      <c r="M43" s="126">
        <v>0</v>
      </c>
      <c r="N43" s="126">
        <v>4</v>
      </c>
      <c r="O43" s="126">
        <v>0</v>
      </c>
      <c r="P43" s="318">
        <f t="shared" si="19"/>
        <v>58</v>
      </c>
      <c r="Q43" s="126">
        <v>71</v>
      </c>
      <c r="R43" s="126">
        <v>0</v>
      </c>
      <c r="S43" s="126">
        <v>4</v>
      </c>
      <c r="T43" s="126">
        <v>0</v>
      </c>
      <c r="U43" s="318">
        <f t="shared" si="20"/>
        <v>75</v>
      </c>
      <c r="V43" s="126">
        <v>0</v>
      </c>
      <c r="W43" s="126">
        <v>1</v>
      </c>
      <c r="X43" s="126">
        <v>0</v>
      </c>
      <c r="Y43" s="463">
        <v>85</v>
      </c>
      <c r="Z43" s="495">
        <f t="shared" si="21"/>
        <v>86</v>
      </c>
      <c r="AA43" s="126">
        <v>0</v>
      </c>
      <c r="AB43" s="126">
        <v>2</v>
      </c>
      <c r="AC43" s="126">
        <v>1</v>
      </c>
      <c r="AD43" s="126">
        <v>58</v>
      </c>
      <c r="AE43" s="495">
        <f t="shared" si="22"/>
        <v>61</v>
      </c>
      <c r="AF43" s="126">
        <v>0</v>
      </c>
      <c r="AG43" s="126">
        <v>1</v>
      </c>
      <c r="AH43" s="126">
        <v>0</v>
      </c>
      <c r="AI43" s="126">
        <v>71</v>
      </c>
      <c r="AJ43" s="495">
        <f t="shared" si="23"/>
        <v>72</v>
      </c>
    </row>
    <row r="44" spans="2:36" s="239" customFormat="1" ht="21.75" thickBot="1" x14ac:dyDescent="0.3">
      <c r="B44" s="870"/>
      <c r="C44" s="877"/>
      <c r="D44" s="791"/>
      <c r="E44" s="89" t="s">
        <v>625</v>
      </c>
      <c r="F44" s="52">
        <f t="shared" si="25"/>
        <v>1</v>
      </c>
      <c r="G44" s="126">
        <v>0</v>
      </c>
      <c r="H44" s="145">
        <v>0</v>
      </c>
      <c r="I44" s="145">
        <v>0</v>
      </c>
      <c r="J44" s="145">
        <v>0</v>
      </c>
      <c r="K44" s="68">
        <f t="shared" si="24"/>
        <v>0</v>
      </c>
      <c r="L44" s="126">
        <v>0</v>
      </c>
      <c r="M44" s="126">
        <v>1</v>
      </c>
      <c r="N44" s="126">
        <v>0</v>
      </c>
      <c r="O44" s="126">
        <v>0</v>
      </c>
      <c r="P44" s="318">
        <f t="shared" si="19"/>
        <v>1</v>
      </c>
      <c r="Q44" s="126">
        <v>0</v>
      </c>
      <c r="R44" s="126">
        <v>0</v>
      </c>
      <c r="S44" s="126">
        <v>0</v>
      </c>
      <c r="T44" s="126">
        <v>0</v>
      </c>
      <c r="U44" s="318">
        <f t="shared" si="20"/>
        <v>0</v>
      </c>
      <c r="V44" s="126">
        <v>0</v>
      </c>
      <c r="W44" s="126">
        <v>0</v>
      </c>
      <c r="X44" s="126">
        <v>0</v>
      </c>
      <c r="Y44" s="463">
        <v>0</v>
      </c>
      <c r="Z44" s="495">
        <f t="shared" si="21"/>
        <v>0</v>
      </c>
      <c r="AA44" s="126">
        <v>0</v>
      </c>
      <c r="AB44" s="126">
        <v>0</v>
      </c>
      <c r="AC44" s="126">
        <v>0</v>
      </c>
      <c r="AD44" s="126">
        <v>0</v>
      </c>
      <c r="AE44" s="495">
        <f t="shared" si="22"/>
        <v>0</v>
      </c>
      <c r="AF44" s="126">
        <v>0</v>
      </c>
      <c r="AG44" s="126">
        <v>0</v>
      </c>
      <c r="AH44" s="126">
        <v>0</v>
      </c>
      <c r="AI44" s="126">
        <v>0</v>
      </c>
      <c r="AJ44" s="495">
        <f t="shared" si="23"/>
        <v>0</v>
      </c>
    </row>
    <row r="45" spans="2:36" s="239" customFormat="1" ht="16.5" customHeight="1" thickBot="1" x14ac:dyDescent="0.3">
      <c r="B45" s="41" t="s">
        <v>604</v>
      </c>
      <c r="C45" s="877"/>
      <c r="D45" s="205" t="s">
        <v>113</v>
      </c>
      <c r="E45" s="88" t="s">
        <v>114</v>
      </c>
      <c r="F45" s="52">
        <f t="shared" si="25"/>
        <v>293</v>
      </c>
      <c r="G45" s="105">
        <v>45</v>
      </c>
      <c r="H45" s="112">
        <v>0</v>
      </c>
      <c r="I45" s="112">
        <v>1</v>
      </c>
      <c r="J45" s="112">
        <v>0</v>
      </c>
      <c r="K45" s="68">
        <f t="shared" si="24"/>
        <v>46</v>
      </c>
      <c r="L45" s="112">
        <v>56</v>
      </c>
      <c r="M45" s="105">
        <v>0</v>
      </c>
      <c r="N45" s="105">
        <v>0</v>
      </c>
      <c r="O45" s="105">
        <v>0</v>
      </c>
      <c r="P45" s="318">
        <f t="shared" si="19"/>
        <v>56</v>
      </c>
      <c r="Q45" s="112">
        <v>53</v>
      </c>
      <c r="R45" s="105">
        <v>0</v>
      </c>
      <c r="S45" s="105">
        <v>4</v>
      </c>
      <c r="T45" s="105">
        <v>0</v>
      </c>
      <c r="U45" s="318">
        <f t="shared" si="20"/>
        <v>57</v>
      </c>
      <c r="V45" s="105">
        <v>0</v>
      </c>
      <c r="W45" s="105">
        <v>7</v>
      </c>
      <c r="X45" s="105">
        <v>0</v>
      </c>
      <c r="Y45" s="462">
        <v>50</v>
      </c>
      <c r="Z45" s="495">
        <f t="shared" si="21"/>
        <v>57</v>
      </c>
      <c r="AA45" s="105">
        <v>0</v>
      </c>
      <c r="AB45" s="105">
        <v>3</v>
      </c>
      <c r="AC45" s="105">
        <v>0</v>
      </c>
      <c r="AD45" s="105">
        <v>32</v>
      </c>
      <c r="AE45" s="495">
        <f t="shared" si="22"/>
        <v>35</v>
      </c>
      <c r="AF45" s="105">
        <v>1</v>
      </c>
      <c r="AG45" s="105">
        <v>2</v>
      </c>
      <c r="AH45" s="105">
        <v>0</v>
      </c>
      <c r="AI45" s="112">
        <v>39</v>
      </c>
      <c r="AJ45" s="495">
        <f t="shared" si="23"/>
        <v>42</v>
      </c>
    </row>
    <row r="46" spans="2:36" s="239" customFormat="1" ht="16.5" customHeight="1" thickBot="1" x14ac:dyDescent="0.3">
      <c r="B46" s="872">
        <v>8</v>
      </c>
      <c r="C46" s="877"/>
      <c r="D46" s="786" t="s">
        <v>64</v>
      </c>
      <c r="E46" s="86" t="s">
        <v>118</v>
      </c>
      <c r="F46" s="52">
        <f t="shared" si="25"/>
        <v>0</v>
      </c>
      <c r="G46" s="146"/>
      <c r="H46" s="146"/>
      <c r="I46" s="146"/>
      <c r="J46" s="146"/>
      <c r="K46" s="68">
        <f t="shared" si="24"/>
        <v>0</v>
      </c>
      <c r="L46" s="277"/>
      <c r="M46" s="277"/>
      <c r="N46" s="277"/>
      <c r="O46" s="277"/>
      <c r="P46" s="318">
        <f t="shared" si="19"/>
        <v>0</v>
      </c>
      <c r="Q46" s="277"/>
      <c r="R46" s="277"/>
      <c r="S46" s="277"/>
      <c r="T46" s="277"/>
      <c r="U46" s="318">
        <f t="shared" si="20"/>
        <v>0</v>
      </c>
      <c r="V46" s="277"/>
      <c r="W46" s="277"/>
      <c r="X46" s="277"/>
      <c r="Y46" s="422"/>
      <c r="Z46" s="495">
        <f t="shared" si="21"/>
        <v>0</v>
      </c>
      <c r="AA46" s="277"/>
      <c r="AB46" s="277"/>
      <c r="AC46" s="277"/>
      <c r="AD46" s="277"/>
      <c r="AE46" s="495">
        <f t="shared" si="22"/>
        <v>0</v>
      </c>
      <c r="AF46" s="277"/>
      <c r="AG46" s="277"/>
      <c r="AH46" s="277"/>
      <c r="AI46" s="277"/>
      <c r="AJ46" s="495">
        <f t="shared" si="23"/>
        <v>0</v>
      </c>
    </row>
    <row r="47" spans="2:36" s="239" customFormat="1" ht="16.5" customHeight="1" thickBot="1" x14ac:dyDescent="0.3">
      <c r="B47" s="869"/>
      <c r="C47" s="877"/>
      <c r="D47" s="787"/>
      <c r="E47" s="86" t="s">
        <v>205</v>
      </c>
      <c r="F47" s="52">
        <f t="shared" si="25"/>
        <v>0</v>
      </c>
      <c r="G47" s="146"/>
      <c r="H47" s="146"/>
      <c r="I47" s="146"/>
      <c r="J47" s="146"/>
      <c r="K47" s="68">
        <f t="shared" si="24"/>
        <v>0</v>
      </c>
      <c r="L47" s="277"/>
      <c r="M47" s="277"/>
      <c r="N47" s="277"/>
      <c r="O47" s="277"/>
      <c r="P47" s="318">
        <f t="shared" si="19"/>
        <v>0</v>
      </c>
      <c r="Q47" s="277"/>
      <c r="R47" s="277"/>
      <c r="S47" s="277"/>
      <c r="T47" s="277"/>
      <c r="U47" s="318">
        <f t="shared" si="20"/>
        <v>0</v>
      </c>
      <c r="V47" s="277"/>
      <c r="W47" s="277"/>
      <c r="X47" s="277"/>
      <c r="Y47" s="422"/>
      <c r="Z47" s="495">
        <f t="shared" si="21"/>
        <v>0</v>
      </c>
      <c r="AA47" s="277"/>
      <c r="AB47" s="277"/>
      <c r="AC47" s="277"/>
      <c r="AD47" s="277"/>
      <c r="AE47" s="495">
        <f t="shared" si="22"/>
        <v>0</v>
      </c>
      <c r="AF47" s="277"/>
      <c r="AG47" s="277"/>
      <c r="AH47" s="277"/>
      <c r="AI47" s="277"/>
      <c r="AJ47" s="495">
        <f t="shared" si="23"/>
        <v>0</v>
      </c>
    </row>
    <row r="48" spans="2:36" s="239" customFormat="1" ht="16.5" customHeight="1" thickBot="1" x14ac:dyDescent="0.3">
      <c r="B48" s="869"/>
      <c r="C48" s="877"/>
      <c r="D48" s="787"/>
      <c r="E48" s="88" t="s">
        <v>114</v>
      </c>
      <c r="F48" s="52">
        <f t="shared" si="25"/>
        <v>52</v>
      </c>
      <c r="G48" s="105">
        <v>4</v>
      </c>
      <c r="H48" s="112">
        <v>0</v>
      </c>
      <c r="I48" s="112">
        <v>1</v>
      </c>
      <c r="J48" s="112">
        <v>0</v>
      </c>
      <c r="K48" s="68">
        <f t="shared" si="24"/>
        <v>5</v>
      </c>
      <c r="L48" s="105">
        <v>9</v>
      </c>
      <c r="M48" s="105">
        <v>0</v>
      </c>
      <c r="N48" s="105">
        <v>2</v>
      </c>
      <c r="O48" s="105">
        <v>0</v>
      </c>
      <c r="P48" s="318">
        <f t="shared" si="19"/>
        <v>11</v>
      </c>
      <c r="Q48" s="105">
        <v>21</v>
      </c>
      <c r="R48" s="105">
        <v>0</v>
      </c>
      <c r="S48" s="105">
        <v>0</v>
      </c>
      <c r="T48" s="105">
        <v>0</v>
      </c>
      <c r="U48" s="318">
        <f t="shared" si="20"/>
        <v>21</v>
      </c>
      <c r="V48" s="105">
        <v>0</v>
      </c>
      <c r="W48" s="105">
        <v>0</v>
      </c>
      <c r="X48" s="105">
        <v>1</v>
      </c>
      <c r="Y48" s="462">
        <v>6</v>
      </c>
      <c r="Z48" s="495">
        <f t="shared" si="21"/>
        <v>7</v>
      </c>
      <c r="AA48" s="105">
        <v>0</v>
      </c>
      <c r="AB48" s="105">
        <v>1</v>
      </c>
      <c r="AC48" s="105">
        <v>0</v>
      </c>
      <c r="AD48" s="105">
        <v>1</v>
      </c>
      <c r="AE48" s="495">
        <f t="shared" si="22"/>
        <v>2</v>
      </c>
      <c r="AF48" s="105">
        <v>0</v>
      </c>
      <c r="AG48" s="105">
        <v>0</v>
      </c>
      <c r="AH48" s="105">
        <v>0</v>
      </c>
      <c r="AI48" s="105">
        <v>6</v>
      </c>
      <c r="AJ48" s="495">
        <f t="shared" si="23"/>
        <v>6</v>
      </c>
    </row>
    <row r="49" spans="2:36" s="239" customFormat="1" ht="16.5" customHeight="1" thickBot="1" x14ac:dyDescent="0.3">
      <c r="B49" s="869"/>
      <c r="C49" s="877"/>
      <c r="D49" s="787"/>
      <c r="E49" s="89" t="s">
        <v>626</v>
      </c>
      <c r="F49" s="52">
        <f t="shared" si="25"/>
        <v>217</v>
      </c>
      <c r="G49" s="126">
        <v>23</v>
      </c>
      <c r="H49" s="145">
        <v>0</v>
      </c>
      <c r="I49" s="145">
        <v>3</v>
      </c>
      <c r="J49" s="145">
        <v>0</v>
      </c>
      <c r="K49" s="68">
        <f t="shared" si="24"/>
        <v>26</v>
      </c>
      <c r="L49" s="126">
        <v>29</v>
      </c>
      <c r="M49" s="126">
        <v>0</v>
      </c>
      <c r="N49" s="126">
        <v>5</v>
      </c>
      <c r="O49" s="126">
        <v>0</v>
      </c>
      <c r="P49" s="318">
        <f t="shared" si="19"/>
        <v>34</v>
      </c>
      <c r="Q49" s="126">
        <v>42</v>
      </c>
      <c r="R49" s="126">
        <v>1</v>
      </c>
      <c r="S49" s="126">
        <v>1</v>
      </c>
      <c r="T49" s="126">
        <v>1</v>
      </c>
      <c r="U49" s="318">
        <f t="shared" si="20"/>
        <v>45</v>
      </c>
      <c r="V49" s="126">
        <v>0</v>
      </c>
      <c r="W49" s="126">
        <v>1</v>
      </c>
      <c r="X49" s="126">
        <v>0</v>
      </c>
      <c r="Y49" s="463">
        <v>33</v>
      </c>
      <c r="Z49" s="495">
        <f t="shared" si="21"/>
        <v>34</v>
      </c>
      <c r="AA49" s="126">
        <v>0</v>
      </c>
      <c r="AB49" s="126">
        <v>1</v>
      </c>
      <c r="AC49" s="126">
        <v>0</v>
      </c>
      <c r="AD49" s="126">
        <v>28</v>
      </c>
      <c r="AE49" s="495">
        <f t="shared" si="22"/>
        <v>29</v>
      </c>
      <c r="AF49" s="126">
        <v>0</v>
      </c>
      <c r="AG49" s="126">
        <v>2</v>
      </c>
      <c r="AH49" s="126">
        <v>0</v>
      </c>
      <c r="AI49" s="126">
        <v>47</v>
      </c>
      <c r="AJ49" s="495">
        <f t="shared" si="23"/>
        <v>49</v>
      </c>
    </row>
    <row r="50" spans="2:36" s="239" customFormat="1" ht="21.75" thickBot="1" x14ac:dyDescent="0.3">
      <c r="B50" s="870"/>
      <c r="C50" s="877"/>
      <c r="D50" s="791"/>
      <c r="E50" s="89" t="s">
        <v>625</v>
      </c>
      <c r="F50" s="52">
        <f t="shared" si="25"/>
        <v>114</v>
      </c>
      <c r="G50" s="126">
        <v>25</v>
      </c>
      <c r="H50" s="145">
        <v>1</v>
      </c>
      <c r="I50" s="145">
        <v>3</v>
      </c>
      <c r="J50" s="145">
        <v>0</v>
      </c>
      <c r="K50" s="68">
        <f t="shared" si="24"/>
        <v>29</v>
      </c>
      <c r="L50" s="126">
        <v>32</v>
      </c>
      <c r="M50" s="126">
        <v>0</v>
      </c>
      <c r="N50" s="126">
        <v>4</v>
      </c>
      <c r="O50" s="126">
        <v>0</v>
      </c>
      <c r="P50" s="318">
        <f t="shared" si="19"/>
        <v>36</v>
      </c>
      <c r="Q50" s="126">
        <v>40</v>
      </c>
      <c r="R50" s="126">
        <v>1</v>
      </c>
      <c r="S50" s="126">
        <v>2</v>
      </c>
      <c r="T50" s="126">
        <v>2</v>
      </c>
      <c r="U50" s="318">
        <f t="shared" si="20"/>
        <v>45</v>
      </c>
      <c r="V50" s="126">
        <v>0</v>
      </c>
      <c r="W50" s="126">
        <v>0</v>
      </c>
      <c r="X50" s="126">
        <v>0</v>
      </c>
      <c r="Y50" s="463">
        <v>4</v>
      </c>
      <c r="Z50" s="495">
        <f t="shared" si="21"/>
        <v>4</v>
      </c>
      <c r="AA50" s="126">
        <v>0</v>
      </c>
      <c r="AB50" s="126">
        <v>0</v>
      </c>
      <c r="AC50" s="126">
        <v>0</v>
      </c>
      <c r="AD50" s="126">
        <v>0</v>
      </c>
      <c r="AE50" s="495">
        <f t="shared" si="22"/>
        <v>0</v>
      </c>
      <c r="AF50" s="126">
        <v>0</v>
      </c>
      <c r="AG50" s="126">
        <v>0</v>
      </c>
      <c r="AH50" s="126">
        <v>0</v>
      </c>
      <c r="AI50" s="126">
        <v>0</v>
      </c>
      <c r="AJ50" s="495">
        <f t="shared" si="23"/>
        <v>0</v>
      </c>
    </row>
    <row r="51" spans="2:36" s="239" customFormat="1" ht="16.5" customHeight="1" x14ac:dyDescent="0.25">
      <c r="B51" s="872">
        <v>9</v>
      </c>
      <c r="C51" s="877"/>
      <c r="D51" s="786" t="s">
        <v>680</v>
      </c>
      <c r="E51" s="87" t="s">
        <v>118</v>
      </c>
      <c r="F51" s="52">
        <f t="shared" si="25"/>
        <v>0</v>
      </c>
      <c r="G51" s="101">
        <v>0</v>
      </c>
      <c r="H51" s="110">
        <v>0</v>
      </c>
      <c r="I51" s="110">
        <v>0</v>
      </c>
      <c r="J51" s="110">
        <v>0</v>
      </c>
      <c r="K51" s="68">
        <f t="shared" si="24"/>
        <v>0</v>
      </c>
      <c r="L51" s="101">
        <v>0</v>
      </c>
      <c r="M51" s="101">
        <v>0</v>
      </c>
      <c r="N51" s="101">
        <v>0</v>
      </c>
      <c r="O51" s="101">
        <v>0</v>
      </c>
      <c r="P51" s="318">
        <f t="shared" si="19"/>
        <v>0</v>
      </c>
      <c r="Q51" s="101">
        <v>0</v>
      </c>
      <c r="R51" s="101">
        <v>0</v>
      </c>
      <c r="S51" s="101">
        <v>0</v>
      </c>
      <c r="T51" s="101">
        <v>0</v>
      </c>
      <c r="U51" s="318">
        <f t="shared" si="20"/>
        <v>0</v>
      </c>
      <c r="V51" s="101">
        <v>0</v>
      </c>
      <c r="W51" s="101">
        <v>0</v>
      </c>
      <c r="X51" s="101">
        <v>0</v>
      </c>
      <c r="Y51" s="461">
        <v>0</v>
      </c>
      <c r="Z51" s="495">
        <f t="shared" si="21"/>
        <v>0</v>
      </c>
      <c r="AA51" s="101">
        <v>0</v>
      </c>
      <c r="AB51" s="101">
        <v>0</v>
      </c>
      <c r="AC51" s="101">
        <v>0</v>
      </c>
      <c r="AD51" s="101">
        <v>0</v>
      </c>
      <c r="AE51" s="495">
        <f t="shared" si="22"/>
        <v>0</v>
      </c>
      <c r="AF51" s="101">
        <v>0</v>
      </c>
      <c r="AG51" s="101">
        <v>0</v>
      </c>
      <c r="AH51" s="101">
        <v>0</v>
      </c>
      <c r="AI51" s="101">
        <v>0</v>
      </c>
      <c r="AJ51" s="495">
        <f t="shared" si="23"/>
        <v>0</v>
      </c>
    </row>
    <row r="52" spans="2:36" s="239" customFormat="1" ht="16.5" customHeight="1" x14ac:dyDescent="0.25">
      <c r="B52" s="869"/>
      <c r="C52" s="877"/>
      <c r="D52" s="787"/>
      <c r="E52" s="79" t="s">
        <v>205</v>
      </c>
      <c r="F52" s="52">
        <f t="shared" si="25"/>
        <v>0</v>
      </c>
      <c r="G52" s="101">
        <v>0</v>
      </c>
      <c r="H52" s="110">
        <v>0</v>
      </c>
      <c r="I52" s="110">
        <v>0</v>
      </c>
      <c r="J52" s="110">
        <v>0</v>
      </c>
      <c r="K52" s="68">
        <f t="shared" si="24"/>
        <v>0</v>
      </c>
      <c r="L52" s="101">
        <v>0</v>
      </c>
      <c r="M52" s="101">
        <v>0</v>
      </c>
      <c r="N52" s="101">
        <v>0</v>
      </c>
      <c r="O52" s="101">
        <v>0</v>
      </c>
      <c r="P52" s="318">
        <f t="shared" si="19"/>
        <v>0</v>
      </c>
      <c r="Q52" s="101">
        <v>0</v>
      </c>
      <c r="R52" s="101">
        <v>0</v>
      </c>
      <c r="S52" s="101">
        <v>0</v>
      </c>
      <c r="T52" s="101">
        <v>0</v>
      </c>
      <c r="U52" s="318">
        <f t="shared" si="20"/>
        <v>0</v>
      </c>
      <c r="V52" s="101">
        <v>0</v>
      </c>
      <c r="W52" s="101">
        <v>0</v>
      </c>
      <c r="X52" s="101">
        <v>0</v>
      </c>
      <c r="Y52" s="461">
        <v>0</v>
      </c>
      <c r="Z52" s="495">
        <f t="shared" si="21"/>
        <v>0</v>
      </c>
      <c r="AA52" s="101">
        <v>0</v>
      </c>
      <c r="AB52" s="101">
        <v>0</v>
      </c>
      <c r="AC52" s="101">
        <v>0</v>
      </c>
      <c r="AD52" s="101">
        <v>0</v>
      </c>
      <c r="AE52" s="495">
        <f t="shared" si="22"/>
        <v>0</v>
      </c>
      <c r="AF52" s="101">
        <v>0</v>
      </c>
      <c r="AG52" s="101">
        <v>0</v>
      </c>
      <c r="AH52" s="101">
        <v>0</v>
      </c>
      <c r="AI52" s="101">
        <v>0</v>
      </c>
      <c r="AJ52" s="495">
        <f t="shared" si="23"/>
        <v>0</v>
      </c>
    </row>
    <row r="53" spans="2:36" s="239" customFormat="1" ht="16.5" customHeight="1" thickBot="1" x14ac:dyDescent="0.3">
      <c r="B53" s="869"/>
      <c r="C53" s="877"/>
      <c r="D53" s="787"/>
      <c r="E53" s="80" t="s">
        <v>114</v>
      </c>
      <c r="F53" s="52">
        <f t="shared" si="25"/>
        <v>0</v>
      </c>
      <c r="G53" s="105">
        <v>0</v>
      </c>
      <c r="H53" s="112">
        <v>0</v>
      </c>
      <c r="I53" s="112">
        <v>0</v>
      </c>
      <c r="J53" s="112">
        <v>0</v>
      </c>
      <c r="K53" s="68">
        <f t="shared" si="24"/>
        <v>0</v>
      </c>
      <c r="L53" s="105">
        <v>0</v>
      </c>
      <c r="M53" s="105">
        <v>0</v>
      </c>
      <c r="N53" s="105">
        <v>0</v>
      </c>
      <c r="O53" s="105">
        <v>0</v>
      </c>
      <c r="P53" s="318">
        <f t="shared" si="19"/>
        <v>0</v>
      </c>
      <c r="Q53" s="105">
        <v>0</v>
      </c>
      <c r="R53" s="105">
        <v>0</v>
      </c>
      <c r="S53" s="105">
        <v>0</v>
      </c>
      <c r="T53" s="105">
        <v>0</v>
      </c>
      <c r="U53" s="318">
        <f t="shared" si="20"/>
        <v>0</v>
      </c>
      <c r="V53" s="105">
        <v>0</v>
      </c>
      <c r="W53" s="105">
        <v>0</v>
      </c>
      <c r="X53" s="105">
        <v>0</v>
      </c>
      <c r="Y53" s="462">
        <v>0</v>
      </c>
      <c r="Z53" s="495">
        <f t="shared" si="21"/>
        <v>0</v>
      </c>
      <c r="AA53" s="105">
        <v>0</v>
      </c>
      <c r="AB53" s="105">
        <v>0</v>
      </c>
      <c r="AC53" s="105">
        <v>0</v>
      </c>
      <c r="AD53" s="105">
        <v>0</v>
      </c>
      <c r="AE53" s="495">
        <f t="shared" si="22"/>
        <v>0</v>
      </c>
      <c r="AF53" s="105">
        <v>0</v>
      </c>
      <c r="AG53" s="105">
        <v>0</v>
      </c>
      <c r="AH53" s="105">
        <v>0</v>
      </c>
      <c r="AI53" s="105">
        <v>0</v>
      </c>
      <c r="AJ53" s="495">
        <f t="shared" si="23"/>
        <v>0</v>
      </c>
    </row>
    <row r="54" spans="2:36" s="239" customFormat="1" ht="16.5" customHeight="1" thickBot="1" x14ac:dyDescent="0.3">
      <c r="B54" s="869"/>
      <c r="C54" s="877"/>
      <c r="D54" s="787"/>
      <c r="E54" s="243" t="s">
        <v>626</v>
      </c>
      <c r="F54" s="52">
        <f t="shared" si="25"/>
        <v>0</v>
      </c>
      <c r="G54" s="245"/>
      <c r="H54" s="245"/>
      <c r="I54" s="245"/>
      <c r="J54" s="245"/>
      <c r="K54" s="68">
        <f t="shared" si="24"/>
        <v>0</v>
      </c>
      <c r="L54" s="277"/>
      <c r="M54" s="277"/>
      <c r="N54" s="277"/>
      <c r="O54" s="277"/>
      <c r="P54" s="318">
        <f t="shared" si="19"/>
        <v>0</v>
      </c>
      <c r="Q54" s="277"/>
      <c r="R54" s="277"/>
      <c r="S54" s="277"/>
      <c r="T54" s="277"/>
      <c r="U54" s="318">
        <f t="shared" si="20"/>
        <v>0</v>
      </c>
      <c r="V54" s="277"/>
      <c r="W54" s="277"/>
      <c r="X54" s="277"/>
      <c r="Y54" s="422"/>
      <c r="Z54" s="495">
        <f t="shared" si="21"/>
        <v>0</v>
      </c>
      <c r="AA54" s="277"/>
      <c r="AB54" s="277"/>
      <c r="AC54" s="277"/>
      <c r="AD54" s="277"/>
      <c r="AE54" s="495">
        <f t="shared" si="22"/>
        <v>0</v>
      </c>
      <c r="AF54" s="277"/>
      <c r="AG54" s="277"/>
      <c r="AH54" s="277"/>
      <c r="AI54" s="277"/>
      <c r="AJ54" s="495">
        <f t="shared" si="23"/>
        <v>0</v>
      </c>
    </row>
    <row r="55" spans="2:36" s="239" customFormat="1" ht="21.75" thickBot="1" x14ac:dyDescent="0.3">
      <c r="B55" s="870"/>
      <c r="C55" s="877"/>
      <c r="D55" s="791"/>
      <c r="E55" s="243" t="s">
        <v>625</v>
      </c>
      <c r="F55" s="52">
        <f t="shared" si="25"/>
        <v>0</v>
      </c>
      <c r="G55" s="245"/>
      <c r="H55" s="245"/>
      <c r="I55" s="245"/>
      <c r="J55" s="245"/>
      <c r="K55" s="68">
        <f t="shared" si="24"/>
        <v>0</v>
      </c>
      <c r="L55" s="277"/>
      <c r="M55" s="277"/>
      <c r="N55" s="277"/>
      <c r="O55" s="277"/>
      <c r="P55" s="318">
        <f t="shared" si="19"/>
        <v>0</v>
      </c>
      <c r="Q55" s="277"/>
      <c r="R55" s="277"/>
      <c r="S55" s="277"/>
      <c r="T55" s="277"/>
      <c r="U55" s="318">
        <f t="shared" si="20"/>
        <v>0</v>
      </c>
      <c r="V55" s="277"/>
      <c r="W55" s="277"/>
      <c r="X55" s="277"/>
      <c r="Y55" s="422"/>
      <c r="Z55" s="495">
        <f t="shared" si="21"/>
        <v>0</v>
      </c>
      <c r="AA55" s="277"/>
      <c r="AB55" s="277"/>
      <c r="AC55" s="277"/>
      <c r="AD55" s="277"/>
      <c r="AE55" s="495">
        <f t="shared" si="22"/>
        <v>0</v>
      </c>
      <c r="AF55" s="277"/>
      <c r="AG55" s="277"/>
      <c r="AH55" s="277"/>
      <c r="AI55" s="277"/>
      <c r="AJ55" s="495">
        <f t="shared" si="23"/>
        <v>0</v>
      </c>
    </row>
    <row r="56" spans="2:36" s="239" customFormat="1" ht="16.5" customHeight="1" thickBot="1" x14ac:dyDescent="0.3">
      <c r="B56" s="872">
        <v>10</v>
      </c>
      <c r="C56" s="877"/>
      <c r="D56" s="786" t="s">
        <v>433</v>
      </c>
      <c r="E56" s="86" t="s">
        <v>118</v>
      </c>
      <c r="F56" s="52">
        <f t="shared" si="25"/>
        <v>0</v>
      </c>
      <c r="G56" s="146"/>
      <c r="H56" s="146"/>
      <c r="I56" s="146"/>
      <c r="J56" s="146"/>
      <c r="K56" s="68">
        <f t="shared" si="24"/>
        <v>0</v>
      </c>
      <c r="L56" s="277"/>
      <c r="M56" s="277"/>
      <c r="N56" s="277"/>
      <c r="O56" s="277"/>
      <c r="P56" s="318">
        <f t="shared" si="19"/>
        <v>0</v>
      </c>
      <c r="Q56" s="277"/>
      <c r="R56" s="277"/>
      <c r="S56" s="277"/>
      <c r="T56" s="277"/>
      <c r="U56" s="318">
        <f t="shared" si="20"/>
        <v>0</v>
      </c>
      <c r="V56" s="277"/>
      <c r="W56" s="277"/>
      <c r="X56" s="277"/>
      <c r="Y56" s="422"/>
      <c r="Z56" s="495">
        <f t="shared" si="21"/>
        <v>0</v>
      </c>
      <c r="AA56" s="277"/>
      <c r="AB56" s="277"/>
      <c r="AC56" s="277"/>
      <c r="AD56" s="277"/>
      <c r="AE56" s="495">
        <f t="shared" si="22"/>
        <v>0</v>
      </c>
      <c r="AF56" s="277"/>
      <c r="AG56" s="277"/>
      <c r="AH56" s="277"/>
      <c r="AI56" s="277"/>
      <c r="AJ56" s="495">
        <f t="shared" si="23"/>
        <v>0</v>
      </c>
    </row>
    <row r="57" spans="2:36" s="239" customFormat="1" ht="16.5" customHeight="1" thickBot="1" x14ac:dyDescent="0.3">
      <c r="B57" s="869"/>
      <c r="C57" s="877"/>
      <c r="D57" s="787"/>
      <c r="E57" s="86" t="s">
        <v>205</v>
      </c>
      <c r="F57" s="52">
        <f t="shared" si="25"/>
        <v>0</v>
      </c>
      <c r="G57" s="146"/>
      <c r="H57" s="146"/>
      <c r="I57" s="146"/>
      <c r="J57" s="146"/>
      <c r="K57" s="68">
        <f t="shared" si="24"/>
        <v>0</v>
      </c>
      <c r="L57" s="277"/>
      <c r="M57" s="277"/>
      <c r="N57" s="277"/>
      <c r="O57" s="277"/>
      <c r="P57" s="318">
        <f t="shared" si="19"/>
        <v>0</v>
      </c>
      <c r="Q57" s="277"/>
      <c r="R57" s="277"/>
      <c r="S57" s="277"/>
      <c r="T57" s="277"/>
      <c r="U57" s="318">
        <f t="shared" si="20"/>
        <v>0</v>
      </c>
      <c r="V57" s="277"/>
      <c r="W57" s="277"/>
      <c r="X57" s="277"/>
      <c r="Y57" s="422"/>
      <c r="Z57" s="495">
        <f t="shared" si="21"/>
        <v>0</v>
      </c>
      <c r="AA57" s="277"/>
      <c r="AB57" s="277"/>
      <c r="AC57" s="277"/>
      <c r="AD57" s="277"/>
      <c r="AE57" s="495">
        <f t="shared" si="22"/>
        <v>0</v>
      </c>
      <c r="AF57" s="277"/>
      <c r="AG57" s="277"/>
      <c r="AH57" s="277"/>
      <c r="AI57" s="277"/>
      <c r="AJ57" s="495">
        <f t="shared" si="23"/>
        <v>0</v>
      </c>
    </row>
    <row r="58" spans="2:36" s="239" customFormat="1" ht="16.5" customHeight="1" thickBot="1" x14ac:dyDescent="0.3">
      <c r="B58" s="869"/>
      <c r="C58" s="877"/>
      <c r="D58" s="787"/>
      <c r="E58" s="80" t="s">
        <v>114</v>
      </c>
      <c r="F58" s="52">
        <f t="shared" si="25"/>
        <v>2</v>
      </c>
      <c r="G58" s="105">
        <v>0</v>
      </c>
      <c r="H58" s="112">
        <v>0</v>
      </c>
      <c r="I58" s="112">
        <v>0</v>
      </c>
      <c r="J58" s="112">
        <v>0</v>
      </c>
      <c r="K58" s="68">
        <f t="shared" si="24"/>
        <v>0</v>
      </c>
      <c r="L58" s="105">
        <v>0</v>
      </c>
      <c r="M58" s="105">
        <v>0</v>
      </c>
      <c r="N58" s="105">
        <v>0</v>
      </c>
      <c r="O58" s="105">
        <v>0</v>
      </c>
      <c r="P58" s="318">
        <f t="shared" si="19"/>
        <v>0</v>
      </c>
      <c r="Q58" s="105">
        <v>1</v>
      </c>
      <c r="R58" s="105">
        <v>0</v>
      </c>
      <c r="S58" s="105">
        <v>0</v>
      </c>
      <c r="T58" s="105">
        <v>0</v>
      </c>
      <c r="U58" s="318">
        <f t="shared" si="20"/>
        <v>1</v>
      </c>
      <c r="V58" s="105">
        <v>1</v>
      </c>
      <c r="W58" s="105">
        <v>0</v>
      </c>
      <c r="X58" s="105">
        <v>0</v>
      </c>
      <c r="Y58" s="462">
        <v>0</v>
      </c>
      <c r="Z58" s="495">
        <f t="shared" si="21"/>
        <v>1</v>
      </c>
      <c r="AA58" s="105">
        <v>0</v>
      </c>
      <c r="AB58" s="105">
        <v>0</v>
      </c>
      <c r="AC58" s="105">
        <v>0</v>
      </c>
      <c r="AD58" s="105">
        <v>0</v>
      </c>
      <c r="AE58" s="495">
        <f t="shared" si="22"/>
        <v>0</v>
      </c>
      <c r="AF58" s="105">
        <v>0</v>
      </c>
      <c r="AG58" s="105">
        <v>0</v>
      </c>
      <c r="AH58" s="105">
        <v>0</v>
      </c>
      <c r="AI58" s="105">
        <v>0</v>
      </c>
      <c r="AJ58" s="495">
        <f t="shared" si="23"/>
        <v>0</v>
      </c>
    </row>
    <row r="59" spans="2:36" s="239" customFormat="1" ht="16.5" customHeight="1" thickBot="1" x14ac:dyDescent="0.3">
      <c r="B59" s="869"/>
      <c r="C59" s="877"/>
      <c r="D59" s="787"/>
      <c r="E59" s="89" t="s">
        <v>626</v>
      </c>
      <c r="F59" s="52">
        <f t="shared" si="25"/>
        <v>53</v>
      </c>
      <c r="G59" s="126">
        <v>1</v>
      </c>
      <c r="H59" s="145">
        <v>0</v>
      </c>
      <c r="I59" s="145">
        <v>1</v>
      </c>
      <c r="J59" s="145">
        <v>0</v>
      </c>
      <c r="K59" s="68">
        <f t="shared" si="24"/>
        <v>2</v>
      </c>
      <c r="L59" s="126">
        <v>13</v>
      </c>
      <c r="M59" s="126">
        <v>0</v>
      </c>
      <c r="N59" s="126">
        <v>0</v>
      </c>
      <c r="O59" s="126">
        <v>1</v>
      </c>
      <c r="P59" s="318">
        <f t="shared" si="19"/>
        <v>14</v>
      </c>
      <c r="Q59" s="126">
        <v>15</v>
      </c>
      <c r="R59" s="126">
        <v>0</v>
      </c>
      <c r="S59" s="126">
        <v>0</v>
      </c>
      <c r="T59" s="126">
        <v>0</v>
      </c>
      <c r="U59" s="318">
        <f t="shared" si="20"/>
        <v>15</v>
      </c>
      <c r="V59" s="126">
        <v>0</v>
      </c>
      <c r="W59" s="126">
        <v>0</v>
      </c>
      <c r="X59" s="126">
        <v>0</v>
      </c>
      <c r="Y59" s="463">
        <v>9</v>
      </c>
      <c r="Z59" s="495">
        <f t="shared" si="21"/>
        <v>9</v>
      </c>
      <c r="AA59" s="126">
        <v>0</v>
      </c>
      <c r="AB59" s="126">
        <v>0</v>
      </c>
      <c r="AC59" s="126">
        <v>0</v>
      </c>
      <c r="AD59" s="126">
        <v>6</v>
      </c>
      <c r="AE59" s="495">
        <f t="shared" si="22"/>
        <v>6</v>
      </c>
      <c r="AF59" s="126">
        <v>0</v>
      </c>
      <c r="AG59" s="126">
        <v>0</v>
      </c>
      <c r="AH59" s="126">
        <v>0</v>
      </c>
      <c r="AI59" s="126">
        <v>7</v>
      </c>
      <c r="AJ59" s="495">
        <f t="shared" si="23"/>
        <v>7</v>
      </c>
    </row>
    <row r="60" spans="2:36" s="239" customFormat="1" ht="21.75" thickBot="1" x14ac:dyDescent="0.3">
      <c r="B60" s="870"/>
      <c r="C60" s="877"/>
      <c r="D60" s="791"/>
      <c r="E60" s="243" t="s">
        <v>625</v>
      </c>
      <c r="F60" s="52">
        <f t="shared" si="25"/>
        <v>0</v>
      </c>
      <c r="G60" s="245"/>
      <c r="H60" s="245"/>
      <c r="I60" s="245"/>
      <c r="J60" s="245"/>
      <c r="K60" s="68">
        <f t="shared" si="24"/>
        <v>0</v>
      </c>
      <c r="L60" s="277"/>
      <c r="M60" s="277"/>
      <c r="N60" s="277"/>
      <c r="O60" s="277"/>
      <c r="P60" s="318">
        <f t="shared" si="19"/>
        <v>0</v>
      </c>
      <c r="Q60" s="277"/>
      <c r="R60" s="277"/>
      <c r="S60" s="277"/>
      <c r="T60" s="277"/>
      <c r="U60" s="318">
        <f t="shared" si="20"/>
        <v>0</v>
      </c>
      <c r="V60" s="277"/>
      <c r="W60" s="277"/>
      <c r="X60" s="277"/>
      <c r="Y60" s="422"/>
      <c r="Z60" s="495">
        <f t="shared" si="21"/>
        <v>0</v>
      </c>
      <c r="AA60" s="277"/>
      <c r="AB60" s="277"/>
      <c r="AC60" s="277"/>
      <c r="AD60" s="277"/>
      <c r="AE60" s="495">
        <f t="shared" si="22"/>
        <v>0</v>
      </c>
      <c r="AF60" s="277"/>
      <c r="AG60" s="277"/>
      <c r="AH60" s="277"/>
      <c r="AI60" s="277"/>
      <c r="AJ60" s="495">
        <f t="shared" si="23"/>
        <v>0</v>
      </c>
    </row>
    <row r="61" spans="2:36" s="239" customFormat="1" ht="16.5" customHeight="1" thickBot="1" x14ac:dyDescent="0.3">
      <c r="B61" s="872">
        <v>11</v>
      </c>
      <c r="C61" s="877"/>
      <c r="D61" s="786" t="s">
        <v>431</v>
      </c>
      <c r="E61" s="86" t="s">
        <v>118</v>
      </c>
      <c r="F61" s="52">
        <f t="shared" si="25"/>
        <v>0</v>
      </c>
      <c r="G61" s="146"/>
      <c r="H61" s="146"/>
      <c r="I61" s="146"/>
      <c r="J61" s="146"/>
      <c r="K61" s="68">
        <f t="shared" si="24"/>
        <v>0</v>
      </c>
      <c r="L61" s="277"/>
      <c r="M61" s="277"/>
      <c r="N61" s="277"/>
      <c r="O61" s="277"/>
      <c r="P61" s="318">
        <f t="shared" si="19"/>
        <v>0</v>
      </c>
      <c r="Q61" s="277"/>
      <c r="R61" s="277"/>
      <c r="S61" s="277"/>
      <c r="T61" s="277"/>
      <c r="U61" s="318">
        <f t="shared" si="20"/>
        <v>0</v>
      </c>
      <c r="V61" s="277"/>
      <c r="W61" s="277"/>
      <c r="X61" s="277"/>
      <c r="Y61" s="422"/>
      <c r="Z61" s="495">
        <f t="shared" si="21"/>
        <v>0</v>
      </c>
      <c r="AA61" s="277"/>
      <c r="AB61" s="277"/>
      <c r="AC61" s="277"/>
      <c r="AD61" s="277"/>
      <c r="AE61" s="495">
        <f t="shared" si="22"/>
        <v>0</v>
      </c>
      <c r="AF61" s="277"/>
      <c r="AG61" s="277"/>
      <c r="AH61" s="277"/>
      <c r="AI61" s="277"/>
      <c r="AJ61" s="495">
        <f t="shared" si="23"/>
        <v>0</v>
      </c>
    </row>
    <row r="62" spans="2:36" s="239" customFormat="1" ht="16.5" customHeight="1" thickBot="1" x14ac:dyDescent="0.3">
      <c r="B62" s="869"/>
      <c r="C62" s="877"/>
      <c r="D62" s="787"/>
      <c r="E62" s="86" t="s">
        <v>205</v>
      </c>
      <c r="F62" s="52">
        <f t="shared" si="25"/>
        <v>0</v>
      </c>
      <c r="G62" s="146"/>
      <c r="H62" s="146"/>
      <c r="I62" s="146"/>
      <c r="J62" s="146"/>
      <c r="K62" s="68">
        <f t="shared" si="24"/>
        <v>0</v>
      </c>
      <c r="L62" s="277"/>
      <c r="M62" s="277"/>
      <c r="N62" s="277"/>
      <c r="O62" s="277"/>
      <c r="P62" s="318">
        <f t="shared" si="19"/>
        <v>0</v>
      </c>
      <c r="Q62" s="277"/>
      <c r="R62" s="277"/>
      <c r="S62" s="277"/>
      <c r="T62" s="277"/>
      <c r="U62" s="318">
        <f t="shared" si="20"/>
        <v>0</v>
      </c>
      <c r="V62" s="277"/>
      <c r="W62" s="277"/>
      <c r="X62" s="277"/>
      <c r="Y62" s="422"/>
      <c r="Z62" s="495">
        <f t="shared" si="21"/>
        <v>0</v>
      </c>
      <c r="AA62" s="277"/>
      <c r="AB62" s="277"/>
      <c r="AC62" s="277"/>
      <c r="AD62" s="277"/>
      <c r="AE62" s="495">
        <f t="shared" si="22"/>
        <v>0</v>
      </c>
      <c r="AF62" s="277"/>
      <c r="AG62" s="277"/>
      <c r="AH62" s="277"/>
      <c r="AI62" s="277"/>
      <c r="AJ62" s="495">
        <f t="shared" si="23"/>
        <v>0</v>
      </c>
    </row>
    <row r="63" spans="2:36" s="239" customFormat="1" ht="16.5" customHeight="1" thickBot="1" x14ac:dyDescent="0.3">
      <c r="B63" s="869"/>
      <c r="C63" s="877"/>
      <c r="D63" s="787"/>
      <c r="E63" s="80" t="s">
        <v>114</v>
      </c>
      <c r="F63" s="52">
        <f t="shared" si="25"/>
        <v>48</v>
      </c>
      <c r="G63" s="105">
        <v>1</v>
      </c>
      <c r="H63" s="112">
        <v>0</v>
      </c>
      <c r="I63" s="112">
        <v>0</v>
      </c>
      <c r="J63" s="112">
        <v>0</v>
      </c>
      <c r="K63" s="68">
        <f t="shared" si="24"/>
        <v>1</v>
      </c>
      <c r="L63" s="105">
        <v>11</v>
      </c>
      <c r="M63" s="105">
        <v>0</v>
      </c>
      <c r="N63" s="105">
        <v>1</v>
      </c>
      <c r="O63" s="105">
        <v>1</v>
      </c>
      <c r="P63" s="318">
        <f t="shared" si="19"/>
        <v>13</v>
      </c>
      <c r="Q63" s="105">
        <v>9</v>
      </c>
      <c r="R63" s="105">
        <v>0</v>
      </c>
      <c r="S63" s="105">
        <v>1</v>
      </c>
      <c r="T63" s="105">
        <v>0</v>
      </c>
      <c r="U63" s="318">
        <f t="shared" si="20"/>
        <v>10</v>
      </c>
      <c r="V63" s="105">
        <v>0</v>
      </c>
      <c r="W63" s="105">
        <v>0</v>
      </c>
      <c r="X63" s="105">
        <v>0</v>
      </c>
      <c r="Y63" s="462">
        <v>8</v>
      </c>
      <c r="Z63" s="495">
        <f t="shared" si="21"/>
        <v>8</v>
      </c>
      <c r="AA63" s="105">
        <v>0</v>
      </c>
      <c r="AB63" s="105">
        <v>1</v>
      </c>
      <c r="AC63" s="105">
        <v>0</v>
      </c>
      <c r="AD63" s="105">
        <v>8</v>
      </c>
      <c r="AE63" s="495">
        <f t="shared" si="22"/>
        <v>9</v>
      </c>
      <c r="AF63" s="105">
        <v>0</v>
      </c>
      <c r="AG63" s="105">
        <v>0</v>
      </c>
      <c r="AH63" s="105">
        <v>0</v>
      </c>
      <c r="AI63" s="105">
        <v>7</v>
      </c>
      <c r="AJ63" s="495">
        <f t="shared" si="23"/>
        <v>7</v>
      </c>
    </row>
    <row r="64" spans="2:36" s="239" customFormat="1" ht="16.5" customHeight="1" thickBot="1" x14ac:dyDescent="0.3">
      <c r="B64" s="869"/>
      <c r="C64" s="877"/>
      <c r="D64" s="787"/>
      <c r="E64" s="89" t="s">
        <v>626</v>
      </c>
      <c r="F64" s="52">
        <f t="shared" si="25"/>
        <v>66</v>
      </c>
      <c r="G64" s="126">
        <v>8</v>
      </c>
      <c r="H64" s="145">
        <v>0</v>
      </c>
      <c r="I64" s="145">
        <v>0</v>
      </c>
      <c r="J64" s="145">
        <v>1</v>
      </c>
      <c r="K64" s="68">
        <f t="shared" si="24"/>
        <v>9</v>
      </c>
      <c r="L64" s="126">
        <v>12</v>
      </c>
      <c r="M64" s="126">
        <v>0</v>
      </c>
      <c r="N64" s="126">
        <v>1</v>
      </c>
      <c r="O64" s="126">
        <v>0</v>
      </c>
      <c r="P64" s="318">
        <f t="shared" si="19"/>
        <v>13</v>
      </c>
      <c r="Q64" s="126">
        <v>16</v>
      </c>
      <c r="R64" s="126">
        <v>0</v>
      </c>
      <c r="S64" s="126">
        <v>1</v>
      </c>
      <c r="T64" s="126">
        <v>0</v>
      </c>
      <c r="U64" s="318">
        <f t="shared" si="20"/>
        <v>17</v>
      </c>
      <c r="V64" s="126">
        <v>0</v>
      </c>
      <c r="W64" s="126">
        <v>0</v>
      </c>
      <c r="X64" s="126">
        <v>0</v>
      </c>
      <c r="Y64" s="463">
        <v>12</v>
      </c>
      <c r="Z64" s="495">
        <f t="shared" si="21"/>
        <v>12</v>
      </c>
      <c r="AA64" s="126">
        <v>0</v>
      </c>
      <c r="AB64" s="126">
        <v>1</v>
      </c>
      <c r="AC64" s="126">
        <v>0</v>
      </c>
      <c r="AD64" s="126">
        <v>5</v>
      </c>
      <c r="AE64" s="495">
        <f t="shared" si="22"/>
        <v>6</v>
      </c>
      <c r="AF64" s="126">
        <v>0</v>
      </c>
      <c r="AG64" s="126">
        <v>1</v>
      </c>
      <c r="AH64" s="126">
        <v>0</v>
      </c>
      <c r="AI64" s="126">
        <v>8</v>
      </c>
      <c r="AJ64" s="495">
        <f t="shared" si="23"/>
        <v>9</v>
      </c>
    </row>
    <row r="65" spans="2:36" s="239" customFormat="1" ht="21.75" thickBot="1" x14ac:dyDescent="0.3">
      <c r="B65" s="870"/>
      <c r="C65" s="877"/>
      <c r="D65" s="791"/>
      <c r="E65" s="89" t="s">
        <v>625</v>
      </c>
      <c r="F65" s="52">
        <f t="shared" si="25"/>
        <v>0</v>
      </c>
      <c r="G65" s="126">
        <v>0</v>
      </c>
      <c r="H65" s="145">
        <v>0</v>
      </c>
      <c r="I65" s="145">
        <v>0</v>
      </c>
      <c r="J65" s="145">
        <v>0</v>
      </c>
      <c r="K65" s="68">
        <f t="shared" si="24"/>
        <v>0</v>
      </c>
      <c r="L65" s="126">
        <v>0</v>
      </c>
      <c r="M65" s="126">
        <v>0</v>
      </c>
      <c r="N65" s="126">
        <v>0</v>
      </c>
      <c r="O65" s="126">
        <v>0</v>
      </c>
      <c r="P65" s="318">
        <f t="shared" si="19"/>
        <v>0</v>
      </c>
      <c r="Q65" s="126">
        <v>0</v>
      </c>
      <c r="R65" s="126">
        <v>0</v>
      </c>
      <c r="S65" s="126">
        <v>0</v>
      </c>
      <c r="T65" s="126">
        <v>0</v>
      </c>
      <c r="U65" s="318">
        <f t="shared" si="20"/>
        <v>0</v>
      </c>
      <c r="V65" s="126">
        <v>0</v>
      </c>
      <c r="W65" s="126">
        <v>0</v>
      </c>
      <c r="X65" s="126">
        <v>0</v>
      </c>
      <c r="Y65" s="463">
        <v>0</v>
      </c>
      <c r="Z65" s="495">
        <f t="shared" si="21"/>
        <v>0</v>
      </c>
      <c r="AA65" s="126">
        <v>0</v>
      </c>
      <c r="AB65" s="126">
        <v>0</v>
      </c>
      <c r="AC65" s="126">
        <v>0</v>
      </c>
      <c r="AD65" s="126">
        <v>0</v>
      </c>
      <c r="AE65" s="495">
        <f t="shared" si="22"/>
        <v>0</v>
      </c>
      <c r="AF65" s="126">
        <v>0</v>
      </c>
      <c r="AG65" s="126">
        <v>0</v>
      </c>
      <c r="AH65" s="126">
        <v>0</v>
      </c>
      <c r="AI65" s="126">
        <v>0</v>
      </c>
      <c r="AJ65" s="495">
        <f t="shared" si="23"/>
        <v>0</v>
      </c>
    </row>
    <row r="66" spans="2:36" s="239" customFormat="1" ht="16.5" customHeight="1" x14ac:dyDescent="0.25">
      <c r="B66" s="872">
        <v>12</v>
      </c>
      <c r="C66" s="877"/>
      <c r="D66" s="786" t="s">
        <v>504</v>
      </c>
      <c r="E66" s="87" t="s">
        <v>118</v>
      </c>
      <c r="F66" s="52">
        <f t="shared" si="25"/>
        <v>0</v>
      </c>
      <c r="G66" s="101">
        <v>0</v>
      </c>
      <c r="H66" s="110">
        <v>0</v>
      </c>
      <c r="I66" s="110">
        <v>0</v>
      </c>
      <c r="J66" s="110">
        <v>0</v>
      </c>
      <c r="K66" s="68">
        <f t="shared" si="24"/>
        <v>0</v>
      </c>
      <c r="L66" s="101">
        <v>0</v>
      </c>
      <c r="M66" s="101">
        <v>0</v>
      </c>
      <c r="N66" s="101">
        <v>0</v>
      </c>
      <c r="O66" s="101">
        <v>0</v>
      </c>
      <c r="P66" s="318">
        <f t="shared" si="19"/>
        <v>0</v>
      </c>
      <c r="Q66" s="101">
        <v>0</v>
      </c>
      <c r="R66" s="101">
        <v>0</v>
      </c>
      <c r="S66" s="101">
        <v>0</v>
      </c>
      <c r="T66" s="101">
        <v>0</v>
      </c>
      <c r="U66" s="318">
        <f t="shared" si="20"/>
        <v>0</v>
      </c>
      <c r="V66" s="101">
        <v>0</v>
      </c>
      <c r="W66" s="101">
        <v>0</v>
      </c>
      <c r="X66" s="101">
        <v>0</v>
      </c>
      <c r="Y66" s="461">
        <v>0</v>
      </c>
      <c r="Z66" s="495">
        <f t="shared" si="21"/>
        <v>0</v>
      </c>
      <c r="AA66" s="101">
        <v>0</v>
      </c>
      <c r="AB66" s="101">
        <v>0</v>
      </c>
      <c r="AC66" s="101">
        <v>0</v>
      </c>
      <c r="AD66" s="101">
        <v>0</v>
      </c>
      <c r="AE66" s="495">
        <f t="shared" si="22"/>
        <v>0</v>
      </c>
      <c r="AF66" s="101">
        <v>0</v>
      </c>
      <c r="AG66" s="101">
        <v>0</v>
      </c>
      <c r="AH66" s="101">
        <v>0</v>
      </c>
      <c r="AI66" s="101">
        <v>0</v>
      </c>
      <c r="AJ66" s="495">
        <f t="shared" si="23"/>
        <v>0</v>
      </c>
    </row>
    <row r="67" spans="2:36" s="239" customFormat="1" ht="16.5" customHeight="1" x14ac:dyDescent="0.25">
      <c r="B67" s="869"/>
      <c r="C67" s="877"/>
      <c r="D67" s="787"/>
      <c r="E67" s="87" t="s">
        <v>205</v>
      </c>
      <c r="F67" s="52">
        <f t="shared" si="25"/>
        <v>0</v>
      </c>
      <c r="G67" s="101">
        <v>0</v>
      </c>
      <c r="H67" s="110">
        <v>0</v>
      </c>
      <c r="I67" s="110">
        <v>0</v>
      </c>
      <c r="J67" s="110">
        <v>0</v>
      </c>
      <c r="K67" s="68">
        <f t="shared" si="24"/>
        <v>0</v>
      </c>
      <c r="L67" s="101">
        <v>0</v>
      </c>
      <c r="M67" s="101">
        <v>0</v>
      </c>
      <c r="N67" s="101">
        <v>0</v>
      </c>
      <c r="O67" s="101">
        <v>0</v>
      </c>
      <c r="P67" s="318">
        <f t="shared" si="19"/>
        <v>0</v>
      </c>
      <c r="Q67" s="101">
        <v>0</v>
      </c>
      <c r="R67" s="101">
        <v>0</v>
      </c>
      <c r="S67" s="101">
        <v>0</v>
      </c>
      <c r="T67" s="101">
        <v>0</v>
      </c>
      <c r="U67" s="318">
        <f t="shared" si="20"/>
        <v>0</v>
      </c>
      <c r="V67" s="101">
        <v>0</v>
      </c>
      <c r="W67" s="101">
        <v>0</v>
      </c>
      <c r="X67" s="101">
        <v>0</v>
      </c>
      <c r="Y67" s="461">
        <v>0</v>
      </c>
      <c r="Z67" s="495">
        <f t="shared" si="21"/>
        <v>0</v>
      </c>
      <c r="AA67" s="101">
        <v>0</v>
      </c>
      <c r="AB67" s="101">
        <v>0</v>
      </c>
      <c r="AC67" s="101">
        <v>0</v>
      </c>
      <c r="AD67" s="101">
        <v>0</v>
      </c>
      <c r="AE67" s="495">
        <f t="shared" si="22"/>
        <v>0</v>
      </c>
      <c r="AF67" s="101">
        <v>0</v>
      </c>
      <c r="AG67" s="101">
        <v>0</v>
      </c>
      <c r="AH67" s="101">
        <v>0</v>
      </c>
      <c r="AI67" s="101">
        <v>0</v>
      </c>
      <c r="AJ67" s="495">
        <f t="shared" si="23"/>
        <v>0</v>
      </c>
    </row>
    <row r="68" spans="2:36" s="239" customFormat="1" ht="16.5" customHeight="1" thickBot="1" x14ac:dyDescent="0.3">
      <c r="B68" s="869"/>
      <c r="C68" s="877"/>
      <c r="D68" s="787"/>
      <c r="E68" s="88" t="s">
        <v>114</v>
      </c>
      <c r="F68" s="52">
        <f t="shared" si="25"/>
        <v>0</v>
      </c>
      <c r="G68" s="105">
        <v>0</v>
      </c>
      <c r="H68" s="112">
        <v>0</v>
      </c>
      <c r="I68" s="112">
        <v>0</v>
      </c>
      <c r="J68" s="112">
        <v>0</v>
      </c>
      <c r="K68" s="68">
        <f t="shared" si="24"/>
        <v>0</v>
      </c>
      <c r="L68" s="105">
        <v>0</v>
      </c>
      <c r="M68" s="105">
        <v>0</v>
      </c>
      <c r="N68" s="105">
        <v>0</v>
      </c>
      <c r="O68" s="105">
        <v>0</v>
      </c>
      <c r="P68" s="318">
        <f t="shared" si="19"/>
        <v>0</v>
      </c>
      <c r="Q68" s="105">
        <v>0</v>
      </c>
      <c r="R68" s="105">
        <v>0</v>
      </c>
      <c r="S68" s="105">
        <v>0</v>
      </c>
      <c r="T68" s="105">
        <v>0</v>
      </c>
      <c r="U68" s="318">
        <f t="shared" si="20"/>
        <v>0</v>
      </c>
      <c r="V68" s="105">
        <v>0</v>
      </c>
      <c r="W68" s="105">
        <v>0</v>
      </c>
      <c r="X68" s="105">
        <v>0</v>
      </c>
      <c r="Y68" s="462">
        <v>0</v>
      </c>
      <c r="Z68" s="495">
        <f t="shared" si="21"/>
        <v>0</v>
      </c>
      <c r="AA68" s="105">
        <v>0</v>
      </c>
      <c r="AB68" s="105">
        <v>0</v>
      </c>
      <c r="AC68" s="105">
        <v>0</v>
      </c>
      <c r="AD68" s="105">
        <v>0</v>
      </c>
      <c r="AE68" s="495">
        <f t="shared" si="22"/>
        <v>0</v>
      </c>
      <c r="AF68" s="105">
        <v>0</v>
      </c>
      <c r="AG68" s="105">
        <v>0</v>
      </c>
      <c r="AH68" s="105">
        <v>0</v>
      </c>
      <c r="AI68" s="105">
        <v>0</v>
      </c>
      <c r="AJ68" s="495">
        <f t="shared" si="23"/>
        <v>0</v>
      </c>
    </row>
    <row r="69" spans="2:36" s="239" customFormat="1" ht="16.5" customHeight="1" thickBot="1" x14ac:dyDescent="0.3">
      <c r="B69" s="869"/>
      <c r="C69" s="877"/>
      <c r="D69" s="787"/>
      <c r="E69" s="243" t="s">
        <v>626</v>
      </c>
      <c r="F69" s="52">
        <f t="shared" si="25"/>
        <v>0</v>
      </c>
      <c r="G69" s="245"/>
      <c r="H69" s="245"/>
      <c r="I69" s="245"/>
      <c r="J69" s="245"/>
      <c r="K69" s="68">
        <f t="shared" si="24"/>
        <v>0</v>
      </c>
      <c r="L69" s="277"/>
      <c r="M69" s="277"/>
      <c r="N69" s="277"/>
      <c r="O69" s="277"/>
      <c r="P69" s="318">
        <f t="shared" si="19"/>
        <v>0</v>
      </c>
      <c r="Q69" s="277"/>
      <c r="R69" s="277"/>
      <c r="S69" s="277"/>
      <c r="T69" s="277"/>
      <c r="U69" s="318">
        <f t="shared" si="20"/>
        <v>0</v>
      </c>
      <c r="V69" s="277"/>
      <c r="W69" s="277"/>
      <c r="X69" s="277"/>
      <c r="Y69" s="422"/>
      <c r="Z69" s="495">
        <f t="shared" si="21"/>
        <v>0</v>
      </c>
      <c r="AA69" s="277"/>
      <c r="AB69" s="277"/>
      <c r="AC69" s="277"/>
      <c r="AD69" s="277"/>
      <c r="AE69" s="495">
        <f t="shared" si="22"/>
        <v>0</v>
      </c>
      <c r="AF69" s="277"/>
      <c r="AG69" s="277"/>
      <c r="AH69" s="277"/>
      <c r="AI69" s="277"/>
      <c r="AJ69" s="495">
        <f t="shared" si="23"/>
        <v>0</v>
      </c>
    </row>
    <row r="70" spans="2:36" s="239" customFormat="1" ht="21.75" thickBot="1" x14ac:dyDescent="0.3">
      <c r="B70" s="870"/>
      <c r="C70" s="877"/>
      <c r="D70" s="791"/>
      <c r="E70" s="243" t="s">
        <v>625</v>
      </c>
      <c r="F70" s="52">
        <f t="shared" si="25"/>
        <v>0</v>
      </c>
      <c r="G70" s="245"/>
      <c r="H70" s="245"/>
      <c r="I70" s="245"/>
      <c r="J70" s="245"/>
      <c r="K70" s="68">
        <f t="shared" si="24"/>
        <v>0</v>
      </c>
      <c r="L70" s="277"/>
      <c r="M70" s="277"/>
      <c r="N70" s="277"/>
      <c r="O70" s="277"/>
      <c r="P70" s="318">
        <f t="shared" si="19"/>
        <v>0</v>
      </c>
      <c r="Q70" s="277"/>
      <c r="R70" s="277"/>
      <c r="S70" s="277"/>
      <c r="T70" s="277"/>
      <c r="U70" s="318">
        <f t="shared" si="20"/>
        <v>0</v>
      </c>
      <c r="V70" s="277"/>
      <c r="W70" s="277"/>
      <c r="X70" s="277"/>
      <c r="Y70" s="422"/>
      <c r="Z70" s="495">
        <f t="shared" si="21"/>
        <v>0</v>
      </c>
      <c r="AA70" s="277"/>
      <c r="AB70" s="277"/>
      <c r="AC70" s="277"/>
      <c r="AD70" s="277"/>
      <c r="AE70" s="495">
        <f t="shared" si="22"/>
        <v>0</v>
      </c>
      <c r="AF70" s="277"/>
      <c r="AG70" s="277"/>
      <c r="AH70" s="277"/>
      <c r="AI70" s="277"/>
      <c r="AJ70" s="495">
        <f t="shared" si="23"/>
        <v>0</v>
      </c>
    </row>
    <row r="71" spans="2:36" s="239" customFormat="1" ht="16.5" customHeight="1" x14ac:dyDescent="0.25">
      <c r="B71" s="872">
        <v>13</v>
      </c>
      <c r="C71" s="877"/>
      <c r="D71" s="786" t="s">
        <v>463</v>
      </c>
      <c r="E71" s="87" t="s">
        <v>118</v>
      </c>
      <c r="F71" s="52">
        <f t="shared" si="25"/>
        <v>0</v>
      </c>
      <c r="G71" s="101">
        <v>0</v>
      </c>
      <c r="H71" s="110">
        <v>0</v>
      </c>
      <c r="I71" s="110">
        <v>0</v>
      </c>
      <c r="J71" s="110">
        <v>0</v>
      </c>
      <c r="K71" s="68">
        <f t="shared" si="24"/>
        <v>0</v>
      </c>
      <c r="L71" s="101">
        <v>0</v>
      </c>
      <c r="M71" s="101">
        <v>0</v>
      </c>
      <c r="N71" s="101">
        <v>0</v>
      </c>
      <c r="O71" s="101">
        <v>0</v>
      </c>
      <c r="P71" s="318">
        <f t="shared" si="19"/>
        <v>0</v>
      </c>
      <c r="Q71" s="101">
        <v>0</v>
      </c>
      <c r="R71" s="101">
        <v>0</v>
      </c>
      <c r="S71" s="101">
        <v>0</v>
      </c>
      <c r="T71" s="101">
        <v>0</v>
      </c>
      <c r="U71" s="318">
        <f t="shared" si="20"/>
        <v>0</v>
      </c>
      <c r="V71" s="101">
        <v>0</v>
      </c>
      <c r="W71" s="101">
        <v>0</v>
      </c>
      <c r="X71" s="101">
        <v>0</v>
      </c>
      <c r="Y71" s="461">
        <v>0</v>
      </c>
      <c r="Z71" s="495">
        <f t="shared" si="21"/>
        <v>0</v>
      </c>
      <c r="AA71" s="101">
        <v>0</v>
      </c>
      <c r="AB71" s="101">
        <v>0</v>
      </c>
      <c r="AC71" s="101">
        <v>0</v>
      </c>
      <c r="AD71" s="101">
        <v>0</v>
      </c>
      <c r="AE71" s="495">
        <f t="shared" si="22"/>
        <v>0</v>
      </c>
      <c r="AF71" s="101">
        <v>0</v>
      </c>
      <c r="AG71" s="101">
        <v>0</v>
      </c>
      <c r="AH71" s="101">
        <v>0</v>
      </c>
      <c r="AI71" s="101">
        <v>0</v>
      </c>
      <c r="AJ71" s="495">
        <f t="shared" si="23"/>
        <v>0</v>
      </c>
    </row>
    <row r="72" spans="2:36" s="239" customFormat="1" ht="16.5" customHeight="1" x14ac:dyDescent="0.25">
      <c r="B72" s="869"/>
      <c r="C72" s="877"/>
      <c r="D72" s="787"/>
      <c r="E72" s="87" t="s">
        <v>205</v>
      </c>
      <c r="F72" s="52">
        <f t="shared" si="25"/>
        <v>0</v>
      </c>
      <c r="G72" s="101">
        <v>0</v>
      </c>
      <c r="H72" s="110">
        <v>0</v>
      </c>
      <c r="I72" s="110">
        <v>0</v>
      </c>
      <c r="J72" s="110">
        <v>0</v>
      </c>
      <c r="K72" s="68">
        <f t="shared" si="24"/>
        <v>0</v>
      </c>
      <c r="L72" s="101">
        <v>0</v>
      </c>
      <c r="M72" s="101">
        <v>0</v>
      </c>
      <c r="N72" s="101">
        <v>0</v>
      </c>
      <c r="O72" s="101">
        <v>0</v>
      </c>
      <c r="P72" s="318">
        <f t="shared" si="19"/>
        <v>0</v>
      </c>
      <c r="Q72" s="101">
        <v>0</v>
      </c>
      <c r="R72" s="101">
        <v>0</v>
      </c>
      <c r="S72" s="101">
        <v>0</v>
      </c>
      <c r="T72" s="101">
        <v>0</v>
      </c>
      <c r="U72" s="318">
        <f t="shared" si="20"/>
        <v>0</v>
      </c>
      <c r="V72" s="101">
        <v>0</v>
      </c>
      <c r="W72" s="101">
        <v>0</v>
      </c>
      <c r="X72" s="101">
        <v>0</v>
      </c>
      <c r="Y72" s="461">
        <v>0</v>
      </c>
      <c r="Z72" s="495">
        <f t="shared" si="21"/>
        <v>0</v>
      </c>
      <c r="AA72" s="101">
        <v>0</v>
      </c>
      <c r="AB72" s="101">
        <v>0</v>
      </c>
      <c r="AC72" s="101">
        <v>0</v>
      </c>
      <c r="AD72" s="101">
        <v>0</v>
      </c>
      <c r="AE72" s="495">
        <f t="shared" si="22"/>
        <v>0</v>
      </c>
      <c r="AF72" s="101">
        <v>0</v>
      </c>
      <c r="AG72" s="101">
        <v>0</v>
      </c>
      <c r="AH72" s="101">
        <v>0</v>
      </c>
      <c r="AI72" s="101">
        <v>0</v>
      </c>
      <c r="AJ72" s="495">
        <f t="shared" si="23"/>
        <v>0</v>
      </c>
    </row>
    <row r="73" spans="2:36" s="239" customFormat="1" ht="16.5" customHeight="1" thickBot="1" x14ac:dyDescent="0.3">
      <c r="B73" s="869"/>
      <c r="C73" s="877"/>
      <c r="D73" s="787"/>
      <c r="E73" s="88" t="s">
        <v>114</v>
      </c>
      <c r="F73" s="52">
        <f t="shared" si="25"/>
        <v>5</v>
      </c>
      <c r="G73" s="105">
        <v>0</v>
      </c>
      <c r="H73" s="112">
        <v>0</v>
      </c>
      <c r="I73" s="112">
        <v>0</v>
      </c>
      <c r="J73" s="112">
        <v>0</v>
      </c>
      <c r="K73" s="68">
        <f t="shared" si="24"/>
        <v>0</v>
      </c>
      <c r="L73" s="105">
        <v>1</v>
      </c>
      <c r="M73" s="105">
        <v>0</v>
      </c>
      <c r="N73" s="105">
        <v>0</v>
      </c>
      <c r="O73" s="105">
        <v>0</v>
      </c>
      <c r="P73" s="318">
        <f t="shared" si="19"/>
        <v>1</v>
      </c>
      <c r="Q73" s="105">
        <v>0</v>
      </c>
      <c r="R73" s="105">
        <v>0</v>
      </c>
      <c r="S73" s="105">
        <v>0</v>
      </c>
      <c r="T73" s="105">
        <v>0</v>
      </c>
      <c r="U73" s="318">
        <f t="shared" si="20"/>
        <v>0</v>
      </c>
      <c r="V73" s="105">
        <v>0</v>
      </c>
      <c r="W73" s="105">
        <v>0</v>
      </c>
      <c r="X73" s="105">
        <v>0</v>
      </c>
      <c r="Y73" s="462">
        <v>1</v>
      </c>
      <c r="Z73" s="495">
        <f t="shared" si="21"/>
        <v>1</v>
      </c>
      <c r="AA73" s="105">
        <v>0</v>
      </c>
      <c r="AB73" s="105">
        <v>0</v>
      </c>
      <c r="AC73" s="105">
        <v>0</v>
      </c>
      <c r="AD73" s="105">
        <v>1</v>
      </c>
      <c r="AE73" s="495">
        <f t="shared" si="22"/>
        <v>1</v>
      </c>
      <c r="AF73" s="105">
        <v>0</v>
      </c>
      <c r="AG73" s="105">
        <v>0</v>
      </c>
      <c r="AH73" s="105">
        <v>0</v>
      </c>
      <c r="AI73" s="105">
        <v>2</v>
      </c>
      <c r="AJ73" s="495">
        <f t="shared" si="23"/>
        <v>2</v>
      </c>
    </row>
    <row r="74" spans="2:36" s="239" customFormat="1" ht="16.5" customHeight="1" thickBot="1" x14ac:dyDescent="0.3">
      <c r="B74" s="869"/>
      <c r="C74" s="877"/>
      <c r="D74" s="787"/>
      <c r="E74" s="89" t="s">
        <v>626</v>
      </c>
      <c r="F74" s="52">
        <f t="shared" si="25"/>
        <v>34</v>
      </c>
      <c r="G74" s="126">
        <v>4</v>
      </c>
      <c r="H74" s="145">
        <v>0</v>
      </c>
      <c r="I74" s="145">
        <v>0</v>
      </c>
      <c r="J74" s="145">
        <v>0</v>
      </c>
      <c r="K74" s="68">
        <f t="shared" si="24"/>
        <v>4</v>
      </c>
      <c r="L74" s="126">
        <v>4</v>
      </c>
      <c r="M74" s="126">
        <v>0</v>
      </c>
      <c r="N74" s="126">
        <v>0</v>
      </c>
      <c r="O74" s="126">
        <v>0</v>
      </c>
      <c r="P74" s="318">
        <f t="shared" ref="P74:P137" si="26">L74+M74+N74+O74</f>
        <v>4</v>
      </c>
      <c r="Q74" s="126">
        <v>9</v>
      </c>
      <c r="R74" s="126">
        <v>0</v>
      </c>
      <c r="S74" s="126">
        <v>0</v>
      </c>
      <c r="T74" s="126">
        <v>1</v>
      </c>
      <c r="U74" s="318">
        <f t="shared" ref="U74:U137" si="27">Q74+R74+S74+T74</f>
        <v>10</v>
      </c>
      <c r="V74" s="126">
        <v>0</v>
      </c>
      <c r="W74" s="126">
        <v>0</v>
      </c>
      <c r="X74" s="126">
        <v>0</v>
      </c>
      <c r="Y74" s="463">
        <v>8</v>
      </c>
      <c r="Z74" s="495">
        <f t="shared" ref="Z74:Z137" si="28">V74+W74+X74+Y74</f>
        <v>8</v>
      </c>
      <c r="AA74" s="126">
        <v>0</v>
      </c>
      <c r="AB74" s="126">
        <v>0</v>
      </c>
      <c r="AC74" s="126">
        <v>0</v>
      </c>
      <c r="AD74" s="126">
        <v>2</v>
      </c>
      <c r="AE74" s="495">
        <f t="shared" ref="AE74:AE137" si="29">AA74+AB74+AC74+AD74</f>
        <v>2</v>
      </c>
      <c r="AF74" s="126">
        <v>0</v>
      </c>
      <c r="AG74" s="126">
        <v>0</v>
      </c>
      <c r="AH74" s="126">
        <v>0</v>
      </c>
      <c r="AI74" s="126">
        <v>6</v>
      </c>
      <c r="AJ74" s="495">
        <f t="shared" ref="AJ74:AJ137" si="30">AF74+AG74+AH74+AI74</f>
        <v>6</v>
      </c>
    </row>
    <row r="75" spans="2:36" s="239" customFormat="1" ht="21.75" thickBot="1" x14ac:dyDescent="0.3">
      <c r="B75" s="870"/>
      <c r="C75" s="877"/>
      <c r="D75" s="791"/>
      <c r="E75" s="89" t="s">
        <v>625</v>
      </c>
      <c r="F75" s="52">
        <f t="shared" si="25"/>
        <v>27</v>
      </c>
      <c r="G75" s="126">
        <v>1</v>
      </c>
      <c r="H75" s="145">
        <v>0</v>
      </c>
      <c r="I75" s="145">
        <v>0</v>
      </c>
      <c r="J75" s="145">
        <v>0</v>
      </c>
      <c r="K75" s="68">
        <f t="shared" ref="K75:K138" si="31">G75+H75+I75+J75</f>
        <v>1</v>
      </c>
      <c r="L75" s="126">
        <v>4</v>
      </c>
      <c r="M75" s="126">
        <v>0</v>
      </c>
      <c r="N75" s="126">
        <v>0</v>
      </c>
      <c r="O75" s="126">
        <v>0</v>
      </c>
      <c r="P75" s="318">
        <f t="shared" si="26"/>
        <v>4</v>
      </c>
      <c r="Q75" s="126">
        <v>8</v>
      </c>
      <c r="R75" s="126">
        <v>0</v>
      </c>
      <c r="S75" s="126">
        <v>0</v>
      </c>
      <c r="T75" s="126">
        <v>1</v>
      </c>
      <c r="U75" s="318">
        <f t="shared" si="27"/>
        <v>9</v>
      </c>
      <c r="V75" s="126">
        <v>0</v>
      </c>
      <c r="W75" s="126">
        <v>0</v>
      </c>
      <c r="X75" s="126">
        <v>0</v>
      </c>
      <c r="Y75" s="463">
        <v>5</v>
      </c>
      <c r="Z75" s="495">
        <f t="shared" si="28"/>
        <v>5</v>
      </c>
      <c r="AA75" s="126">
        <v>0</v>
      </c>
      <c r="AB75" s="126">
        <v>0</v>
      </c>
      <c r="AC75" s="126">
        <v>0</v>
      </c>
      <c r="AD75" s="126">
        <v>1</v>
      </c>
      <c r="AE75" s="495">
        <f t="shared" si="29"/>
        <v>1</v>
      </c>
      <c r="AF75" s="126">
        <v>0</v>
      </c>
      <c r="AG75" s="126">
        <v>0</v>
      </c>
      <c r="AH75" s="126">
        <v>0</v>
      </c>
      <c r="AI75" s="126">
        <v>7</v>
      </c>
      <c r="AJ75" s="495">
        <f t="shared" si="30"/>
        <v>7</v>
      </c>
    </row>
    <row r="76" spans="2:36" s="239" customFormat="1" ht="16.5" customHeight="1" x14ac:dyDescent="0.25">
      <c r="B76" s="872">
        <v>16</v>
      </c>
      <c r="C76" s="877"/>
      <c r="D76" s="786" t="s">
        <v>505</v>
      </c>
      <c r="E76" s="87" t="s">
        <v>118</v>
      </c>
      <c r="F76" s="52">
        <f t="shared" ref="F76:F139" si="32">K76+P76+U76+Z76+AE76+AJ76</f>
        <v>0</v>
      </c>
      <c r="G76" s="101">
        <v>0</v>
      </c>
      <c r="H76" s="110">
        <v>0</v>
      </c>
      <c r="I76" s="110">
        <v>0</v>
      </c>
      <c r="J76" s="110">
        <v>0</v>
      </c>
      <c r="K76" s="68">
        <f t="shared" si="31"/>
        <v>0</v>
      </c>
      <c r="L76" s="101">
        <v>0</v>
      </c>
      <c r="M76" s="101">
        <v>0</v>
      </c>
      <c r="N76" s="101">
        <v>0</v>
      </c>
      <c r="O76" s="101">
        <v>0</v>
      </c>
      <c r="P76" s="318">
        <f t="shared" si="26"/>
        <v>0</v>
      </c>
      <c r="Q76" s="101">
        <v>0</v>
      </c>
      <c r="R76" s="101">
        <v>0</v>
      </c>
      <c r="S76" s="101">
        <v>0</v>
      </c>
      <c r="T76" s="101">
        <v>0</v>
      </c>
      <c r="U76" s="318">
        <f t="shared" si="27"/>
        <v>0</v>
      </c>
      <c r="V76" s="101">
        <v>0</v>
      </c>
      <c r="W76" s="101">
        <v>0</v>
      </c>
      <c r="X76" s="101">
        <v>0</v>
      </c>
      <c r="Y76" s="461">
        <v>0</v>
      </c>
      <c r="Z76" s="495">
        <f t="shared" si="28"/>
        <v>0</v>
      </c>
      <c r="AA76" s="101">
        <v>0</v>
      </c>
      <c r="AB76" s="101">
        <v>0</v>
      </c>
      <c r="AC76" s="101">
        <v>0</v>
      </c>
      <c r="AD76" s="101">
        <v>0</v>
      </c>
      <c r="AE76" s="495">
        <f t="shared" si="29"/>
        <v>0</v>
      </c>
      <c r="AF76" s="101">
        <v>0</v>
      </c>
      <c r="AG76" s="101">
        <v>0</v>
      </c>
      <c r="AH76" s="101">
        <v>0</v>
      </c>
      <c r="AI76" s="101">
        <v>0</v>
      </c>
      <c r="AJ76" s="495">
        <f t="shared" si="30"/>
        <v>0</v>
      </c>
    </row>
    <row r="77" spans="2:36" s="239" customFormat="1" ht="16.5" customHeight="1" x14ac:dyDescent="0.25">
      <c r="B77" s="869"/>
      <c r="C77" s="877"/>
      <c r="D77" s="787"/>
      <c r="E77" s="87" t="s">
        <v>205</v>
      </c>
      <c r="F77" s="52">
        <f t="shared" si="32"/>
        <v>0</v>
      </c>
      <c r="G77" s="101">
        <v>0</v>
      </c>
      <c r="H77" s="110">
        <v>0</v>
      </c>
      <c r="I77" s="110">
        <v>0</v>
      </c>
      <c r="J77" s="110">
        <v>0</v>
      </c>
      <c r="K77" s="68">
        <f t="shared" si="31"/>
        <v>0</v>
      </c>
      <c r="L77" s="101">
        <v>0</v>
      </c>
      <c r="M77" s="101">
        <v>0</v>
      </c>
      <c r="N77" s="101">
        <v>0</v>
      </c>
      <c r="O77" s="101">
        <v>0</v>
      </c>
      <c r="P77" s="318">
        <f t="shared" si="26"/>
        <v>0</v>
      </c>
      <c r="Q77" s="101">
        <v>0</v>
      </c>
      <c r="R77" s="101">
        <v>0</v>
      </c>
      <c r="S77" s="101">
        <v>0</v>
      </c>
      <c r="T77" s="101">
        <v>0</v>
      </c>
      <c r="U77" s="318">
        <f t="shared" si="27"/>
        <v>0</v>
      </c>
      <c r="V77" s="101">
        <v>0</v>
      </c>
      <c r="W77" s="101">
        <v>0</v>
      </c>
      <c r="X77" s="101">
        <v>0</v>
      </c>
      <c r="Y77" s="461">
        <v>0</v>
      </c>
      <c r="Z77" s="495">
        <f t="shared" si="28"/>
        <v>0</v>
      </c>
      <c r="AA77" s="101">
        <v>0</v>
      </c>
      <c r="AB77" s="101">
        <v>0</v>
      </c>
      <c r="AC77" s="101">
        <v>0</v>
      </c>
      <c r="AD77" s="101">
        <v>0</v>
      </c>
      <c r="AE77" s="495">
        <f t="shared" si="29"/>
        <v>0</v>
      </c>
      <c r="AF77" s="101">
        <v>0</v>
      </c>
      <c r="AG77" s="101">
        <v>0</v>
      </c>
      <c r="AH77" s="101">
        <v>0</v>
      </c>
      <c r="AI77" s="101">
        <v>0</v>
      </c>
      <c r="AJ77" s="495">
        <f t="shared" si="30"/>
        <v>0</v>
      </c>
    </row>
    <row r="78" spans="2:36" s="239" customFormat="1" ht="16.5" customHeight="1" thickBot="1" x14ac:dyDescent="0.3">
      <c r="B78" s="870"/>
      <c r="C78" s="877"/>
      <c r="D78" s="791"/>
      <c r="E78" s="88" t="s">
        <v>114</v>
      </c>
      <c r="F78" s="52">
        <f t="shared" si="32"/>
        <v>0</v>
      </c>
      <c r="G78" s="105">
        <v>0</v>
      </c>
      <c r="H78" s="112">
        <v>0</v>
      </c>
      <c r="I78" s="112">
        <v>0</v>
      </c>
      <c r="J78" s="112">
        <v>0</v>
      </c>
      <c r="K78" s="68">
        <f t="shared" si="31"/>
        <v>0</v>
      </c>
      <c r="L78" s="105">
        <v>0</v>
      </c>
      <c r="M78" s="105">
        <v>0</v>
      </c>
      <c r="N78" s="105">
        <v>0</v>
      </c>
      <c r="O78" s="105">
        <v>0</v>
      </c>
      <c r="P78" s="318">
        <f t="shared" si="26"/>
        <v>0</v>
      </c>
      <c r="Q78" s="105">
        <v>0</v>
      </c>
      <c r="R78" s="105">
        <v>0</v>
      </c>
      <c r="S78" s="105">
        <v>0</v>
      </c>
      <c r="T78" s="105">
        <v>0</v>
      </c>
      <c r="U78" s="318">
        <f t="shared" si="27"/>
        <v>0</v>
      </c>
      <c r="V78" s="105">
        <v>0</v>
      </c>
      <c r="W78" s="105">
        <v>0</v>
      </c>
      <c r="X78" s="105">
        <v>0</v>
      </c>
      <c r="Y78" s="462">
        <v>0</v>
      </c>
      <c r="Z78" s="495">
        <f t="shared" si="28"/>
        <v>0</v>
      </c>
      <c r="AA78" s="105">
        <v>0</v>
      </c>
      <c r="AB78" s="105">
        <v>0</v>
      </c>
      <c r="AC78" s="105">
        <v>0</v>
      </c>
      <c r="AD78" s="105">
        <v>0</v>
      </c>
      <c r="AE78" s="495">
        <f t="shared" si="29"/>
        <v>0</v>
      </c>
      <c r="AF78" s="105">
        <v>0</v>
      </c>
      <c r="AG78" s="105">
        <v>0</v>
      </c>
      <c r="AH78" s="105">
        <v>0</v>
      </c>
      <c r="AI78" s="105">
        <v>0</v>
      </c>
      <c r="AJ78" s="495">
        <f t="shared" si="30"/>
        <v>0</v>
      </c>
    </row>
    <row r="79" spans="2:36" s="239" customFormat="1" ht="16.5" customHeight="1" x14ac:dyDescent="0.25">
      <c r="B79" s="872">
        <v>17</v>
      </c>
      <c r="C79" s="877"/>
      <c r="D79" s="786" t="s">
        <v>681</v>
      </c>
      <c r="E79" s="99" t="s">
        <v>118</v>
      </c>
      <c r="F79" s="52">
        <f t="shared" si="32"/>
        <v>3</v>
      </c>
      <c r="G79" s="101">
        <v>0</v>
      </c>
      <c r="H79" s="110">
        <v>0</v>
      </c>
      <c r="I79" s="110">
        <v>0</v>
      </c>
      <c r="J79" s="110">
        <v>0</v>
      </c>
      <c r="K79" s="68">
        <f t="shared" si="31"/>
        <v>0</v>
      </c>
      <c r="L79" s="101">
        <v>0</v>
      </c>
      <c r="M79" s="101">
        <v>0</v>
      </c>
      <c r="N79" s="101">
        <v>0</v>
      </c>
      <c r="O79" s="101">
        <v>0</v>
      </c>
      <c r="P79" s="318">
        <f t="shared" si="26"/>
        <v>0</v>
      </c>
      <c r="Q79" s="101">
        <v>1</v>
      </c>
      <c r="R79" s="101">
        <v>0</v>
      </c>
      <c r="S79" s="101">
        <v>0</v>
      </c>
      <c r="T79" s="101">
        <v>0</v>
      </c>
      <c r="U79" s="318">
        <f t="shared" si="27"/>
        <v>1</v>
      </c>
      <c r="V79" s="101">
        <v>0</v>
      </c>
      <c r="W79" s="101">
        <v>0</v>
      </c>
      <c r="X79" s="101">
        <v>0</v>
      </c>
      <c r="Y79" s="461">
        <v>2</v>
      </c>
      <c r="Z79" s="495">
        <f t="shared" si="28"/>
        <v>2</v>
      </c>
      <c r="AA79" s="101">
        <v>0</v>
      </c>
      <c r="AB79" s="101">
        <v>0</v>
      </c>
      <c r="AC79" s="101">
        <v>0</v>
      </c>
      <c r="AD79" s="101">
        <v>0</v>
      </c>
      <c r="AE79" s="495">
        <f t="shared" si="29"/>
        <v>0</v>
      </c>
      <c r="AF79" s="101">
        <v>0</v>
      </c>
      <c r="AG79" s="101">
        <v>0</v>
      </c>
      <c r="AH79" s="101">
        <v>0</v>
      </c>
      <c r="AI79" s="101">
        <v>0</v>
      </c>
      <c r="AJ79" s="495">
        <f t="shared" si="30"/>
        <v>0</v>
      </c>
    </row>
    <row r="80" spans="2:36" s="239" customFormat="1" ht="16.5" customHeight="1" x14ac:dyDescent="0.25">
      <c r="B80" s="869"/>
      <c r="C80" s="877"/>
      <c r="D80" s="787"/>
      <c r="E80" s="99" t="s">
        <v>205</v>
      </c>
      <c r="F80" s="52">
        <f t="shared" si="32"/>
        <v>0</v>
      </c>
      <c r="G80" s="101">
        <v>0</v>
      </c>
      <c r="H80" s="110">
        <v>0</v>
      </c>
      <c r="I80" s="110">
        <v>0</v>
      </c>
      <c r="J80" s="110">
        <v>0</v>
      </c>
      <c r="K80" s="68">
        <f t="shared" si="31"/>
        <v>0</v>
      </c>
      <c r="L80" s="101">
        <v>0</v>
      </c>
      <c r="M80" s="101">
        <v>0</v>
      </c>
      <c r="N80" s="101">
        <v>0</v>
      </c>
      <c r="O80" s="101">
        <v>0</v>
      </c>
      <c r="P80" s="318">
        <f t="shared" si="26"/>
        <v>0</v>
      </c>
      <c r="Q80" s="101">
        <v>0</v>
      </c>
      <c r="R80" s="101">
        <v>0</v>
      </c>
      <c r="S80" s="101">
        <v>0</v>
      </c>
      <c r="T80" s="101">
        <v>0</v>
      </c>
      <c r="U80" s="318">
        <f t="shared" si="27"/>
        <v>0</v>
      </c>
      <c r="V80" s="101">
        <v>0</v>
      </c>
      <c r="W80" s="101">
        <v>0</v>
      </c>
      <c r="X80" s="101">
        <v>0</v>
      </c>
      <c r="Y80" s="461">
        <v>0</v>
      </c>
      <c r="Z80" s="495">
        <f t="shared" si="28"/>
        <v>0</v>
      </c>
      <c r="AA80" s="101">
        <v>0</v>
      </c>
      <c r="AB80" s="101">
        <v>0</v>
      </c>
      <c r="AC80" s="101">
        <v>0</v>
      </c>
      <c r="AD80" s="101">
        <v>0</v>
      </c>
      <c r="AE80" s="495">
        <f t="shared" si="29"/>
        <v>0</v>
      </c>
      <c r="AF80" s="101">
        <v>0</v>
      </c>
      <c r="AG80" s="101">
        <v>0</v>
      </c>
      <c r="AH80" s="101">
        <v>0</v>
      </c>
      <c r="AI80" s="101">
        <v>0</v>
      </c>
      <c r="AJ80" s="495">
        <f t="shared" si="30"/>
        <v>0</v>
      </c>
    </row>
    <row r="81" spans="2:36" s="239" customFormat="1" ht="16.5" customHeight="1" thickBot="1" x14ac:dyDescent="0.3">
      <c r="B81" s="870"/>
      <c r="C81" s="877"/>
      <c r="D81" s="791"/>
      <c r="E81" s="114" t="s">
        <v>114</v>
      </c>
      <c r="F81" s="52">
        <f t="shared" si="32"/>
        <v>0</v>
      </c>
      <c r="G81" s="105">
        <v>0</v>
      </c>
      <c r="H81" s="112">
        <v>0</v>
      </c>
      <c r="I81" s="112">
        <v>0</v>
      </c>
      <c r="J81" s="112">
        <v>0</v>
      </c>
      <c r="K81" s="68">
        <f t="shared" si="31"/>
        <v>0</v>
      </c>
      <c r="L81" s="105">
        <v>0</v>
      </c>
      <c r="M81" s="105">
        <v>0</v>
      </c>
      <c r="N81" s="105">
        <v>0</v>
      </c>
      <c r="O81" s="105">
        <v>0</v>
      </c>
      <c r="P81" s="318">
        <f t="shared" si="26"/>
        <v>0</v>
      </c>
      <c r="Q81" s="105">
        <v>0</v>
      </c>
      <c r="R81" s="105">
        <v>0</v>
      </c>
      <c r="S81" s="105">
        <v>0</v>
      </c>
      <c r="T81" s="105">
        <v>0</v>
      </c>
      <c r="U81" s="318">
        <f t="shared" si="27"/>
        <v>0</v>
      </c>
      <c r="V81" s="105">
        <v>0</v>
      </c>
      <c r="W81" s="105">
        <v>0</v>
      </c>
      <c r="X81" s="105">
        <v>0</v>
      </c>
      <c r="Y81" s="462">
        <v>0</v>
      </c>
      <c r="Z81" s="495">
        <f t="shared" si="28"/>
        <v>0</v>
      </c>
      <c r="AA81" s="105">
        <v>0</v>
      </c>
      <c r="AB81" s="105">
        <v>0</v>
      </c>
      <c r="AC81" s="105">
        <v>0</v>
      </c>
      <c r="AD81" s="105">
        <v>0</v>
      </c>
      <c r="AE81" s="495">
        <f t="shared" si="29"/>
        <v>0</v>
      </c>
      <c r="AF81" s="105">
        <v>0</v>
      </c>
      <c r="AG81" s="105">
        <v>0</v>
      </c>
      <c r="AH81" s="105">
        <v>0</v>
      </c>
      <c r="AI81" s="105">
        <v>0</v>
      </c>
      <c r="AJ81" s="495">
        <f t="shared" si="30"/>
        <v>0</v>
      </c>
    </row>
    <row r="82" spans="2:36" s="239" customFormat="1" ht="16.5" customHeight="1" thickBot="1" x14ac:dyDescent="0.3">
      <c r="B82" s="872">
        <v>18</v>
      </c>
      <c r="C82" s="877"/>
      <c r="D82" s="786" t="s">
        <v>432</v>
      </c>
      <c r="E82" s="94" t="s">
        <v>118</v>
      </c>
      <c r="F82" s="52">
        <f t="shared" si="32"/>
        <v>0</v>
      </c>
      <c r="G82" s="146"/>
      <c r="H82" s="146"/>
      <c r="I82" s="146"/>
      <c r="J82" s="146"/>
      <c r="K82" s="68">
        <f t="shared" si="31"/>
        <v>0</v>
      </c>
      <c r="L82" s="277"/>
      <c r="M82" s="277"/>
      <c r="N82" s="277"/>
      <c r="O82" s="277"/>
      <c r="P82" s="318">
        <f t="shared" si="26"/>
        <v>0</v>
      </c>
      <c r="Q82" s="277"/>
      <c r="R82" s="277"/>
      <c r="S82" s="277"/>
      <c r="T82" s="277"/>
      <c r="U82" s="318">
        <f t="shared" si="27"/>
        <v>0</v>
      </c>
      <c r="V82" s="277"/>
      <c r="W82" s="277"/>
      <c r="X82" s="277"/>
      <c r="Y82" s="422"/>
      <c r="Z82" s="495">
        <f t="shared" si="28"/>
        <v>0</v>
      </c>
      <c r="AA82" s="277"/>
      <c r="AB82" s="277"/>
      <c r="AC82" s="277"/>
      <c r="AD82" s="277"/>
      <c r="AE82" s="495">
        <f t="shared" si="29"/>
        <v>0</v>
      </c>
      <c r="AF82" s="277"/>
      <c r="AG82" s="277"/>
      <c r="AH82" s="277"/>
      <c r="AI82" s="277"/>
      <c r="AJ82" s="495">
        <f t="shared" si="30"/>
        <v>0</v>
      </c>
    </row>
    <row r="83" spans="2:36" s="239" customFormat="1" ht="16.5" customHeight="1" thickBot="1" x14ac:dyDescent="0.3">
      <c r="B83" s="869"/>
      <c r="C83" s="877"/>
      <c r="D83" s="787"/>
      <c r="E83" s="94" t="s">
        <v>205</v>
      </c>
      <c r="F83" s="52">
        <f t="shared" si="32"/>
        <v>0</v>
      </c>
      <c r="G83" s="146"/>
      <c r="H83" s="146"/>
      <c r="I83" s="146"/>
      <c r="J83" s="146"/>
      <c r="K83" s="68">
        <f t="shared" si="31"/>
        <v>0</v>
      </c>
      <c r="L83" s="277"/>
      <c r="M83" s="277"/>
      <c r="N83" s="277"/>
      <c r="O83" s="277"/>
      <c r="P83" s="318">
        <f t="shared" si="26"/>
        <v>0</v>
      </c>
      <c r="Q83" s="277"/>
      <c r="R83" s="277"/>
      <c r="S83" s="277"/>
      <c r="T83" s="277"/>
      <c r="U83" s="318">
        <f t="shared" si="27"/>
        <v>0</v>
      </c>
      <c r="V83" s="277"/>
      <c r="W83" s="277"/>
      <c r="X83" s="277"/>
      <c r="Y83" s="422"/>
      <c r="Z83" s="495">
        <f t="shared" si="28"/>
        <v>0</v>
      </c>
      <c r="AA83" s="277"/>
      <c r="AB83" s="277"/>
      <c r="AC83" s="277"/>
      <c r="AD83" s="277"/>
      <c r="AE83" s="495">
        <f t="shared" si="29"/>
        <v>0</v>
      </c>
      <c r="AF83" s="277"/>
      <c r="AG83" s="277"/>
      <c r="AH83" s="277"/>
      <c r="AI83" s="277"/>
      <c r="AJ83" s="495">
        <f t="shared" si="30"/>
        <v>0</v>
      </c>
    </row>
    <row r="84" spans="2:36" s="239" customFormat="1" ht="16.5" customHeight="1" thickBot="1" x14ac:dyDescent="0.3">
      <c r="B84" s="869"/>
      <c r="C84" s="877"/>
      <c r="D84" s="787"/>
      <c r="E84" s="114" t="s">
        <v>114</v>
      </c>
      <c r="F84" s="52">
        <f t="shared" si="32"/>
        <v>0</v>
      </c>
      <c r="G84" s="105">
        <v>0</v>
      </c>
      <c r="H84" s="112">
        <v>0</v>
      </c>
      <c r="I84" s="112">
        <v>0</v>
      </c>
      <c r="J84" s="112">
        <v>0</v>
      </c>
      <c r="K84" s="68">
        <f t="shared" si="31"/>
        <v>0</v>
      </c>
      <c r="L84" s="105">
        <v>0</v>
      </c>
      <c r="M84" s="105">
        <v>0</v>
      </c>
      <c r="N84" s="105">
        <v>0</v>
      </c>
      <c r="O84" s="105">
        <v>0</v>
      </c>
      <c r="P84" s="318">
        <f t="shared" si="26"/>
        <v>0</v>
      </c>
      <c r="Q84" s="105">
        <v>0</v>
      </c>
      <c r="R84" s="105">
        <v>0</v>
      </c>
      <c r="S84" s="105">
        <v>0</v>
      </c>
      <c r="T84" s="105">
        <v>0</v>
      </c>
      <c r="U84" s="318">
        <f t="shared" si="27"/>
        <v>0</v>
      </c>
      <c r="V84" s="105">
        <v>0</v>
      </c>
      <c r="W84" s="105">
        <v>0</v>
      </c>
      <c r="X84" s="105">
        <v>0</v>
      </c>
      <c r="Y84" s="462">
        <v>0</v>
      </c>
      <c r="Z84" s="495">
        <f t="shared" si="28"/>
        <v>0</v>
      </c>
      <c r="AA84" s="105">
        <v>0</v>
      </c>
      <c r="AB84" s="105">
        <v>0</v>
      </c>
      <c r="AC84" s="105">
        <v>0</v>
      </c>
      <c r="AD84" s="105">
        <v>0</v>
      </c>
      <c r="AE84" s="495">
        <f t="shared" si="29"/>
        <v>0</v>
      </c>
      <c r="AF84" s="105">
        <v>0</v>
      </c>
      <c r="AG84" s="105">
        <v>0</v>
      </c>
      <c r="AH84" s="105">
        <v>0</v>
      </c>
      <c r="AI84" s="105">
        <v>0</v>
      </c>
      <c r="AJ84" s="495">
        <f t="shared" si="30"/>
        <v>0</v>
      </c>
    </row>
    <row r="85" spans="2:36" s="239" customFormat="1" ht="16.5" customHeight="1" thickBot="1" x14ac:dyDescent="0.3">
      <c r="B85" s="869"/>
      <c r="C85" s="877"/>
      <c r="D85" s="787"/>
      <c r="E85" s="89" t="s">
        <v>626</v>
      </c>
      <c r="F85" s="52">
        <f t="shared" si="32"/>
        <v>0</v>
      </c>
      <c r="G85" s="126">
        <v>0</v>
      </c>
      <c r="H85" s="145">
        <v>0</v>
      </c>
      <c r="I85" s="145">
        <v>0</v>
      </c>
      <c r="J85" s="145">
        <v>0</v>
      </c>
      <c r="K85" s="68">
        <f t="shared" si="31"/>
        <v>0</v>
      </c>
      <c r="L85" s="126">
        <v>0</v>
      </c>
      <c r="M85" s="126">
        <v>0</v>
      </c>
      <c r="N85" s="126">
        <v>0</v>
      </c>
      <c r="O85" s="126">
        <v>0</v>
      </c>
      <c r="P85" s="318">
        <f t="shared" si="26"/>
        <v>0</v>
      </c>
      <c r="Q85" s="126">
        <v>0</v>
      </c>
      <c r="R85" s="126">
        <v>0</v>
      </c>
      <c r="S85" s="126">
        <v>0</v>
      </c>
      <c r="T85" s="126">
        <v>0</v>
      </c>
      <c r="U85" s="318">
        <f t="shared" si="27"/>
        <v>0</v>
      </c>
      <c r="V85" s="126">
        <v>0</v>
      </c>
      <c r="W85" s="126">
        <v>0</v>
      </c>
      <c r="X85" s="126">
        <v>0</v>
      </c>
      <c r="Y85" s="463">
        <v>0</v>
      </c>
      <c r="Z85" s="495">
        <f t="shared" si="28"/>
        <v>0</v>
      </c>
      <c r="AA85" s="126">
        <v>0</v>
      </c>
      <c r="AB85" s="126">
        <v>0</v>
      </c>
      <c r="AC85" s="126">
        <v>0</v>
      </c>
      <c r="AD85" s="126">
        <v>0</v>
      </c>
      <c r="AE85" s="495">
        <f t="shared" si="29"/>
        <v>0</v>
      </c>
      <c r="AF85" s="126">
        <v>0</v>
      </c>
      <c r="AG85" s="126">
        <v>0</v>
      </c>
      <c r="AH85" s="126">
        <v>0</v>
      </c>
      <c r="AI85" s="126">
        <v>0</v>
      </c>
      <c r="AJ85" s="495">
        <f t="shared" si="30"/>
        <v>0</v>
      </c>
    </row>
    <row r="86" spans="2:36" s="239" customFormat="1" ht="30.75" customHeight="1" thickBot="1" x14ac:dyDescent="0.3">
      <c r="B86" s="870"/>
      <c r="C86" s="877"/>
      <c r="D86" s="791"/>
      <c r="E86" s="243" t="s">
        <v>625</v>
      </c>
      <c r="F86" s="52">
        <f t="shared" si="32"/>
        <v>0</v>
      </c>
      <c r="G86" s="245"/>
      <c r="H86" s="245"/>
      <c r="I86" s="245"/>
      <c r="J86" s="245"/>
      <c r="K86" s="68">
        <f t="shared" si="31"/>
        <v>0</v>
      </c>
      <c r="L86" s="277"/>
      <c r="M86" s="277"/>
      <c r="N86" s="277"/>
      <c r="O86" s="277"/>
      <c r="P86" s="318">
        <f t="shared" si="26"/>
        <v>0</v>
      </c>
      <c r="Q86" s="277"/>
      <c r="R86" s="277"/>
      <c r="S86" s="277"/>
      <c r="T86" s="277"/>
      <c r="U86" s="318">
        <f t="shared" si="27"/>
        <v>0</v>
      </c>
      <c r="V86" s="277"/>
      <c r="W86" s="277"/>
      <c r="X86" s="277"/>
      <c r="Y86" s="422"/>
      <c r="Z86" s="495">
        <f t="shared" si="28"/>
        <v>0</v>
      </c>
      <c r="AA86" s="277"/>
      <c r="AB86" s="277"/>
      <c r="AC86" s="277"/>
      <c r="AD86" s="277"/>
      <c r="AE86" s="495">
        <f t="shared" si="29"/>
        <v>0</v>
      </c>
      <c r="AF86" s="277"/>
      <c r="AG86" s="277"/>
      <c r="AH86" s="277"/>
      <c r="AI86" s="277"/>
      <c r="AJ86" s="495">
        <f t="shared" si="30"/>
        <v>0</v>
      </c>
    </row>
    <row r="87" spans="2:36" s="239" customFormat="1" ht="16.5" customHeight="1" thickBot="1" x14ac:dyDescent="0.3">
      <c r="B87" s="872">
        <v>19</v>
      </c>
      <c r="C87" s="877"/>
      <c r="D87" s="786" t="s">
        <v>506</v>
      </c>
      <c r="E87" s="94" t="s">
        <v>118</v>
      </c>
      <c r="F87" s="52">
        <f t="shared" si="32"/>
        <v>0</v>
      </c>
      <c r="G87" s="146"/>
      <c r="H87" s="146"/>
      <c r="I87" s="146"/>
      <c r="J87" s="146"/>
      <c r="K87" s="68">
        <f t="shared" si="31"/>
        <v>0</v>
      </c>
      <c r="L87" s="277"/>
      <c r="M87" s="277"/>
      <c r="N87" s="277"/>
      <c r="O87" s="277"/>
      <c r="P87" s="318">
        <f t="shared" si="26"/>
        <v>0</v>
      </c>
      <c r="Q87" s="277"/>
      <c r="R87" s="277"/>
      <c r="S87" s="277"/>
      <c r="T87" s="277"/>
      <c r="U87" s="318">
        <f t="shared" si="27"/>
        <v>0</v>
      </c>
      <c r="V87" s="277"/>
      <c r="W87" s="277"/>
      <c r="X87" s="277"/>
      <c r="Y87" s="422"/>
      <c r="Z87" s="495">
        <f t="shared" si="28"/>
        <v>0</v>
      </c>
      <c r="AA87" s="277"/>
      <c r="AB87" s="277"/>
      <c r="AC87" s="277"/>
      <c r="AD87" s="277"/>
      <c r="AE87" s="495">
        <f t="shared" si="29"/>
        <v>0</v>
      </c>
      <c r="AF87" s="277"/>
      <c r="AG87" s="277"/>
      <c r="AH87" s="277"/>
      <c r="AI87" s="277"/>
      <c r="AJ87" s="495">
        <f t="shared" si="30"/>
        <v>0</v>
      </c>
    </row>
    <row r="88" spans="2:36" s="239" customFormat="1" ht="16.5" customHeight="1" thickBot="1" x14ac:dyDescent="0.3">
      <c r="B88" s="869"/>
      <c r="C88" s="877"/>
      <c r="D88" s="787"/>
      <c r="E88" s="94" t="s">
        <v>205</v>
      </c>
      <c r="F88" s="52">
        <f t="shared" si="32"/>
        <v>0</v>
      </c>
      <c r="G88" s="146"/>
      <c r="H88" s="146"/>
      <c r="I88" s="146"/>
      <c r="J88" s="146"/>
      <c r="K88" s="68">
        <f t="shared" si="31"/>
        <v>0</v>
      </c>
      <c r="L88" s="277"/>
      <c r="M88" s="277"/>
      <c r="N88" s="277"/>
      <c r="O88" s="277"/>
      <c r="P88" s="318">
        <f t="shared" si="26"/>
        <v>0</v>
      </c>
      <c r="Q88" s="277"/>
      <c r="R88" s="277"/>
      <c r="S88" s="277"/>
      <c r="T88" s="277"/>
      <c r="U88" s="318">
        <f t="shared" si="27"/>
        <v>0</v>
      </c>
      <c r="V88" s="277"/>
      <c r="W88" s="277"/>
      <c r="X88" s="277"/>
      <c r="Y88" s="422"/>
      <c r="Z88" s="495">
        <f t="shared" si="28"/>
        <v>0</v>
      </c>
      <c r="AA88" s="277"/>
      <c r="AB88" s="277"/>
      <c r="AC88" s="277"/>
      <c r="AD88" s="277"/>
      <c r="AE88" s="495">
        <f t="shared" si="29"/>
        <v>0</v>
      </c>
      <c r="AF88" s="277"/>
      <c r="AG88" s="277"/>
      <c r="AH88" s="277"/>
      <c r="AI88" s="277"/>
      <c r="AJ88" s="495">
        <f t="shared" si="30"/>
        <v>0</v>
      </c>
    </row>
    <row r="89" spans="2:36" s="239" customFormat="1" ht="16.5" customHeight="1" thickBot="1" x14ac:dyDescent="0.3">
      <c r="B89" s="869"/>
      <c r="C89" s="877"/>
      <c r="D89" s="787"/>
      <c r="E89" s="114" t="s">
        <v>114</v>
      </c>
      <c r="F89" s="52">
        <f t="shared" si="32"/>
        <v>0</v>
      </c>
      <c r="G89" s="105">
        <v>0</v>
      </c>
      <c r="H89" s="112">
        <v>0</v>
      </c>
      <c r="I89" s="112">
        <v>0</v>
      </c>
      <c r="J89" s="112">
        <v>0</v>
      </c>
      <c r="K89" s="68">
        <f t="shared" si="31"/>
        <v>0</v>
      </c>
      <c r="L89" s="105">
        <v>0</v>
      </c>
      <c r="M89" s="105">
        <v>0</v>
      </c>
      <c r="N89" s="105">
        <v>0</v>
      </c>
      <c r="O89" s="105">
        <v>0</v>
      </c>
      <c r="P89" s="318">
        <f t="shared" si="26"/>
        <v>0</v>
      </c>
      <c r="Q89" s="105">
        <v>0</v>
      </c>
      <c r="R89" s="105">
        <v>0</v>
      </c>
      <c r="S89" s="105">
        <v>0</v>
      </c>
      <c r="T89" s="105">
        <v>0</v>
      </c>
      <c r="U89" s="318">
        <f t="shared" si="27"/>
        <v>0</v>
      </c>
      <c r="V89" s="105">
        <v>0</v>
      </c>
      <c r="W89" s="105">
        <v>0</v>
      </c>
      <c r="X89" s="105">
        <v>0</v>
      </c>
      <c r="Y89" s="462">
        <v>0</v>
      </c>
      <c r="Z89" s="495">
        <f t="shared" si="28"/>
        <v>0</v>
      </c>
      <c r="AA89" s="105">
        <v>0</v>
      </c>
      <c r="AB89" s="105">
        <v>0</v>
      </c>
      <c r="AC89" s="105">
        <v>0</v>
      </c>
      <c r="AD89" s="105">
        <v>0</v>
      </c>
      <c r="AE89" s="495">
        <f t="shared" si="29"/>
        <v>0</v>
      </c>
      <c r="AF89" s="105">
        <v>0</v>
      </c>
      <c r="AG89" s="105">
        <v>0</v>
      </c>
      <c r="AH89" s="105">
        <v>0</v>
      </c>
      <c r="AI89" s="105">
        <v>0</v>
      </c>
      <c r="AJ89" s="495">
        <f t="shared" si="30"/>
        <v>0</v>
      </c>
    </row>
    <row r="90" spans="2:36" s="239" customFormat="1" ht="16.5" customHeight="1" thickBot="1" x14ac:dyDescent="0.3">
      <c r="B90" s="869"/>
      <c r="C90" s="877"/>
      <c r="D90" s="787"/>
      <c r="E90" s="89" t="s">
        <v>626</v>
      </c>
      <c r="F90" s="52">
        <f t="shared" si="32"/>
        <v>0</v>
      </c>
      <c r="G90" s="126">
        <v>0</v>
      </c>
      <c r="H90" s="145">
        <v>0</v>
      </c>
      <c r="I90" s="145">
        <v>0</v>
      </c>
      <c r="J90" s="145">
        <v>0</v>
      </c>
      <c r="K90" s="68">
        <f t="shared" si="31"/>
        <v>0</v>
      </c>
      <c r="L90" s="126">
        <v>0</v>
      </c>
      <c r="M90" s="126">
        <v>0</v>
      </c>
      <c r="N90" s="126">
        <v>0</v>
      </c>
      <c r="O90" s="126">
        <v>0</v>
      </c>
      <c r="P90" s="318">
        <f t="shared" si="26"/>
        <v>0</v>
      </c>
      <c r="Q90" s="126">
        <v>0</v>
      </c>
      <c r="R90" s="126">
        <v>0</v>
      </c>
      <c r="S90" s="126">
        <v>0</v>
      </c>
      <c r="T90" s="126">
        <v>0</v>
      </c>
      <c r="U90" s="318">
        <f t="shared" si="27"/>
        <v>0</v>
      </c>
      <c r="V90" s="126">
        <v>0</v>
      </c>
      <c r="W90" s="126">
        <v>0</v>
      </c>
      <c r="X90" s="126">
        <v>0</v>
      </c>
      <c r="Y90" s="463">
        <v>0</v>
      </c>
      <c r="Z90" s="495">
        <f t="shared" si="28"/>
        <v>0</v>
      </c>
      <c r="AA90" s="126">
        <v>0</v>
      </c>
      <c r="AB90" s="126">
        <v>0</v>
      </c>
      <c r="AC90" s="126">
        <v>0</v>
      </c>
      <c r="AD90" s="126">
        <v>0</v>
      </c>
      <c r="AE90" s="495">
        <f t="shared" si="29"/>
        <v>0</v>
      </c>
      <c r="AF90" s="126">
        <v>0</v>
      </c>
      <c r="AG90" s="126">
        <v>0</v>
      </c>
      <c r="AH90" s="126">
        <v>0</v>
      </c>
      <c r="AI90" s="126">
        <v>0</v>
      </c>
      <c r="AJ90" s="495">
        <f t="shared" si="30"/>
        <v>0</v>
      </c>
    </row>
    <row r="91" spans="2:36" s="239" customFormat="1" ht="31.5" customHeight="1" thickBot="1" x14ac:dyDescent="0.3">
      <c r="B91" s="870"/>
      <c r="C91" s="877"/>
      <c r="D91" s="791"/>
      <c r="E91" s="89" t="s">
        <v>625</v>
      </c>
      <c r="F91" s="52">
        <f t="shared" si="32"/>
        <v>0</v>
      </c>
      <c r="G91" s="126">
        <v>0</v>
      </c>
      <c r="H91" s="145">
        <v>0</v>
      </c>
      <c r="I91" s="145">
        <v>0</v>
      </c>
      <c r="J91" s="145">
        <v>0</v>
      </c>
      <c r="K91" s="68">
        <f t="shared" si="31"/>
        <v>0</v>
      </c>
      <c r="L91" s="126">
        <v>0</v>
      </c>
      <c r="M91" s="126">
        <v>0</v>
      </c>
      <c r="N91" s="126">
        <v>0</v>
      </c>
      <c r="O91" s="126">
        <v>0</v>
      </c>
      <c r="P91" s="318">
        <f t="shared" si="26"/>
        <v>0</v>
      </c>
      <c r="Q91" s="126">
        <v>0</v>
      </c>
      <c r="R91" s="126">
        <v>0</v>
      </c>
      <c r="S91" s="126">
        <v>0</v>
      </c>
      <c r="T91" s="126">
        <v>0</v>
      </c>
      <c r="U91" s="318">
        <f t="shared" si="27"/>
        <v>0</v>
      </c>
      <c r="V91" s="126">
        <v>0</v>
      </c>
      <c r="W91" s="126">
        <v>0</v>
      </c>
      <c r="X91" s="126">
        <v>0</v>
      </c>
      <c r="Y91" s="463">
        <v>0</v>
      </c>
      <c r="Z91" s="495">
        <f t="shared" si="28"/>
        <v>0</v>
      </c>
      <c r="AA91" s="126">
        <v>0</v>
      </c>
      <c r="AB91" s="126">
        <v>0</v>
      </c>
      <c r="AC91" s="126">
        <v>0</v>
      </c>
      <c r="AD91" s="126">
        <v>0</v>
      </c>
      <c r="AE91" s="495">
        <f t="shared" si="29"/>
        <v>0</v>
      </c>
      <c r="AF91" s="126">
        <v>0</v>
      </c>
      <c r="AG91" s="126">
        <v>0</v>
      </c>
      <c r="AH91" s="126">
        <v>0</v>
      </c>
      <c r="AI91" s="126">
        <v>0</v>
      </c>
      <c r="AJ91" s="495">
        <f t="shared" si="30"/>
        <v>0</v>
      </c>
    </row>
    <row r="92" spans="2:36" s="239" customFormat="1" ht="16.5" customHeight="1" thickBot="1" x14ac:dyDescent="0.3">
      <c r="B92" s="872">
        <v>20</v>
      </c>
      <c r="C92" s="877"/>
      <c r="D92" s="786" t="s">
        <v>198</v>
      </c>
      <c r="E92" s="94" t="s">
        <v>118</v>
      </c>
      <c r="F92" s="52">
        <f t="shared" si="32"/>
        <v>0</v>
      </c>
      <c r="G92" s="146"/>
      <c r="H92" s="146"/>
      <c r="I92" s="146"/>
      <c r="J92" s="146"/>
      <c r="K92" s="68">
        <f t="shared" si="31"/>
        <v>0</v>
      </c>
      <c r="L92" s="277"/>
      <c r="M92" s="277"/>
      <c r="N92" s="277"/>
      <c r="O92" s="277"/>
      <c r="P92" s="318">
        <f t="shared" si="26"/>
        <v>0</v>
      </c>
      <c r="Q92" s="277"/>
      <c r="R92" s="277"/>
      <c r="S92" s="277"/>
      <c r="T92" s="277"/>
      <c r="U92" s="318">
        <f t="shared" si="27"/>
        <v>0</v>
      </c>
      <c r="V92" s="277"/>
      <c r="W92" s="277"/>
      <c r="X92" s="277"/>
      <c r="Y92" s="422"/>
      <c r="Z92" s="495">
        <f t="shared" si="28"/>
        <v>0</v>
      </c>
      <c r="AA92" s="277"/>
      <c r="AB92" s="277"/>
      <c r="AC92" s="277"/>
      <c r="AD92" s="277"/>
      <c r="AE92" s="495">
        <f t="shared" si="29"/>
        <v>0</v>
      </c>
      <c r="AF92" s="277"/>
      <c r="AG92" s="277"/>
      <c r="AH92" s="277"/>
      <c r="AI92" s="277"/>
      <c r="AJ92" s="495">
        <f t="shared" si="30"/>
        <v>0</v>
      </c>
    </row>
    <row r="93" spans="2:36" s="239" customFormat="1" ht="16.5" customHeight="1" thickBot="1" x14ac:dyDescent="0.3">
      <c r="B93" s="869"/>
      <c r="C93" s="877"/>
      <c r="D93" s="787"/>
      <c r="E93" s="94" t="s">
        <v>205</v>
      </c>
      <c r="F93" s="52">
        <f t="shared" si="32"/>
        <v>0</v>
      </c>
      <c r="G93" s="146"/>
      <c r="H93" s="146"/>
      <c r="I93" s="146"/>
      <c r="J93" s="146"/>
      <c r="K93" s="68">
        <f t="shared" si="31"/>
        <v>0</v>
      </c>
      <c r="L93" s="277"/>
      <c r="M93" s="277"/>
      <c r="N93" s="277"/>
      <c r="O93" s="277"/>
      <c r="P93" s="318">
        <f t="shared" si="26"/>
        <v>0</v>
      </c>
      <c r="Q93" s="277"/>
      <c r="R93" s="277"/>
      <c r="S93" s="277"/>
      <c r="T93" s="277"/>
      <c r="U93" s="318">
        <f t="shared" si="27"/>
        <v>0</v>
      </c>
      <c r="V93" s="277"/>
      <c r="W93" s="277"/>
      <c r="X93" s="277"/>
      <c r="Y93" s="422"/>
      <c r="Z93" s="495">
        <f t="shared" si="28"/>
        <v>0</v>
      </c>
      <c r="AA93" s="277"/>
      <c r="AB93" s="277"/>
      <c r="AC93" s="277"/>
      <c r="AD93" s="277"/>
      <c r="AE93" s="495">
        <f t="shared" si="29"/>
        <v>0</v>
      </c>
      <c r="AF93" s="277"/>
      <c r="AG93" s="277"/>
      <c r="AH93" s="277"/>
      <c r="AI93" s="277"/>
      <c r="AJ93" s="495">
        <f t="shared" si="30"/>
        <v>0</v>
      </c>
    </row>
    <row r="94" spans="2:36" s="239" customFormat="1" ht="16.5" customHeight="1" thickBot="1" x14ac:dyDescent="0.3">
      <c r="B94" s="869"/>
      <c r="C94" s="877"/>
      <c r="D94" s="787"/>
      <c r="E94" s="114" t="s">
        <v>114</v>
      </c>
      <c r="F94" s="52">
        <f t="shared" si="32"/>
        <v>0</v>
      </c>
      <c r="G94" s="105">
        <v>0</v>
      </c>
      <c r="H94" s="112">
        <v>0</v>
      </c>
      <c r="I94" s="112">
        <v>0</v>
      </c>
      <c r="J94" s="112">
        <v>0</v>
      </c>
      <c r="K94" s="68">
        <f t="shared" si="31"/>
        <v>0</v>
      </c>
      <c r="L94" s="105">
        <v>0</v>
      </c>
      <c r="M94" s="105">
        <v>0</v>
      </c>
      <c r="N94" s="105">
        <v>0</v>
      </c>
      <c r="O94" s="105">
        <v>0</v>
      </c>
      <c r="P94" s="318">
        <f t="shared" si="26"/>
        <v>0</v>
      </c>
      <c r="Q94" s="105">
        <v>0</v>
      </c>
      <c r="R94" s="105">
        <v>0</v>
      </c>
      <c r="S94" s="105">
        <v>0</v>
      </c>
      <c r="T94" s="105">
        <v>0</v>
      </c>
      <c r="U94" s="318">
        <f t="shared" si="27"/>
        <v>0</v>
      </c>
      <c r="V94" s="105">
        <v>0</v>
      </c>
      <c r="W94" s="105">
        <v>0</v>
      </c>
      <c r="X94" s="105">
        <v>0</v>
      </c>
      <c r="Y94" s="462">
        <v>0</v>
      </c>
      <c r="Z94" s="495">
        <f t="shared" si="28"/>
        <v>0</v>
      </c>
      <c r="AA94" s="105">
        <v>0</v>
      </c>
      <c r="AB94" s="105">
        <v>0</v>
      </c>
      <c r="AC94" s="105">
        <v>0</v>
      </c>
      <c r="AD94" s="105">
        <v>0</v>
      </c>
      <c r="AE94" s="495">
        <f t="shared" si="29"/>
        <v>0</v>
      </c>
      <c r="AF94" s="105">
        <v>0</v>
      </c>
      <c r="AG94" s="105">
        <v>0</v>
      </c>
      <c r="AH94" s="105">
        <v>0</v>
      </c>
      <c r="AI94" s="105">
        <v>0</v>
      </c>
      <c r="AJ94" s="495">
        <f t="shared" si="30"/>
        <v>0</v>
      </c>
    </row>
    <row r="95" spans="2:36" s="239" customFormat="1" ht="16.5" customHeight="1" thickBot="1" x14ac:dyDescent="0.3">
      <c r="B95" s="869"/>
      <c r="C95" s="877"/>
      <c r="D95" s="787"/>
      <c r="E95" s="89" t="s">
        <v>626</v>
      </c>
      <c r="F95" s="52">
        <f t="shared" si="32"/>
        <v>3</v>
      </c>
      <c r="G95" s="126">
        <v>0</v>
      </c>
      <c r="H95" s="145">
        <v>0</v>
      </c>
      <c r="I95" s="145">
        <v>0</v>
      </c>
      <c r="J95" s="145">
        <v>0</v>
      </c>
      <c r="K95" s="68">
        <f t="shared" si="31"/>
        <v>0</v>
      </c>
      <c r="L95" s="126">
        <v>0</v>
      </c>
      <c r="M95" s="126">
        <v>0</v>
      </c>
      <c r="N95" s="126">
        <v>0</v>
      </c>
      <c r="O95" s="126">
        <v>0</v>
      </c>
      <c r="P95" s="318">
        <f t="shared" si="26"/>
        <v>0</v>
      </c>
      <c r="Q95" s="126">
        <v>0</v>
      </c>
      <c r="R95" s="126">
        <v>0</v>
      </c>
      <c r="S95" s="126">
        <v>0</v>
      </c>
      <c r="T95" s="126">
        <v>0</v>
      </c>
      <c r="U95" s="318">
        <f t="shared" si="27"/>
        <v>0</v>
      </c>
      <c r="V95" s="126">
        <v>0</v>
      </c>
      <c r="W95" s="126">
        <v>0</v>
      </c>
      <c r="X95" s="126">
        <v>0</v>
      </c>
      <c r="Y95" s="463">
        <v>0</v>
      </c>
      <c r="Z95" s="495">
        <f t="shared" si="28"/>
        <v>0</v>
      </c>
      <c r="AA95" s="126">
        <v>0</v>
      </c>
      <c r="AB95" s="126">
        <v>0</v>
      </c>
      <c r="AC95" s="126">
        <v>0</v>
      </c>
      <c r="AD95" s="126">
        <v>1</v>
      </c>
      <c r="AE95" s="495">
        <f t="shared" si="29"/>
        <v>1</v>
      </c>
      <c r="AF95" s="126">
        <v>0</v>
      </c>
      <c r="AG95" s="126">
        <v>0</v>
      </c>
      <c r="AH95" s="126">
        <v>0</v>
      </c>
      <c r="AI95" s="126">
        <v>2</v>
      </c>
      <c r="AJ95" s="495">
        <f t="shared" si="30"/>
        <v>2</v>
      </c>
    </row>
    <row r="96" spans="2:36" s="239" customFormat="1" ht="32.25" customHeight="1" thickBot="1" x14ac:dyDescent="0.3">
      <c r="B96" s="870"/>
      <c r="C96" s="877"/>
      <c r="D96" s="791"/>
      <c r="E96" s="89" t="s">
        <v>625</v>
      </c>
      <c r="F96" s="52">
        <f t="shared" si="32"/>
        <v>2</v>
      </c>
      <c r="G96" s="126">
        <v>0</v>
      </c>
      <c r="H96" s="145">
        <v>0</v>
      </c>
      <c r="I96" s="145">
        <v>0</v>
      </c>
      <c r="J96" s="145">
        <v>0</v>
      </c>
      <c r="K96" s="68">
        <f t="shared" si="31"/>
        <v>0</v>
      </c>
      <c r="L96" s="126">
        <v>0</v>
      </c>
      <c r="M96" s="126">
        <v>0</v>
      </c>
      <c r="N96" s="126">
        <v>0</v>
      </c>
      <c r="O96" s="126">
        <v>0</v>
      </c>
      <c r="P96" s="318">
        <f t="shared" si="26"/>
        <v>0</v>
      </c>
      <c r="Q96" s="126">
        <v>0</v>
      </c>
      <c r="R96" s="126">
        <v>0</v>
      </c>
      <c r="S96" s="126">
        <v>0</v>
      </c>
      <c r="T96" s="126">
        <v>0</v>
      </c>
      <c r="U96" s="318">
        <f t="shared" si="27"/>
        <v>0</v>
      </c>
      <c r="V96" s="126">
        <v>0</v>
      </c>
      <c r="W96" s="126">
        <v>0</v>
      </c>
      <c r="X96" s="126">
        <v>0</v>
      </c>
      <c r="Y96" s="463">
        <v>0</v>
      </c>
      <c r="Z96" s="495">
        <f t="shared" si="28"/>
        <v>0</v>
      </c>
      <c r="AA96" s="126">
        <v>0</v>
      </c>
      <c r="AB96" s="126">
        <v>0</v>
      </c>
      <c r="AC96" s="126">
        <v>0</v>
      </c>
      <c r="AD96" s="126">
        <v>1</v>
      </c>
      <c r="AE96" s="495">
        <f t="shared" si="29"/>
        <v>1</v>
      </c>
      <c r="AF96" s="126">
        <v>0</v>
      </c>
      <c r="AG96" s="126">
        <v>0</v>
      </c>
      <c r="AH96" s="126">
        <v>0</v>
      </c>
      <c r="AI96" s="126">
        <v>1</v>
      </c>
      <c r="AJ96" s="495">
        <f t="shared" si="30"/>
        <v>1</v>
      </c>
    </row>
    <row r="97" spans="2:36" s="239" customFormat="1" ht="16.5" customHeight="1" x14ac:dyDescent="0.25">
      <c r="B97" s="872">
        <v>21</v>
      </c>
      <c r="C97" s="877"/>
      <c r="D97" s="786" t="s">
        <v>98</v>
      </c>
      <c r="E97" s="99" t="s">
        <v>118</v>
      </c>
      <c r="F97" s="52">
        <f t="shared" si="32"/>
        <v>0</v>
      </c>
      <c r="G97" s="101">
        <v>0</v>
      </c>
      <c r="H97" s="110">
        <v>0</v>
      </c>
      <c r="I97" s="110">
        <v>0</v>
      </c>
      <c r="J97" s="110">
        <v>0</v>
      </c>
      <c r="K97" s="68">
        <f t="shared" si="31"/>
        <v>0</v>
      </c>
      <c r="L97" s="101">
        <v>0</v>
      </c>
      <c r="M97" s="101">
        <v>0</v>
      </c>
      <c r="N97" s="101">
        <v>0</v>
      </c>
      <c r="O97" s="101">
        <v>0</v>
      </c>
      <c r="P97" s="318">
        <f t="shared" si="26"/>
        <v>0</v>
      </c>
      <c r="Q97" s="101">
        <v>0</v>
      </c>
      <c r="R97" s="101">
        <v>0</v>
      </c>
      <c r="S97" s="101">
        <v>0</v>
      </c>
      <c r="T97" s="101">
        <v>0</v>
      </c>
      <c r="U97" s="318">
        <f t="shared" si="27"/>
        <v>0</v>
      </c>
      <c r="V97" s="101">
        <v>0</v>
      </c>
      <c r="W97" s="101">
        <v>0</v>
      </c>
      <c r="X97" s="101">
        <v>0</v>
      </c>
      <c r="Y97" s="461">
        <v>0</v>
      </c>
      <c r="Z97" s="495">
        <f t="shared" si="28"/>
        <v>0</v>
      </c>
      <c r="AA97" s="101">
        <v>0</v>
      </c>
      <c r="AB97" s="101">
        <v>0</v>
      </c>
      <c r="AC97" s="101">
        <v>0</v>
      </c>
      <c r="AD97" s="101">
        <v>0</v>
      </c>
      <c r="AE97" s="495">
        <f t="shared" si="29"/>
        <v>0</v>
      </c>
      <c r="AF97" s="101">
        <v>0</v>
      </c>
      <c r="AG97" s="101">
        <v>0</v>
      </c>
      <c r="AH97" s="101">
        <v>0</v>
      </c>
      <c r="AI97" s="101">
        <v>0</v>
      </c>
      <c r="AJ97" s="495">
        <f t="shared" si="30"/>
        <v>0</v>
      </c>
    </row>
    <row r="98" spans="2:36" s="239" customFormat="1" ht="16.5" customHeight="1" x14ac:dyDescent="0.25">
      <c r="B98" s="869"/>
      <c r="C98" s="877"/>
      <c r="D98" s="787"/>
      <c r="E98" s="99" t="s">
        <v>205</v>
      </c>
      <c r="F98" s="52">
        <f t="shared" si="32"/>
        <v>0</v>
      </c>
      <c r="G98" s="101">
        <v>0</v>
      </c>
      <c r="H98" s="110">
        <v>0</v>
      </c>
      <c r="I98" s="110">
        <v>0</v>
      </c>
      <c r="J98" s="110">
        <v>0</v>
      </c>
      <c r="K98" s="68">
        <f t="shared" si="31"/>
        <v>0</v>
      </c>
      <c r="L98" s="101">
        <v>0</v>
      </c>
      <c r="M98" s="101">
        <v>0</v>
      </c>
      <c r="N98" s="101">
        <v>0</v>
      </c>
      <c r="O98" s="101">
        <v>0</v>
      </c>
      <c r="P98" s="318">
        <f t="shared" si="26"/>
        <v>0</v>
      </c>
      <c r="Q98" s="101">
        <v>0</v>
      </c>
      <c r="R98" s="101">
        <v>0</v>
      </c>
      <c r="S98" s="101">
        <v>0</v>
      </c>
      <c r="T98" s="101">
        <v>0</v>
      </c>
      <c r="U98" s="318">
        <f t="shared" si="27"/>
        <v>0</v>
      </c>
      <c r="V98" s="101">
        <v>0</v>
      </c>
      <c r="W98" s="101">
        <v>0</v>
      </c>
      <c r="X98" s="101">
        <v>0</v>
      </c>
      <c r="Y98" s="461">
        <v>0</v>
      </c>
      <c r="Z98" s="495">
        <f t="shared" si="28"/>
        <v>0</v>
      </c>
      <c r="AA98" s="101">
        <v>0</v>
      </c>
      <c r="AB98" s="101">
        <v>0</v>
      </c>
      <c r="AC98" s="101">
        <v>0</v>
      </c>
      <c r="AD98" s="101">
        <v>0</v>
      </c>
      <c r="AE98" s="495">
        <f t="shared" si="29"/>
        <v>0</v>
      </c>
      <c r="AF98" s="101">
        <v>0</v>
      </c>
      <c r="AG98" s="101">
        <v>0</v>
      </c>
      <c r="AH98" s="101">
        <v>0</v>
      </c>
      <c r="AI98" s="101">
        <v>0</v>
      </c>
      <c r="AJ98" s="495">
        <f t="shared" si="30"/>
        <v>0</v>
      </c>
    </row>
    <row r="99" spans="2:36" s="239" customFormat="1" ht="16.5" customHeight="1" thickBot="1" x14ac:dyDescent="0.3">
      <c r="B99" s="869"/>
      <c r="C99" s="877"/>
      <c r="D99" s="787"/>
      <c r="E99" s="114" t="s">
        <v>114</v>
      </c>
      <c r="F99" s="52">
        <f t="shared" si="32"/>
        <v>0</v>
      </c>
      <c r="G99" s="105">
        <v>0</v>
      </c>
      <c r="H99" s="112">
        <v>0</v>
      </c>
      <c r="I99" s="112">
        <v>0</v>
      </c>
      <c r="J99" s="112">
        <v>0</v>
      </c>
      <c r="K99" s="68">
        <f t="shared" si="31"/>
        <v>0</v>
      </c>
      <c r="L99" s="105">
        <v>0</v>
      </c>
      <c r="M99" s="105">
        <v>0</v>
      </c>
      <c r="N99" s="105">
        <v>0</v>
      </c>
      <c r="O99" s="105">
        <v>0</v>
      </c>
      <c r="P99" s="318">
        <f t="shared" si="26"/>
        <v>0</v>
      </c>
      <c r="Q99" s="105">
        <v>0</v>
      </c>
      <c r="R99" s="105">
        <v>0</v>
      </c>
      <c r="S99" s="105">
        <v>0</v>
      </c>
      <c r="T99" s="105">
        <v>0</v>
      </c>
      <c r="U99" s="318">
        <f t="shared" si="27"/>
        <v>0</v>
      </c>
      <c r="V99" s="105">
        <v>0</v>
      </c>
      <c r="W99" s="105">
        <v>0</v>
      </c>
      <c r="X99" s="105">
        <v>0</v>
      </c>
      <c r="Y99" s="462">
        <v>0</v>
      </c>
      <c r="Z99" s="495">
        <f t="shared" si="28"/>
        <v>0</v>
      </c>
      <c r="AA99" s="105">
        <v>0</v>
      </c>
      <c r="AB99" s="105">
        <v>0</v>
      </c>
      <c r="AC99" s="105">
        <v>0</v>
      </c>
      <c r="AD99" s="105">
        <v>0</v>
      </c>
      <c r="AE99" s="495">
        <f t="shared" si="29"/>
        <v>0</v>
      </c>
      <c r="AF99" s="105">
        <v>0</v>
      </c>
      <c r="AG99" s="105">
        <v>0</v>
      </c>
      <c r="AH99" s="105">
        <v>0</v>
      </c>
      <c r="AI99" s="105">
        <v>0</v>
      </c>
      <c r="AJ99" s="495">
        <f t="shared" si="30"/>
        <v>0</v>
      </c>
    </row>
    <row r="100" spans="2:36" s="239" customFormat="1" ht="16.5" customHeight="1" thickBot="1" x14ac:dyDescent="0.3">
      <c r="B100" s="869"/>
      <c r="C100" s="877"/>
      <c r="D100" s="787"/>
      <c r="E100" s="243" t="s">
        <v>626</v>
      </c>
      <c r="F100" s="52">
        <f t="shared" si="32"/>
        <v>0</v>
      </c>
      <c r="G100" s="245"/>
      <c r="H100" s="245"/>
      <c r="I100" s="245"/>
      <c r="J100" s="245"/>
      <c r="K100" s="68">
        <f t="shared" si="31"/>
        <v>0</v>
      </c>
      <c r="L100" s="277"/>
      <c r="M100" s="277"/>
      <c r="N100" s="277"/>
      <c r="O100" s="277"/>
      <c r="P100" s="318">
        <f t="shared" si="26"/>
        <v>0</v>
      </c>
      <c r="Q100" s="277"/>
      <c r="R100" s="277"/>
      <c r="S100" s="277"/>
      <c r="T100" s="277"/>
      <c r="U100" s="318">
        <f t="shared" si="27"/>
        <v>0</v>
      </c>
      <c r="V100" s="277"/>
      <c r="W100" s="277"/>
      <c r="X100" s="277"/>
      <c r="Y100" s="422"/>
      <c r="Z100" s="495">
        <f t="shared" si="28"/>
        <v>0</v>
      </c>
      <c r="AA100" s="277"/>
      <c r="AB100" s="277"/>
      <c r="AC100" s="277"/>
      <c r="AD100" s="277"/>
      <c r="AE100" s="495">
        <f t="shared" si="29"/>
        <v>0</v>
      </c>
      <c r="AF100" s="277"/>
      <c r="AG100" s="277"/>
      <c r="AH100" s="277"/>
      <c r="AI100" s="277"/>
      <c r="AJ100" s="495">
        <f t="shared" si="30"/>
        <v>0</v>
      </c>
    </row>
    <row r="101" spans="2:36" s="239" customFormat="1" ht="21.75" thickBot="1" x14ac:dyDescent="0.3">
      <c r="B101" s="870"/>
      <c r="C101" s="877"/>
      <c r="D101" s="791"/>
      <c r="E101" s="243" t="s">
        <v>625</v>
      </c>
      <c r="F101" s="52">
        <f t="shared" si="32"/>
        <v>0</v>
      </c>
      <c r="G101" s="245"/>
      <c r="H101" s="245"/>
      <c r="I101" s="245"/>
      <c r="J101" s="245"/>
      <c r="K101" s="68">
        <f t="shared" si="31"/>
        <v>0</v>
      </c>
      <c r="L101" s="277"/>
      <c r="M101" s="277"/>
      <c r="N101" s="277"/>
      <c r="O101" s="277"/>
      <c r="P101" s="318">
        <f t="shared" si="26"/>
        <v>0</v>
      </c>
      <c r="Q101" s="277"/>
      <c r="R101" s="277"/>
      <c r="S101" s="277"/>
      <c r="T101" s="277"/>
      <c r="U101" s="318">
        <f t="shared" si="27"/>
        <v>0</v>
      </c>
      <c r="V101" s="277"/>
      <c r="W101" s="277"/>
      <c r="X101" s="277"/>
      <c r="Y101" s="422"/>
      <c r="Z101" s="495">
        <f t="shared" si="28"/>
        <v>0</v>
      </c>
      <c r="AA101" s="277"/>
      <c r="AB101" s="277"/>
      <c r="AC101" s="277"/>
      <c r="AD101" s="277"/>
      <c r="AE101" s="495">
        <f t="shared" si="29"/>
        <v>0</v>
      </c>
      <c r="AF101" s="277"/>
      <c r="AG101" s="277"/>
      <c r="AH101" s="277"/>
      <c r="AI101" s="277"/>
      <c r="AJ101" s="495">
        <f t="shared" si="30"/>
        <v>0</v>
      </c>
    </row>
    <row r="102" spans="2:36" s="239" customFormat="1" ht="16.5" customHeight="1" x14ac:dyDescent="0.25">
      <c r="B102" s="872">
        <v>22</v>
      </c>
      <c r="C102" s="877"/>
      <c r="D102" s="786" t="s">
        <v>99</v>
      </c>
      <c r="E102" s="99" t="s">
        <v>118</v>
      </c>
      <c r="F102" s="52">
        <f t="shared" si="32"/>
        <v>0</v>
      </c>
      <c r="G102" s="101">
        <v>0</v>
      </c>
      <c r="H102" s="110">
        <v>0</v>
      </c>
      <c r="I102" s="110">
        <v>0</v>
      </c>
      <c r="J102" s="110">
        <v>0</v>
      </c>
      <c r="K102" s="68">
        <f t="shared" si="31"/>
        <v>0</v>
      </c>
      <c r="L102" s="101">
        <v>0</v>
      </c>
      <c r="M102" s="101">
        <v>0</v>
      </c>
      <c r="N102" s="101">
        <v>0</v>
      </c>
      <c r="O102" s="101">
        <v>0</v>
      </c>
      <c r="P102" s="318">
        <f t="shared" si="26"/>
        <v>0</v>
      </c>
      <c r="Q102" s="101">
        <v>0</v>
      </c>
      <c r="R102" s="101">
        <v>0</v>
      </c>
      <c r="S102" s="101">
        <v>0</v>
      </c>
      <c r="T102" s="101">
        <v>0</v>
      </c>
      <c r="U102" s="318">
        <f t="shared" si="27"/>
        <v>0</v>
      </c>
      <c r="V102" s="101">
        <v>0</v>
      </c>
      <c r="W102" s="101">
        <v>0</v>
      </c>
      <c r="X102" s="101">
        <v>0</v>
      </c>
      <c r="Y102" s="461">
        <v>0</v>
      </c>
      <c r="Z102" s="495">
        <f t="shared" si="28"/>
        <v>0</v>
      </c>
      <c r="AA102" s="101">
        <v>0</v>
      </c>
      <c r="AB102" s="101">
        <v>0</v>
      </c>
      <c r="AC102" s="101">
        <v>0</v>
      </c>
      <c r="AD102" s="101">
        <v>0</v>
      </c>
      <c r="AE102" s="495">
        <f t="shared" si="29"/>
        <v>0</v>
      </c>
      <c r="AF102" s="101">
        <v>0</v>
      </c>
      <c r="AG102" s="101">
        <v>0</v>
      </c>
      <c r="AH102" s="101">
        <v>0</v>
      </c>
      <c r="AI102" s="101">
        <v>0</v>
      </c>
      <c r="AJ102" s="495">
        <f t="shared" si="30"/>
        <v>0</v>
      </c>
    </row>
    <row r="103" spans="2:36" s="239" customFormat="1" ht="16.5" customHeight="1" x14ac:dyDescent="0.25">
      <c r="B103" s="869"/>
      <c r="C103" s="877"/>
      <c r="D103" s="787"/>
      <c r="E103" s="82" t="s">
        <v>205</v>
      </c>
      <c r="F103" s="52">
        <f t="shared" si="32"/>
        <v>0</v>
      </c>
      <c r="G103" s="101">
        <v>0</v>
      </c>
      <c r="H103" s="110">
        <v>0</v>
      </c>
      <c r="I103" s="110">
        <v>0</v>
      </c>
      <c r="J103" s="110">
        <v>0</v>
      </c>
      <c r="K103" s="68">
        <f t="shared" si="31"/>
        <v>0</v>
      </c>
      <c r="L103" s="101">
        <v>0</v>
      </c>
      <c r="M103" s="101">
        <v>0</v>
      </c>
      <c r="N103" s="101">
        <v>0</v>
      </c>
      <c r="O103" s="101">
        <v>0</v>
      </c>
      <c r="P103" s="318">
        <f t="shared" si="26"/>
        <v>0</v>
      </c>
      <c r="Q103" s="101">
        <v>0</v>
      </c>
      <c r="R103" s="101">
        <v>0</v>
      </c>
      <c r="S103" s="101">
        <v>0</v>
      </c>
      <c r="T103" s="101">
        <v>0</v>
      </c>
      <c r="U103" s="318">
        <f t="shared" si="27"/>
        <v>0</v>
      </c>
      <c r="V103" s="101">
        <v>0</v>
      </c>
      <c r="W103" s="101">
        <v>0</v>
      </c>
      <c r="X103" s="101">
        <v>0</v>
      </c>
      <c r="Y103" s="461">
        <v>0</v>
      </c>
      <c r="Z103" s="495">
        <f t="shared" si="28"/>
        <v>0</v>
      </c>
      <c r="AA103" s="101">
        <v>0</v>
      </c>
      <c r="AB103" s="101">
        <v>0</v>
      </c>
      <c r="AC103" s="101">
        <v>0</v>
      </c>
      <c r="AD103" s="101">
        <v>0</v>
      </c>
      <c r="AE103" s="495">
        <f t="shared" si="29"/>
        <v>0</v>
      </c>
      <c r="AF103" s="101">
        <v>0</v>
      </c>
      <c r="AG103" s="101">
        <v>0</v>
      </c>
      <c r="AH103" s="101">
        <v>0</v>
      </c>
      <c r="AI103" s="101">
        <v>0</v>
      </c>
      <c r="AJ103" s="495">
        <f t="shared" si="30"/>
        <v>0</v>
      </c>
    </row>
    <row r="104" spans="2:36" s="239" customFormat="1" ht="16.5" customHeight="1" thickBot="1" x14ac:dyDescent="0.3">
      <c r="B104" s="869"/>
      <c r="C104" s="877"/>
      <c r="D104" s="787"/>
      <c r="E104" s="83" t="s">
        <v>114</v>
      </c>
      <c r="F104" s="52">
        <f t="shared" si="32"/>
        <v>0</v>
      </c>
      <c r="G104" s="105">
        <v>0</v>
      </c>
      <c r="H104" s="112">
        <v>0</v>
      </c>
      <c r="I104" s="112">
        <v>0</v>
      </c>
      <c r="J104" s="112">
        <v>0</v>
      </c>
      <c r="K104" s="68">
        <f t="shared" si="31"/>
        <v>0</v>
      </c>
      <c r="L104" s="105">
        <v>0</v>
      </c>
      <c r="M104" s="105">
        <v>0</v>
      </c>
      <c r="N104" s="105">
        <v>0</v>
      </c>
      <c r="O104" s="105">
        <v>0</v>
      </c>
      <c r="P104" s="318">
        <f t="shared" si="26"/>
        <v>0</v>
      </c>
      <c r="Q104" s="105">
        <v>0</v>
      </c>
      <c r="R104" s="105">
        <v>0</v>
      </c>
      <c r="S104" s="105">
        <v>0</v>
      </c>
      <c r="T104" s="105">
        <v>0</v>
      </c>
      <c r="U104" s="318">
        <f t="shared" si="27"/>
        <v>0</v>
      </c>
      <c r="V104" s="105">
        <v>0</v>
      </c>
      <c r="W104" s="105">
        <v>0</v>
      </c>
      <c r="X104" s="105">
        <v>0</v>
      </c>
      <c r="Y104" s="462">
        <v>0</v>
      </c>
      <c r="Z104" s="495">
        <f t="shared" si="28"/>
        <v>0</v>
      </c>
      <c r="AA104" s="105">
        <v>0</v>
      </c>
      <c r="AB104" s="105">
        <v>0</v>
      </c>
      <c r="AC104" s="105">
        <v>0</v>
      </c>
      <c r="AD104" s="105">
        <v>0</v>
      </c>
      <c r="AE104" s="495">
        <f t="shared" si="29"/>
        <v>0</v>
      </c>
      <c r="AF104" s="105">
        <v>0</v>
      </c>
      <c r="AG104" s="105">
        <v>0</v>
      </c>
      <c r="AH104" s="105">
        <v>0</v>
      </c>
      <c r="AI104" s="105">
        <v>0</v>
      </c>
      <c r="AJ104" s="495">
        <f t="shared" si="30"/>
        <v>0</v>
      </c>
    </row>
    <row r="105" spans="2:36" s="239" customFormat="1" ht="16.5" customHeight="1" thickBot="1" x14ac:dyDescent="0.3">
      <c r="B105" s="869"/>
      <c r="C105" s="877"/>
      <c r="D105" s="787"/>
      <c r="E105" s="243" t="s">
        <v>626</v>
      </c>
      <c r="F105" s="52">
        <f t="shared" si="32"/>
        <v>0</v>
      </c>
      <c r="G105" s="245"/>
      <c r="H105" s="245"/>
      <c r="I105" s="245"/>
      <c r="J105" s="245"/>
      <c r="K105" s="68">
        <f t="shared" si="31"/>
        <v>0</v>
      </c>
      <c r="L105" s="277"/>
      <c r="M105" s="277"/>
      <c r="N105" s="277"/>
      <c r="O105" s="277"/>
      <c r="P105" s="318">
        <f t="shared" si="26"/>
        <v>0</v>
      </c>
      <c r="Q105" s="277"/>
      <c r="R105" s="277"/>
      <c r="S105" s="277"/>
      <c r="T105" s="277"/>
      <c r="U105" s="318">
        <f t="shared" si="27"/>
        <v>0</v>
      </c>
      <c r="V105" s="277"/>
      <c r="W105" s="277"/>
      <c r="X105" s="277"/>
      <c r="Y105" s="422"/>
      <c r="Z105" s="495">
        <f t="shared" si="28"/>
        <v>0</v>
      </c>
      <c r="AA105" s="277"/>
      <c r="AB105" s="277"/>
      <c r="AC105" s="277"/>
      <c r="AD105" s="277"/>
      <c r="AE105" s="495">
        <f t="shared" si="29"/>
        <v>0</v>
      </c>
      <c r="AF105" s="277"/>
      <c r="AG105" s="277"/>
      <c r="AH105" s="277"/>
      <c r="AI105" s="277"/>
      <c r="AJ105" s="495">
        <f t="shared" si="30"/>
        <v>0</v>
      </c>
    </row>
    <row r="106" spans="2:36" s="239" customFormat="1" ht="21.75" thickBot="1" x14ac:dyDescent="0.3">
      <c r="B106" s="870"/>
      <c r="C106" s="877"/>
      <c r="D106" s="791"/>
      <c r="E106" s="243" t="s">
        <v>625</v>
      </c>
      <c r="F106" s="52">
        <f t="shared" si="32"/>
        <v>0</v>
      </c>
      <c r="G106" s="245"/>
      <c r="H106" s="245"/>
      <c r="I106" s="245"/>
      <c r="J106" s="245"/>
      <c r="K106" s="68">
        <f t="shared" si="31"/>
        <v>0</v>
      </c>
      <c r="L106" s="277"/>
      <c r="M106" s="277"/>
      <c r="N106" s="277"/>
      <c r="O106" s="277"/>
      <c r="P106" s="318">
        <f t="shared" si="26"/>
        <v>0</v>
      </c>
      <c r="Q106" s="277"/>
      <c r="R106" s="277"/>
      <c r="S106" s="277"/>
      <c r="T106" s="277"/>
      <c r="U106" s="318">
        <f t="shared" si="27"/>
        <v>0</v>
      </c>
      <c r="V106" s="277"/>
      <c r="W106" s="277"/>
      <c r="X106" s="277"/>
      <c r="Y106" s="422"/>
      <c r="Z106" s="495">
        <f t="shared" si="28"/>
        <v>0</v>
      </c>
      <c r="AA106" s="277"/>
      <c r="AB106" s="277"/>
      <c r="AC106" s="277"/>
      <c r="AD106" s="277"/>
      <c r="AE106" s="495">
        <f t="shared" si="29"/>
        <v>0</v>
      </c>
      <c r="AF106" s="277"/>
      <c r="AG106" s="277"/>
      <c r="AH106" s="277"/>
      <c r="AI106" s="277"/>
      <c r="AJ106" s="495">
        <f t="shared" si="30"/>
        <v>0</v>
      </c>
    </row>
    <row r="107" spans="2:36" s="239" customFormat="1" ht="16.5" customHeight="1" x14ac:dyDescent="0.25">
      <c r="B107" s="872">
        <v>23</v>
      </c>
      <c r="C107" s="877"/>
      <c r="D107" s="786" t="s">
        <v>100</v>
      </c>
      <c r="E107" s="99" t="s">
        <v>118</v>
      </c>
      <c r="F107" s="52">
        <f t="shared" si="32"/>
        <v>0</v>
      </c>
      <c r="G107" s="101">
        <v>0</v>
      </c>
      <c r="H107" s="110">
        <v>0</v>
      </c>
      <c r="I107" s="110">
        <v>0</v>
      </c>
      <c r="J107" s="110">
        <v>0</v>
      </c>
      <c r="K107" s="68">
        <f t="shared" si="31"/>
        <v>0</v>
      </c>
      <c r="L107" s="101">
        <v>0</v>
      </c>
      <c r="M107" s="101">
        <v>0</v>
      </c>
      <c r="N107" s="101">
        <v>0</v>
      </c>
      <c r="O107" s="101">
        <v>0</v>
      </c>
      <c r="P107" s="318">
        <f t="shared" si="26"/>
        <v>0</v>
      </c>
      <c r="Q107" s="101">
        <v>0</v>
      </c>
      <c r="R107" s="101">
        <v>0</v>
      </c>
      <c r="S107" s="101">
        <v>0</v>
      </c>
      <c r="T107" s="101">
        <v>0</v>
      </c>
      <c r="U107" s="318">
        <f t="shared" si="27"/>
        <v>0</v>
      </c>
      <c r="V107" s="101">
        <v>0</v>
      </c>
      <c r="W107" s="101">
        <v>0</v>
      </c>
      <c r="X107" s="101">
        <v>0</v>
      </c>
      <c r="Y107" s="461">
        <v>0</v>
      </c>
      <c r="Z107" s="495">
        <f t="shared" si="28"/>
        <v>0</v>
      </c>
      <c r="AA107" s="101">
        <v>0</v>
      </c>
      <c r="AB107" s="101">
        <v>0</v>
      </c>
      <c r="AC107" s="101">
        <v>0</v>
      </c>
      <c r="AD107" s="101">
        <v>0</v>
      </c>
      <c r="AE107" s="495">
        <f t="shared" si="29"/>
        <v>0</v>
      </c>
      <c r="AF107" s="101">
        <v>0</v>
      </c>
      <c r="AG107" s="101">
        <v>0</v>
      </c>
      <c r="AH107" s="101">
        <v>0</v>
      </c>
      <c r="AI107" s="101">
        <v>0</v>
      </c>
      <c r="AJ107" s="495">
        <f t="shared" si="30"/>
        <v>0</v>
      </c>
    </row>
    <row r="108" spans="2:36" s="239" customFormat="1" ht="16.5" customHeight="1" x14ac:dyDescent="0.25">
      <c r="B108" s="869"/>
      <c r="C108" s="877"/>
      <c r="D108" s="787"/>
      <c r="E108" s="99" t="s">
        <v>205</v>
      </c>
      <c r="F108" s="52">
        <f t="shared" si="32"/>
        <v>0</v>
      </c>
      <c r="G108" s="101">
        <v>0</v>
      </c>
      <c r="H108" s="110">
        <v>0</v>
      </c>
      <c r="I108" s="110">
        <v>0</v>
      </c>
      <c r="J108" s="110">
        <v>0</v>
      </c>
      <c r="K108" s="68">
        <f t="shared" si="31"/>
        <v>0</v>
      </c>
      <c r="L108" s="101">
        <v>0</v>
      </c>
      <c r="M108" s="101">
        <v>0</v>
      </c>
      <c r="N108" s="101">
        <v>0</v>
      </c>
      <c r="O108" s="101">
        <v>0</v>
      </c>
      <c r="P108" s="318">
        <f t="shared" si="26"/>
        <v>0</v>
      </c>
      <c r="Q108" s="101">
        <v>0</v>
      </c>
      <c r="R108" s="101">
        <v>0</v>
      </c>
      <c r="S108" s="101">
        <v>0</v>
      </c>
      <c r="T108" s="101">
        <v>0</v>
      </c>
      <c r="U108" s="318">
        <f t="shared" si="27"/>
        <v>0</v>
      </c>
      <c r="V108" s="101">
        <v>0</v>
      </c>
      <c r="W108" s="101">
        <v>0</v>
      </c>
      <c r="X108" s="101">
        <v>0</v>
      </c>
      <c r="Y108" s="461">
        <v>0</v>
      </c>
      <c r="Z108" s="495">
        <f t="shared" si="28"/>
        <v>0</v>
      </c>
      <c r="AA108" s="101">
        <v>0</v>
      </c>
      <c r="AB108" s="101">
        <v>0</v>
      </c>
      <c r="AC108" s="101">
        <v>0</v>
      </c>
      <c r="AD108" s="101">
        <v>0</v>
      </c>
      <c r="AE108" s="495">
        <f t="shared" si="29"/>
        <v>0</v>
      </c>
      <c r="AF108" s="101">
        <v>0</v>
      </c>
      <c r="AG108" s="101">
        <v>0</v>
      </c>
      <c r="AH108" s="101">
        <v>0</v>
      </c>
      <c r="AI108" s="101">
        <v>0</v>
      </c>
      <c r="AJ108" s="495">
        <f t="shared" si="30"/>
        <v>0</v>
      </c>
    </row>
    <row r="109" spans="2:36" s="239" customFormat="1" ht="16.5" customHeight="1" thickBot="1" x14ac:dyDescent="0.3">
      <c r="B109" s="869"/>
      <c r="C109" s="877"/>
      <c r="D109" s="787"/>
      <c r="E109" s="114" t="s">
        <v>114</v>
      </c>
      <c r="F109" s="52">
        <f t="shared" si="32"/>
        <v>0</v>
      </c>
      <c r="G109" s="105">
        <v>0</v>
      </c>
      <c r="H109" s="112">
        <v>0</v>
      </c>
      <c r="I109" s="112">
        <v>0</v>
      </c>
      <c r="J109" s="112">
        <v>0</v>
      </c>
      <c r="K109" s="68">
        <f t="shared" si="31"/>
        <v>0</v>
      </c>
      <c r="L109" s="105">
        <v>0</v>
      </c>
      <c r="M109" s="105">
        <v>0</v>
      </c>
      <c r="N109" s="105">
        <v>0</v>
      </c>
      <c r="O109" s="105">
        <v>0</v>
      </c>
      <c r="P109" s="318">
        <f t="shared" si="26"/>
        <v>0</v>
      </c>
      <c r="Q109" s="105">
        <v>0</v>
      </c>
      <c r="R109" s="105">
        <v>0</v>
      </c>
      <c r="S109" s="105">
        <v>0</v>
      </c>
      <c r="T109" s="105">
        <v>0</v>
      </c>
      <c r="U109" s="318">
        <f t="shared" si="27"/>
        <v>0</v>
      </c>
      <c r="V109" s="105">
        <v>0</v>
      </c>
      <c r="W109" s="105">
        <v>0</v>
      </c>
      <c r="X109" s="105">
        <v>0</v>
      </c>
      <c r="Y109" s="462">
        <v>0</v>
      </c>
      <c r="Z109" s="495">
        <f t="shared" si="28"/>
        <v>0</v>
      </c>
      <c r="AA109" s="105">
        <v>0</v>
      </c>
      <c r="AB109" s="105">
        <v>0</v>
      </c>
      <c r="AC109" s="105">
        <v>0</v>
      </c>
      <c r="AD109" s="105">
        <v>0</v>
      </c>
      <c r="AE109" s="495">
        <f t="shared" si="29"/>
        <v>0</v>
      </c>
      <c r="AF109" s="105">
        <v>0</v>
      </c>
      <c r="AG109" s="105">
        <v>0</v>
      </c>
      <c r="AH109" s="105">
        <v>0</v>
      </c>
      <c r="AI109" s="105">
        <v>0</v>
      </c>
      <c r="AJ109" s="495">
        <f t="shared" si="30"/>
        <v>0</v>
      </c>
    </row>
    <row r="110" spans="2:36" s="239" customFormat="1" ht="16.5" customHeight="1" thickBot="1" x14ac:dyDescent="0.3">
      <c r="B110" s="869"/>
      <c r="C110" s="877"/>
      <c r="D110" s="787"/>
      <c r="E110" s="243" t="s">
        <v>626</v>
      </c>
      <c r="F110" s="52">
        <f t="shared" si="32"/>
        <v>0</v>
      </c>
      <c r="G110" s="245"/>
      <c r="H110" s="245"/>
      <c r="I110" s="245"/>
      <c r="J110" s="245"/>
      <c r="K110" s="68">
        <f t="shared" si="31"/>
        <v>0</v>
      </c>
      <c r="L110" s="277"/>
      <c r="M110" s="277"/>
      <c r="N110" s="277"/>
      <c r="O110" s="277"/>
      <c r="P110" s="318">
        <f t="shared" si="26"/>
        <v>0</v>
      </c>
      <c r="Q110" s="277"/>
      <c r="R110" s="277"/>
      <c r="S110" s="277"/>
      <c r="T110" s="277"/>
      <c r="U110" s="318">
        <f t="shared" si="27"/>
        <v>0</v>
      </c>
      <c r="V110" s="277"/>
      <c r="W110" s="277"/>
      <c r="X110" s="277"/>
      <c r="Y110" s="422"/>
      <c r="Z110" s="495">
        <f t="shared" si="28"/>
        <v>0</v>
      </c>
      <c r="AA110" s="277"/>
      <c r="AB110" s="277"/>
      <c r="AC110" s="277"/>
      <c r="AD110" s="277"/>
      <c r="AE110" s="495">
        <f t="shared" si="29"/>
        <v>0</v>
      </c>
      <c r="AF110" s="277"/>
      <c r="AG110" s="277"/>
      <c r="AH110" s="277"/>
      <c r="AI110" s="277"/>
      <c r="AJ110" s="495">
        <f t="shared" si="30"/>
        <v>0</v>
      </c>
    </row>
    <row r="111" spans="2:36" s="239" customFormat="1" ht="21.75" thickBot="1" x14ac:dyDescent="0.3">
      <c r="B111" s="870"/>
      <c r="C111" s="877"/>
      <c r="D111" s="791"/>
      <c r="E111" s="243" t="s">
        <v>625</v>
      </c>
      <c r="F111" s="52">
        <f t="shared" si="32"/>
        <v>0</v>
      </c>
      <c r="G111" s="245"/>
      <c r="H111" s="245"/>
      <c r="I111" s="245"/>
      <c r="J111" s="245"/>
      <c r="K111" s="68">
        <f t="shared" si="31"/>
        <v>0</v>
      </c>
      <c r="L111" s="277"/>
      <c r="M111" s="277"/>
      <c r="N111" s="277"/>
      <c r="O111" s="277"/>
      <c r="P111" s="318">
        <f t="shared" si="26"/>
        <v>0</v>
      </c>
      <c r="Q111" s="277"/>
      <c r="R111" s="277"/>
      <c r="S111" s="277"/>
      <c r="T111" s="277"/>
      <c r="U111" s="318">
        <f t="shared" si="27"/>
        <v>0</v>
      </c>
      <c r="V111" s="277"/>
      <c r="W111" s="277"/>
      <c r="X111" s="277"/>
      <c r="Y111" s="422"/>
      <c r="Z111" s="495">
        <f t="shared" si="28"/>
        <v>0</v>
      </c>
      <c r="AA111" s="277"/>
      <c r="AB111" s="277"/>
      <c r="AC111" s="277"/>
      <c r="AD111" s="277"/>
      <c r="AE111" s="495">
        <f t="shared" si="29"/>
        <v>0</v>
      </c>
      <c r="AF111" s="277"/>
      <c r="AG111" s="277"/>
      <c r="AH111" s="277"/>
      <c r="AI111" s="277"/>
      <c r="AJ111" s="495">
        <f t="shared" si="30"/>
        <v>0</v>
      </c>
    </row>
    <row r="112" spans="2:36" s="239" customFormat="1" ht="16.5" customHeight="1" thickBot="1" x14ac:dyDescent="0.3">
      <c r="B112" s="872">
        <v>24</v>
      </c>
      <c r="C112" s="877"/>
      <c r="D112" s="786" t="s">
        <v>464</v>
      </c>
      <c r="E112" s="99" t="s">
        <v>118</v>
      </c>
      <c r="F112" s="52">
        <f t="shared" si="32"/>
        <v>0</v>
      </c>
      <c r="G112" s="101"/>
      <c r="H112" s="110">
        <v>0</v>
      </c>
      <c r="I112" s="110">
        <v>0</v>
      </c>
      <c r="J112" s="110">
        <v>0</v>
      </c>
      <c r="K112" s="68">
        <f t="shared" si="31"/>
        <v>0</v>
      </c>
      <c r="L112" s="277"/>
      <c r="M112" s="277"/>
      <c r="N112" s="277"/>
      <c r="O112" s="277"/>
      <c r="P112" s="318">
        <f t="shared" si="26"/>
        <v>0</v>
      </c>
      <c r="Q112" s="277"/>
      <c r="R112" s="277"/>
      <c r="S112" s="277"/>
      <c r="T112" s="277"/>
      <c r="U112" s="318">
        <f t="shared" si="27"/>
        <v>0</v>
      </c>
      <c r="V112" s="277"/>
      <c r="W112" s="277"/>
      <c r="X112" s="277"/>
      <c r="Y112" s="422"/>
      <c r="Z112" s="495">
        <f t="shared" si="28"/>
        <v>0</v>
      </c>
      <c r="AA112" s="277"/>
      <c r="AB112" s="277"/>
      <c r="AC112" s="277"/>
      <c r="AD112" s="277"/>
      <c r="AE112" s="495">
        <f t="shared" si="29"/>
        <v>0</v>
      </c>
      <c r="AF112" s="277"/>
      <c r="AG112" s="277"/>
      <c r="AH112" s="277"/>
      <c r="AI112" s="277"/>
      <c r="AJ112" s="495">
        <f t="shared" si="30"/>
        <v>0</v>
      </c>
    </row>
    <row r="113" spans="2:36" s="239" customFormat="1" ht="16.5" customHeight="1" thickBot="1" x14ac:dyDescent="0.3">
      <c r="B113" s="869"/>
      <c r="C113" s="877"/>
      <c r="D113" s="787"/>
      <c r="E113" s="99" t="s">
        <v>205</v>
      </c>
      <c r="F113" s="52">
        <f t="shared" si="32"/>
        <v>0</v>
      </c>
      <c r="G113" s="101"/>
      <c r="H113" s="110">
        <v>0</v>
      </c>
      <c r="I113" s="110">
        <v>0</v>
      </c>
      <c r="J113" s="110">
        <v>0</v>
      </c>
      <c r="K113" s="68">
        <f t="shared" si="31"/>
        <v>0</v>
      </c>
      <c r="L113" s="277"/>
      <c r="M113" s="277"/>
      <c r="N113" s="277"/>
      <c r="O113" s="277"/>
      <c r="P113" s="318">
        <f t="shared" si="26"/>
        <v>0</v>
      </c>
      <c r="Q113" s="277"/>
      <c r="R113" s="277"/>
      <c r="S113" s="277"/>
      <c r="T113" s="277"/>
      <c r="U113" s="318">
        <f t="shared" si="27"/>
        <v>0</v>
      </c>
      <c r="V113" s="277"/>
      <c r="W113" s="277"/>
      <c r="X113" s="277"/>
      <c r="Y113" s="422"/>
      <c r="Z113" s="495">
        <f t="shared" si="28"/>
        <v>0</v>
      </c>
      <c r="AA113" s="277"/>
      <c r="AB113" s="277"/>
      <c r="AC113" s="277"/>
      <c r="AD113" s="277"/>
      <c r="AE113" s="495">
        <f t="shared" si="29"/>
        <v>0</v>
      </c>
      <c r="AF113" s="277"/>
      <c r="AG113" s="277"/>
      <c r="AH113" s="277"/>
      <c r="AI113" s="277"/>
      <c r="AJ113" s="495">
        <f t="shared" si="30"/>
        <v>0</v>
      </c>
    </row>
    <row r="114" spans="2:36" s="239" customFormat="1" ht="16.5" customHeight="1" thickBot="1" x14ac:dyDescent="0.3">
      <c r="B114" s="869"/>
      <c r="C114" s="877"/>
      <c r="D114" s="787"/>
      <c r="E114" s="114" t="s">
        <v>114</v>
      </c>
      <c r="F114" s="52">
        <f t="shared" si="32"/>
        <v>0</v>
      </c>
      <c r="G114" s="105"/>
      <c r="H114" s="112">
        <v>0</v>
      </c>
      <c r="I114" s="112">
        <v>0</v>
      </c>
      <c r="J114" s="112">
        <v>0</v>
      </c>
      <c r="K114" s="68">
        <f t="shared" si="31"/>
        <v>0</v>
      </c>
      <c r="L114" s="277"/>
      <c r="M114" s="277"/>
      <c r="N114" s="277"/>
      <c r="O114" s="277"/>
      <c r="P114" s="318">
        <f t="shared" si="26"/>
        <v>0</v>
      </c>
      <c r="Q114" s="277"/>
      <c r="R114" s="277"/>
      <c r="S114" s="277"/>
      <c r="T114" s="277"/>
      <c r="U114" s="318">
        <f t="shared" si="27"/>
        <v>0</v>
      </c>
      <c r="V114" s="277"/>
      <c r="W114" s="277"/>
      <c r="X114" s="277"/>
      <c r="Y114" s="422"/>
      <c r="Z114" s="495">
        <f t="shared" si="28"/>
        <v>0</v>
      </c>
      <c r="AA114" s="277"/>
      <c r="AB114" s="277"/>
      <c r="AC114" s="277"/>
      <c r="AD114" s="277"/>
      <c r="AE114" s="495">
        <f t="shared" si="29"/>
        <v>0</v>
      </c>
      <c r="AF114" s="277"/>
      <c r="AG114" s="277"/>
      <c r="AH114" s="277"/>
      <c r="AI114" s="277"/>
      <c r="AJ114" s="495">
        <f t="shared" si="30"/>
        <v>0</v>
      </c>
    </row>
    <row r="115" spans="2:36" s="239" customFormat="1" ht="16.5" customHeight="1" thickBot="1" x14ac:dyDescent="0.3">
      <c r="B115" s="869"/>
      <c r="C115" s="877"/>
      <c r="D115" s="787"/>
      <c r="E115" s="89" t="s">
        <v>626</v>
      </c>
      <c r="F115" s="52">
        <f t="shared" si="32"/>
        <v>0</v>
      </c>
      <c r="G115" s="126"/>
      <c r="H115" s="145">
        <v>0</v>
      </c>
      <c r="I115" s="145">
        <v>0</v>
      </c>
      <c r="J115" s="145">
        <v>0</v>
      </c>
      <c r="K115" s="68">
        <f t="shared" si="31"/>
        <v>0</v>
      </c>
      <c r="L115" s="277"/>
      <c r="M115" s="277"/>
      <c r="N115" s="277"/>
      <c r="O115" s="277"/>
      <c r="P115" s="318">
        <f t="shared" si="26"/>
        <v>0</v>
      </c>
      <c r="Q115" s="277"/>
      <c r="R115" s="277"/>
      <c r="S115" s="277"/>
      <c r="T115" s="277"/>
      <c r="U115" s="318">
        <f t="shared" si="27"/>
        <v>0</v>
      </c>
      <c r="V115" s="277"/>
      <c r="W115" s="277"/>
      <c r="X115" s="277"/>
      <c r="Y115" s="422"/>
      <c r="Z115" s="495">
        <f t="shared" si="28"/>
        <v>0</v>
      </c>
      <c r="AA115" s="277"/>
      <c r="AB115" s="277"/>
      <c r="AC115" s="277"/>
      <c r="AD115" s="277"/>
      <c r="AE115" s="495">
        <f t="shared" si="29"/>
        <v>0</v>
      </c>
      <c r="AF115" s="277"/>
      <c r="AG115" s="277"/>
      <c r="AH115" s="277"/>
      <c r="AI115" s="277"/>
      <c r="AJ115" s="495">
        <f t="shared" si="30"/>
        <v>0</v>
      </c>
    </row>
    <row r="116" spans="2:36" s="239" customFormat="1" ht="21.75" thickBot="1" x14ac:dyDescent="0.3">
      <c r="B116" s="870"/>
      <c r="C116" s="877"/>
      <c r="D116" s="791"/>
      <c r="E116" s="89" t="s">
        <v>625</v>
      </c>
      <c r="F116" s="52">
        <f t="shared" si="32"/>
        <v>0</v>
      </c>
      <c r="G116" s="126"/>
      <c r="H116" s="145">
        <v>0</v>
      </c>
      <c r="I116" s="145">
        <v>0</v>
      </c>
      <c r="J116" s="145">
        <v>0</v>
      </c>
      <c r="K116" s="68">
        <f t="shared" si="31"/>
        <v>0</v>
      </c>
      <c r="L116" s="277"/>
      <c r="M116" s="277"/>
      <c r="N116" s="277"/>
      <c r="O116" s="277"/>
      <c r="P116" s="318">
        <f t="shared" si="26"/>
        <v>0</v>
      </c>
      <c r="Q116" s="277"/>
      <c r="R116" s="277"/>
      <c r="S116" s="277"/>
      <c r="T116" s="277"/>
      <c r="U116" s="318">
        <f t="shared" si="27"/>
        <v>0</v>
      </c>
      <c r="V116" s="277"/>
      <c r="W116" s="277"/>
      <c r="X116" s="277"/>
      <c r="Y116" s="422"/>
      <c r="Z116" s="495">
        <f t="shared" si="28"/>
        <v>0</v>
      </c>
      <c r="AA116" s="277"/>
      <c r="AB116" s="277"/>
      <c r="AC116" s="277"/>
      <c r="AD116" s="277"/>
      <c r="AE116" s="495">
        <f t="shared" si="29"/>
        <v>0</v>
      </c>
      <c r="AF116" s="277"/>
      <c r="AG116" s="277"/>
      <c r="AH116" s="277"/>
      <c r="AI116" s="277"/>
      <c r="AJ116" s="495">
        <f t="shared" si="30"/>
        <v>0</v>
      </c>
    </row>
    <row r="117" spans="2:36" s="239" customFormat="1" ht="16.5" customHeight="1" x14ac:dyDescent="0.25">
      <c r="B117" s="872">
        <v>25</v>
      </c>
      <c r="C117" s="877"/>
      <c r="D117" s="786" t="s">
        <v>101</v>
      </c>
      <c r="E117" s="99" t="s">
        <v>118</v>
      </c>
      <c r="F117" s="52">
        <f t="shared" si="32"/>
        <v>0</v>
      </c>
      <c r="G117" s="101">
        <v>0</v>
      </c>
      <c r="H117" s="110">
        <v>0</v>
      </c>
      <c r="I117" s="110">
        <v>0</v>
      </c>
      <c r="J117" s="110">
        <v>0</v>
      </c>
      <c r="K117" s="68">
        <f t="shared" si="31"/>
        <v>0</v>
      </c>
      <c r="L117" s="101">
        <v>0</v>
      </c>
      <c r="M117" s="101">
        <v>0</v>
      </c>
      <c r="N117" s="101">
        <v>0</v>
      </c>
      <c r="O117" s="101">
        <v>0</v>
      </c>
      <c r="P117" s="318">
        <f t="shared" si="26"/>
        <v>0</v>
      </c>
      <c r="Q117" s="101">
        <v>0</v>
      </c>
      <c r="R117" s="101">
        <v>0</v>
      </c>
      <c r="S117" s="101">
        <v>0</v>
      </c>
      <c r="T117" s="101">
        <v>0</v>
      </c>
      <c r="U117" s="318">
        <f t="shared" si="27"/>
        <v>0</v>
      </c>
      <c r="V117" s="101">
        <v>0</v>
      </c>
      <c r="W117" s="101">
        <v>0</v>
      </c>
      <c r="X117" s="101">
        <v>0</v>
      </c>
      <c r="Y117" s="461">
        <v>0</v>
      </c>
      <c r="Z117" s="495">
        <f t="shared" si="28"/>
        <v>0</v>
      </c>
      <c r="AA117" s="101">
        <v>0</v>
      </c>
      <c r="AB117" s="101">
        <v>0</v>
      </c>
      <c r="AC117" s="101">
        <v>0</v>
      </c>
      <c r="AD117" s="101">
        <v>0</v>
      </c>
      <c r="AE117" s="495">
        <f t="shared" si="29"/>
        <v>0</v>
      </c>
      <c r="AF117" s="101">
        <v>0</v>
      </c>
      <c r="AG117" s="101">
        <v>0</v>
      </c>
      <c r="AH117" s="101">
        <v>0</v>
      </c>
      <c r="AI117" s="101">
        <v>0</v>
      </c>
      <c r="AJ117" s="495">
        <f t="shared" si="30"/>
        <v>0</v>
      </c>
    </row>
    <row r="118" spans="2:36" s="239" customFormat="1" ht="16.5" customHeight="1" x14ac:dyDescent="0.25">
      <c r="B118" s="869"/>
      <c r="C118" s="877"/>
      <c r="D118" s="787"/>
      <c r="E118" s="99" t="s">
        <v>205</v>
      </c>
      <c r="F118" s="52">
        <f t="shared" si="32"/>
        <v>0</v>
      </c>
      <c r="G118" s="101">
        <v>0</v>
      </c>
      <c r="H118" s="110">
        <v>0</v>
      </c>
      <c r="I118" s="110">
        <v>0</v>
      </c>
      <c r="J118" s="110">
        <v>0</v>
      </c>
      <c r="K118" s="68">
        <f t="shared" si="31"/>
        <v>0</v>
      </c>
      <c r="L118" s="101">
        <v>0</v>
      </c>
      <c r="M118" s="101">
        <v>0</v>
      </c>
      <c r="N118" s="101">
        <v>0</v>
      </c>
      <c r="O118" s="101">
        <v>0</v>
      </c>
      <c r="P118" s="318">
        <f t="shared" si="26"/>
        <v>0</v>
      </c>
      <c r="Q118" s="101">
        <v>0</v>
      </c>
      <c r="R118" s="101">
        <v>0</v>
      </c>
      <c r="S118" s="101">
        <v>0</v>
      </c>
      <c r="T118" s="101">
        <v>0</v>
      </c>
      <c r="U118" s="318">
        <f t="shared" si="27"/>
        <v>0</v>
      </c>
      <c r="V118" s="101">
        <v>0</v>
      </c>
      <c r="W118" s="101">
        <v>0</v>
      </c>
      <c r="X118" s="101">
        <v>0</v>
      </c>
      <c r="Y118" s="461">
        <v>0</v>
      </c>
      <c r="Z118" s="495">
        <f t="shared" si="28"/>
        <v>0</v>
      </c>
      <c r="AA118" s="101">
        <v>0</v>
      </c>
      <c r="AB118" s="101">
        <v>0</v>
      </c>
      <c r="AC118" s="101">
        <v>0</v>
      </c>
      <c r="AD118" s="101">
        <v>0</v>
      </c>
      <c r="AE118" s="495">
        <f t="shared" si="29"/>
        <v>0</v>
      </c>
      <c r="AF118" s="101">
        <v>0</v>
      </c>
      <c r="AG118" s="101">
        <v>0</v>
      </c>
      <c r="AH118" s="101">
        <v>0</v>
      </c>
      <c r="AI118" s="101">
        <v>0</v>
      </c>
      <c r="AJ118" s="495">
        <f t="shared" si="30"/>
        <v>0</v>
      </c>
    </row>
    <row r="119" spans="2:36" s="239" customFormat="1" ht="16.5" customHeight="1" thickBot="1" x14ac:dyDescent="0.3">
      <c r="B119" s="869"/>
      <c r="C119" s="877"/>
      <c r="D119" s="787"/>
      <c r="E119" s="114" t="s">
        <v>114</v>
      </c>
      <c r="F119" s="52">
        <f t="shared" si="32"/>
        <v>0</v>
      </c>
      <c r="G119" s="105">
        <v>0</v>
      </c>
      <c r="H119" s="112">
        <v>0</v>
      </c>
      <c r="I119" s="112">
        <v>0</v>
      </c>
      <c r="J119" s="112">
        <v>0</v>
      </c>
      <c r="K119" s="68">
        <f t="shared" si="31"/>
        <v>0</v>
      </c>
      <c r="L119" s="105">
        <v>0</v>
      </c>
      <c r="M119" s="105">
        <v>0</v>
      </c>
      <c r="N119" s="105">
        <v>0</v>
      </c>
      <c r="O119" s="105">
        <v>0</v>
      </c>
      <c r="P119" s="318">
        <f t="shared" si="26"/>
        <v>0</v>
      </c>
      <c r="Q119" s="105">
        <v>0</v>
      </c>
      <c r="R119" s="105">
        <v>0</v>
      </c>
      <c r="S119" s="105">
        <v>0</v>
      </c>
      <c r="T119" s="105">
        <v>0</v>
      </c>
      <c r="U119" s="318">
        <f t="shared" si="27"/>
        <v>0</v>
      </c>
      <c r="V119" s="105">
        <v>0</v>
      </c>
      <c r="W119" s="105">
        <v>0</v>
      </c>
      <c r="X119" s="105">
        <v>0</v>
      </c>
      <c r="Y119" s="462">
        <v>0</v>
      </c>
      <c r="Z119" s="495">
        <f t="shared" si="28"/>
        <v>0</v>
      </c>
      <c r="AA119" s="105">
        <v>0</v>
      </c>
      <c r="AB119" s="105">
        <v>0</v>
      </c>
      <c r="AC119" s="105">
        <v>0</v>
      </c>
      <c r="AD119" s="105">
        <v>0</v>
      </c>
      <c r="AE119" s="495">
        <f t="shared" si="29"/>
        <v>0</v>
      </c>
      <c r="AF119" s="105">
        <v>0</v>
      </c>
      <c r="AG119" s="105">
        <v>0</v>
      </c>
      <c r="AH119" s="105">
        <v>0</v>
      </c>
      <c r="AI119" s="105">
        <v>0</v>
      </c>
      <c r="AJ119" s="495">
        <f t="shared" si="30"/>
        <v>0</v>
      </c>
    </row>
    <row r="120" spans="2:36" s="239" customFormat="1" ht="16.5" customHeight="1" thickBot="1" x14ac:dyDescent="0.3">
      <c r="B120" s="869"/>
      <c r="C120" s="877"/>
      <c r="D120" s="787"/>
      <c r="E120" s="89" t="s">
        <v>626</v>
      </c>
      <c r="F120" s="52">
        <f t="shared" si="32"/>
        <v>13</v>
      </c>
      <c r="G120" s="126">
        <v>2</v>
      </c>
      <c r="H120" s="145">
        <v>0</v>
      </c>
      <c r="I120" s="145">
        <v>1</v>
      </c>
      <c r="J120" s="145">
        <v>0</v>
      </c>
      <c r="K120" s="68">
        <f t="shared" si="31"/>
        <v>3</v>
      </c>
      <c r="L120" s="126">
        <v>3</v>
      </c>
      <c r="M120" s="126">
        <v>0</v>
      </c>
      <c r="N120" s="126">
        <v>0</v>
      </c>
      <c r="O120" s="126">
        <v>0</v>
      </c>
      <c r="P120" s="318">
        <f t="shared" si="26"/>
        <v>3</v>
      </c>
      <c r="Q120" s="126">
        <v>2</v>
      </c>
      <c r="R120" s="126">
        <v>0</v>
      </c>
      <c r="S120" s="126">
        <v>0</v>
      </c>
      <c r="T120" s="126">
        <v>0</v>
      </c>
      <c r="U120" s="318">
        <f t="shared" si="27"/>
        <v>2</v>
      </c>
      <c r="V120" s="126">
        <v>0</v>
      </c>
      <c r="W120" s="126">
        <v>0</v>
      </c>
      <c r="X120" s="126">
        <v>0</v>
      </c>
      <c r="Y120" s="463">
        <v>1</v>
      </c>
      <c r="Z120" s="495">
        <f t="shared" si="28"/>
        <v>1</v>
      </c>
      <c r="AA120" s="126">
        <v>0</v>
      </c>
      <c r="AB120" s="126">
        <v>0</v>
      </c>
      <c r="AC120" s="126">
        <v>1</v>
      </c>
      <c r="AD120" s="126">
        <v>2</v>
      </c>
      <c r="AE120" s="495">
        <f t="shared" si="29"/>
        <v>3</v>
      </c>
      <c r="AF120" s="126">
        <v>0</v>
      </c>
      <c r="AG120" s="126">
        <v>0</v>
      </c>
      <c r="AH120" s="126">
        <v>0</v>
      </c>
      <c r="AI120" s="126">
        <v>1</v>
      </c>
      <c r="AJ120" s="495">
        <f t="shared" si="30"/>
        <v>1</v>
      </c>
    </row>
    <row r="121" spans="2:36" s="239" customFormat="1" ht="21.75" thickBot="1" x14ac:dyDescent="0.3">
      <c r="B121" s="870"/>
      <c r="C121" s="877"/>
      <c r="D121" s="791"/>
      <c r="E121" s="89" t="s">
        <v>625</v>
      </c>
      <c r="F121" s="52">
        <f t="shared" si="32"/>
        <v>11</v>
      </c>
      <c r="G121" s="126">
        <v>1</v>
      </c>
      <c r="H121" s="145">
        <v>0</v>
      </c>
      <c r="I121" s="145">
        <v>0</v>
      </c>
      <c r="J121" s="145">
        <v>0</v>
      </c>
      <c r="K121" s="68">
        <f t="shared" si="31"/>
        <v>1</v>
      </c>
      <c r="L121" s="126">
        <v>2</v>
      </c>
      <c r="M121" s="126">
        <v>0</v>
      </c>
      <c r="N121" s="126">
        <v>1</v>
      </c>
      <c r="O121" s="126">
        <v>0</v>
      </c>
      <c r="P121" s="318">
        <f t="shared" si="26"/>
        <v>3</v>
      </c>
      <c r="Q121" s="126">
        <v>5</v>
      </c>
      <c r="R121" s="126">
        <v>0</v>
      </c>
      <c r="S121" s="126">
        <v>0</v>
      </c>
      <c r="T121" s="126">
        <v>0</v>
      </c>
      <c r="U121" s="318">
        <f t="shared" si="27"/>
        <v>5</v>
      </c>
      <c r="V121" s="126">
        <v>0</v>
      </c>
      <c r="W121" s="126">
        <v>0</v>
      </c>
      <c r="X121" s="126">
        <v>0</v>
      </c>
      <c r="Y121" s="463">
        <v>0</v>
      </c>
      <c r="Z121" s="495">
        <f t="shared" si="28"/>
        <v>0</v>
      </c>
      <c r="AA121" s="126">
        <v>0</v>
      </c>
      <c r="AB121" s="126">
        <v>0</v>
      </c>
      <c r="AC121" s="126">
        <v>0</v>
      </c>
      <c r="AD121" s="126">
        <v>1</v>
      </c>
      <c r="AE121" s="495">
        <f t="shared" si="29"/>
        <v>1</v>
      </c>
      <c r="AF121" s="126">
        <v>0</v>
      </c>
      <c r="AG121" s="126">
        <v>0</v>
      </c>
      <c r="AH121" s="126">
        <v>0</v>
      </c>
      <c r="AI121" s="126">
        <v>1</v>
      </c>
      <c r="AJ121" s="495">
        <f t="shared" si="30"/>
        <v>1</v>
      </c>
    </row>
    <row r="122" spans="2:36" s="239" customFormat="1" ht="16.5" customHeight="1" x14ac:dyDescent="0.25">
      <c r="B122" s="872">
        <v>26</v>
      </c>
      <c r="C122" s="877"/>
      <c r="D122" s="786" t="s">
        <v>507</v>
      </c>
      <c r="E122" s="99" t="s">
        <v>118</v>
      </c>
      <c r="F122" s="52">
        <f t="shared" si="32"/>
        <v>0</v>
      </c>
      <c r="G122" s="101">
        <v>0</v>
      </c>
      <c r="H122" s="110">
        <v>0</v>
      </c>
      <c r="I122" s="110">
        <v>0</v>
      </c>
      <c r="J122" s="110">
        <v>0</v>
      </c>
      <c r="K122" s="68">
        <f t="shared" si="31"/>
        <v>0</v>
      </c>
      <c r="L122" s="101">
        <v>0</v>
      </c>
      <c r="M122" s="101">
        <v>0</v>
      </c>
      <c r="N122" s="101">
        <v>0</v>
      </c>
      <c r="O122" s="101">
        <v>0</v>
      </c>
      <c r="P122" s="318">
        <f t="shared" si="26"/>
        <v>0</v>
      </c>
      <c r="Q122" s="101">
        <v>0</v>
      </c>
      <c r="R122" s="101">
        <v>0</v>
      </c>
      <c r="S122" s="101">
        <v>0</v>
      </c>
      <c r="T122" s="101">
        <v>0</v>
      </c>
      <c r="U122" s="318">
        <f t="shared" si="27"/>
        <v>0</v>
      </c>
      <c r="V122" s="101">
        <v>0</v>
      </c>
      <c r="W122" s="101">
        <v>0</v>
      </c>
      <c r="X122" s="101">
        <v>0</v>
      </c>
      <c r="Y122" s="461">
        <v>0</v>
      </c>
      <c r="Z122" s="495">
        <f t="shared" si="28"/>
        <v>0</v>
      </c>
      <c r="AA122" s="101">
        <v>0</v>
      </c>
      <c r="AB122" s="101">
        <v>0</v>
      </c>
      <c r="AC122" s="101">
        <v>0</v>
      </c>
      <c r="AD122" s="101">
        <v>0</v>
      </c>
      <c r="AE122" s="495">
        <f t="shared" si="29"/>
        <v>0</v>
      </c>
      <c r="AF122" s="101">
        <v>0</v>
      </c>
      <c r="AG122" s="101">
        <v>0</v>
      </c>
      <c r="AH122" s="101">
        <v>0</v>
      </c>
      <c r="AI122" s="101">
        <v>0</v>
      </c>
      <c r="AJ122" s="495">
        <f t="shared" si="30"/>
        <v>0</v>
      </c>
    </row>
    <row r="123" spans="2:36" s="239" customFormat="1" ht="16.5" customHeight="1" x14ac:dyDescent="0.25">
      <c r="B123" s="869"/>
      <c r="C123" s="877"/>
      <c r="D123" s="787"/>
      <c r="E123" s="99" t="s">
        <v>205</v>
      </c>
      <c r="F123" s="52">
        <f t="shared" si="32"/>
        <v>0</v>
      </c>
      <c r="G123" s="101">
        <v>0</v>
      </c>
      <c r="H123" s="110">
        <v>0</v>
      </c>
      <c r="I123" s="110">
        <v>0</v>
      </c>
      <c r="J123" s="110">
        <v>0</v>
      </c>
      <c r="K123" s="68">
        <f t="shared" si="31"/>
        <v>0</v>
      </c>
      <c r="L123" s="101">
        <v>0</v>
      </c>
      <c r="M123" s="101">
        <v>0</v>
      </c>
      <c r="N123" s="101">
        <v>0</v>
      </c>
      <c r="O123" s="101">
        <v>0</v>
      </c>
      <c r="P123" s="318">
        <f t="shared" si="26"/>
        <v>0</v>
      </c>
      <c r="Q123" s="101">
        <v>0</v>
      </c>
      <c r="R123" s="101">
        <v>0</v>
      </c>
      <c r="S123" s="101">
        <v>0</v>
      </c>
      <c r="T123" s="101">
        <v>0</v>
      </c>
      <c r="U123" s="318">
        <f t="shared" si="27"/>
        <v>0</v>
      </c>
      <c r="V123" s="101">
        <v>0</v>
      </c>
      <c r="W123" s="101">
        <v>0</v>
      </c>
      <c r="X123" s="101">
        <v>0</v>
      </c>
      <c r="Y123" s="461">
        <v>0</v>
      </c>
      <c r="Z123" s="495">
        <f t="shared" si="28"/>
        <v>0</v>
      </c>
      <c r="AA123" s="101">
        <v>0</v>
      </c>
      <c r="AB123" s="101">
        <v>0</v>
      </c>
      <c r="AC123" s="101">
        <v>0</v>
      </c>
      <c r="AD123" s="101">
        <v>0</v>
      </c>
      <c r="AE123" s="495">
        <f t="shared" si="29"/>
        <v>0</v>
      </c>
      <c r="AF123" s="101">
        <v>0</v>
      </c>
      <c r="AG123" s="101">
        <v>0</v>
      </c>
      <c r="AH123" s="101">
        <v>0</v>
      </c>
      <c r="AI123" s="101">
        <v>0</v>
      </c>
      <c r="AJ123" s="495">
        <f t="shared" si="30"/>
        <v>0</v>
      </c>
    </row>
    <row r="124" spans="2:36" s="239" customFormat="1" ht="16.5" customHeight="1" thickBot="1" x14ac:dyDescent="0.3">
      <c r="B124" s="870"/>
      <c r="C124" s="877"/>
      <c r="D124" s="791"/>
      <c r="E124" s="114" t="s">
        <v>114</v>
      </c>
      <c r="F124" s="52">
        <f t="shared" si="32"/>
        <v>0</v>
      </c>
      <c r="G124" s="105">
        <v>0</v>
      </c>
      <c r="H124" s="112">
        <v>0</v>
      </c>
      <c r="I124" s="112">
        <v>0</v>
      </c>
      <c r="J124" s="112">
        <v>0</v>
      </c>
      <c r="K124" s="68">
        <f t="shared" si="31"/>
        <v>0</v>
      </c>
      <c r="L124" s="105">
        <v>0</v>
      </c>
      <c r="M124" s="105">
        <v>0</v>
      </c>
      <c r="N124" s="105">
        <v>0</v>
      </c>
      <c r="O124" s="105">
        <v>0</v>
      </c>
      <c r="P124" s="318">
        <f t="shared" si="26"/>
        <v>0</v>
      </c>
      <c r="Q124" s="105">
        <v>0</v>
      </c>
      <c r="R124" s="105">
        <v>0</v>
      </c>
      <c r="S124" s="105">
        <v>0</v>
      </c>
      <c r="T124" s="105">
        <v>0</v>
      </c>
      <c r="U124" s="318">
        <f t="shared" si="27"/>
        <v>0</v>
      </c>
      <c r="V124" s="105">
        <v>0</v>
      </c>
      <c r="W124" s="105">
        <v>0</v>
      </c>
      <c r="X124" s="105">
        <v>0</v>
      </c>
      <c r="Y124" s="462">
        <v>0</v>
      </c>
      <c r="Z124" s="495">
        <f t="shared" si="28"/>
        <v>0</v>
      </c>
      <c r="AA124" s="105">
        <v>0</v>
      </c>
      <c r="AB124" s="105">
        <v>0</v>
      </c>
      <c r="AC124" s="105">
        <v>0</v>
      </c>
      <c r="AD124" s="105">
        <v>0</v>
      </c>
      <c r="AE124" s="495">
        <f t="shared" si="29"/>
        <v>0</v>
      </c>
      <c r="AF124" s="105">
        <v>0</v>
      </c>
      <c r="AG124" s="105">
        <v>0</v>
      </c>
      <c r="AH124" s="105">
        <v>0</v>
      </c>
      <c r="AI124" s="105">
        <v>0</v>
      </c>
      <c r="AJ124" s="495">
        <f t="shared" si="30"/>
        <v>0</v>
      </c>
    </row>
    <row r="125" spans="2:36" s="239" customFormat="1" ht="16.5" customHeight="1" thickBot="1" x14ac:dyDescent="0.3">
      <c r="B125" s="872">
        <v>27</v>
      </c>
      <c r="C125" s="877"/>
      <c r="D125" s="786" t="s">
        <v>465</v>
      </c>
      <c r="E125" s="94" t="s">
        <v>118</v>
      </c>
      <c r="F125" s="52">
        <f t="shared" si="32"/>
        <v>0</v>
      </c>
      <c r="G125" s="146"/>
      <c r="H125" s="146"/>
      <c r="I125" s="146"/>
      <c r="J125" s="146"/>
      <c r="K125" s="68">
        <f t="shared" si="31"/>
        <v>0</v>
      </c>
      <c r="L125" s="277"/>
      <c r="M125" s="277"/>
      <c r="N125" s="277"/>
      <c r="O125" s="277"/>
      <c r="P125" s="318">
        <f t="shared" si="26"/>
        <v>0</v>
      </c>
      <c r="Q125" s="277"/>
      <c r="R125" s="277"/>
      <c r="S125" s="277"/>
      <c r="T125" s="277"/>
      <c r="U125" s="318">
        <f t="shared" si="27"/>
        <v>0</v>
      </c>
      <c r="V125" s="277"/>
      <c r="W125" s="277"/>
      <c r="X125" s="277"/>
      <c r="Y125" s="422"/>
      <c r="Z125" s="495">
        <f t="shared" si="28"/>
        <v>0</v>
      </c>
      <c r="AA125" s="277"/>
      <c r="AB125" s="277"/>
      <c r="AC125" s="277"/>
      <c r="AD125" s="277"/>
      <c r="AE125" s="495">
        <f t="shared" si="29"/>
        <v>0</v>
      </c>
      <c r="AF125" s="277"/>
      <c r="AG125" s="277"/>
      <c r="AH125" s="277"/>
      <c r="AI125" s="277"/>
      <c r="AJ125" s="495">
        <f t="shared" si="30"/>
        <v>0</v>
      </c>
    </row>
    <row r="126" spans="2:36" s="239" customFormat="1" ht="16.5" customHeight="1" thickBot="1" x14ac:dyDescent="0.3">
      <c r="B126" s="869"/>
      <c r="C126" s="877"/>
      <c r="D126" s="787"/>
      <c r="E126" s="94" t="s">
        <v>205</v>
      </c>
      <c r="F126" s="52">
        <f t="shared" si="32"/>
        <v>0</v>
      </c>
      <c r="G126" s="146"/>
      <c r="H126" s="146"/>
      <c r="I126" s="146"/>
      <c r="J126" s="146"/>
      <c r="K126" s="68">
        <f t="shared" si="31"/>
        <v>0</v>
      </c>
      <c r="L126" s="277"/>
      <c r="M126" s="277"/>
      <c r="N126" s="277"/>
      <c r="O126" s="277"/>
      <c r="P126" s="318">
        <f t="shared" si="26"/>
        <v>0</v>
      </c>
      <c r="Q126" s="277"/>
      <c r="R126" s="277"/>
      <c r="S126" s="277"/>
      <c r="T126" s="277"/>
      <c r="U126" s="318">
        <f t="shared" si="27"/>
        <v>0</v>
      </c>
      <c r="V126" s="277"/>
      <c r="W126" s="277"/>
      <c r="X126" s="277"/>
      <c r="Y126" s="422"/>
      <c r="Z126" s="495">
        <f t="shared" si="28"/>
        <v>0</v>
      </c>
      <c r="AA126" s="277"/>
      <c r="AB126" s="277"/>
      <c r="AC126" s="277"/>
      <c r="AD126" s="277"/>
      <c r="AE126" s="495">
        <f t="shared" si="29"/>
        <v>0</v>
      </c>
      <c r="AF126" s="277"/>
      <c r="AG126" s="277"/>
      <c r="AH126" s="277"/>
      <c r="AI126" s="277"/>
      <c r="AJ126" s="495">
        <f t="shared" si="30"/>
        <v>0</v>
      </c>
    </row>
    <row r="127" spans="2:36" s="239" customFormat="1" ht="16.5" customHeight="1" thickBot="1" x14ac:dyDescent="0.3">
      <c r="B127" s="869"/>
      <c r="C127" s="877"/>
      <c r="D127" s="787"/>
      <c r="E127" s="114" t="s">
        <v>114</v>
      </c>
      <c r="F127" s="52">
        <f t="shared" si="32"/>
        <v>1</v>
      </c>
      <c r="G127" s="105">
        <v>0</v>
      </c>
      <c r="H127" s="112">
        <v>0</v>
      </c>
      <c r="I127" s="112">
        <v>0</v>
      </c>
      <c r="J127" s="112">
        <v>0</v>
      </c>
      <c r="K127" s="68">
        <f t="shared" si="31"/>
        <v>0</v>
      </c>
      <c r="L127" s="105">
        <v>0</v>
      </c>
      <c r="M127" s="105">
        <v>0</v>
      </c>
      <c r="N127" s="105">
        <v>0</v>
      </c>
      <c r="O127" s="105">
        <v>0</v>
      </c>
      <c r="P127" s="318">
        <f t="shared" si="26"/>
        <v>0</v>
      </c>
      <c r="Q127" s="105">
        <v>1</v>
      </c>
      <c r="R127" s="105">
        <v>0</v>
      </c>
      <c r="S127" s="105">
        <v>0</v>
      </c>
      <c r="T127" s="105">
        <v>0</v>
      </c>
      <c r="U127" s="318">
        <f t="shared" si="27"/>
        <v>1</v>
      </c>
      <c r="V127" s="105">
        <v>0</v>
      </c>
      <c r="W127" s="105">
        <v>0</v>
      </c>
      <c r="X127" s="105">
        <v>0</v>
      </c>
      <c r="Y127" s="462">
        <v>0</v>
      </c>
      <c r="Z127" s="495">
        <f t="shared" si="28"/>
        <v>0</v>
      </c>
      <c r="AA127" s="105">
        <v>0</v>
      </c>
      <c r="AB127" s="105">
        <v>0</v>
      </c>
      <c r="AC127" s="105">
        <v>0</v>
      </c>
      <c r="AD127" s="105">
        <v>0</v>
      </c>
      <c r="AE127" s="495">
        <f t="shared" si="29"/>
        <v>0</v>
      </c>
      <c r="AF127" s="105">
        <v>0</v>
      </c>
      <c r="AG127" s="105">
        <v>0</v>
      </c>
      <c r="AH127" s="105">
        <v>0</v>
      </c>
      <c r="AI127" s="105">
        <v>0</v>
      </c>
      <c r="AJ127" s="495">
        <f t="shared" si="30"/>
        <v>0</v>
      </c>
    </row>
    <row r="128" spans="2:36" s="239" customFormat="1" ht="16.5" customHeight="1" thickBot="1" x14ac:dyDescent="0.3">
      <c r="B128" s="869"/>
      <c r="C128" s="877"/>
      <c r="D128" s="787"/>
      <c r="E128" s="89" t="s">
        <v>626</v>
      </c>
      <c r="F128" s="52">
        <f t="shared" si="32"/>
        <v>23</v>
      </c>
      <c r="G128" s="126">
        <v>2</v>
      </c>
      <c r="H128" s="145">
        <v>0</v>
      </c>
      <c r="I128" s="145">
        <v>1</v>
      </c>
      <c r="J128" s="145">
        <v>0</v>
      </c>
      <c r="K128" s="68">
        <f t="shared" si="31"/>
        <v>3</v>
      </c>
      <c r="L128" s="126">
        <v>3</v>
      </c>
      <c r="M128" s="126">
        <v>0</v>
      </c>
      <c r="N128" s="126">
        <v>0</v>
      </c>
      <c r="O128" s="126">
        <v>0</v>
      </c>
      <c r="P128" s="318">
        <f t="shared" si="26"/>
        <v>3</v>
      </c>
      <c r="Q128" s="126">
        <v>2</v>
      </c>
      <c r="R128" s="126">
        <v>0</v>
      </c>
      <c r="S128" s="126">
        <v>2</v>
      </c>
      <c r="T128" s="126">
        <v>0</v>
      </c>
      <c r="U128" s="318">
        <f t="shared" si="27"/>
        <v>4</v>
      </c>
      <c r="V128" s="126">
        <v>0</v>
      </c>
      <c r="W128" s="126">
        <v>1</v>
      </c>
      <c r="X128" s="126">
        <v>0</v>
      </c>
      <c r="Y128" s="463">
        <v>4</v>
      </c>
      <c r="Z128" s="495">
        <f t="shared" si="28"/>
        <v>5</v>
      </c>
      <c r="AA128" s="126">
        <v>0</v>
      </c>
      <c r="AB128" s="126">
        <v>0</v>
      </c>
      <c r="AC128" s="126">
        <v>0</v>
      </c>
      <c r="AD128" s="126">
        <v>4</v>
      </c>
      <c r="AE128" s="495">
        <f t="shared" si="29"/>
        <v>4</v>
      </c>
      <c r="AF128" s="126">
        <v>0</v>
      </c>
      <c r="AG128" s="126">
        <v>0</v>
      </c>
      <c r="AH128" s="126">
        <v>0</v>
      </c>
      <c r="AI128" s="126">
        <v>4</v>
      </c>
      <c r="AJ128" s="495">
        <f t="shared" si="30"/>
        <v>4</v>
      </c>
    </row>
    <row r="129" spans="2:36" s="239" customFormat="1" ht="21.75" thickBot="1" x14ac:dyDescent="0.3">
      <c r="B129" s="870"/>
      <c r="C129" s="877"/>
      <c r="D129" s="791"/>
      <c r="E129" s="89" t="s">
        <v>625</v>
      </c>
      <c r="F129" s="52">
        <f t="shared" si="32"/>
        <v>28</v>
      </c>
      <c r="G129" s="126">
        <v>3</v>
      </c>
      <c r="H129" s="145">
        <v>0</v>
      </c>
      <c r="I129" s="145">
        <v>0</v>
      </c>
      <c r="J129" s="145">
        <v>0</v>
      </c>
      <c r="K129" s="68">
        <f t="shared" si="31"/>
        <v>3</v>
      </c>
      <c r="L129" s="126">
        <v>5</v>
      </c>
      <c r="M129" s="126">
        <v>0</v>
      </c>
      <c r="N129" s="126">
        <v>0</v>
      </c>
      <c r="O129" s="126">
        <v>0</v>
      </c>
      <c r="P129" s="318">
        <f t="shared" si="26"/>
        <v>5</v>
      </c>
      <c r="Q129" s="126">
        <v>1</v>
      </c>
      <c r="R129" s="126">
        <v>0</v>
      </c>
      <c r="S129" s="126">
        <v>2</v>
      </c>
      <c r="T129" s="126">
        <v>0</v>
      </c>
      <c r="U129" s="318">
        <f t="shared" si="27"/>
        <v>3</v>
      </c>
      <c r="V129" s="126">
        <v>0</v>
      </c>
      <c r="W129" s="126">
        <v>1</v>
      </c>
      <c r="X129" s="126">
        <v>0</v>
      </c>
      <c r="Y129" s="463">
        <v>4</v>
      </c>
      <c r="Z129" s="495">
        <f t="shared" si="28"/>
        <v>5</v>
      </c>
      <c r="AA129" s="126">
        <v>0</v>
      </c>
      <c r="AB129" s="126">
        <v>0</v>
      </c>
      <c r="AC129" s="126">
        <v>0</v>
      </c>
      <c r="AD129" s="126">
        <v>6</v>
      </c>
      <c r="AE129" s="495">
        <f t="shared" si="29"/>
        <v>6</v>
      </c>
      <c r="AF129" s="126">
        <v>0</v>
      </c>
      <c r="AG129" s="126">
        <v>0</v>
      </c>
      <c r="AH129" s="126">
        <v>0</v>
      </c>
      <c r="AI129" s="126">
        <v>6</v>
      </c>
      <c r="AJ129" s="495">
        <f t="shared" si="30"/>
        <v>6</v>
      </c>
    </row>
    <row r="130" spans="2:36" s="239" customFormat="1" ht="16.5" customHeight="1" thickBot="1" x14ac:dyDescent="0.3">
      <c r="B130" s="872">
        <v>28</v>
      </c>
      <c r="C130" s="877"/>
      <c r="D130" s="786" t="s">
        <v>301</v>
      </c>
      <c r="E130" s="148" t="s">
        <v>118</v>
      </c>
      <c r="F130" s="52">
        <f t="shared" si="32"/>
        <v>0</v>
      </c>
      <c r="G130" s="142"/>
      <c r="H130" s="142"/>
      <c r="I130" s="142"/>
      <c r="J130" s="142"/>
      <c r="K130" s="68">
        <f t="shared" si="31"/>
        <v>0</v>
      </c>
      <c r="L130" s="277"/>
      <c r="M130" s="277"/>
      <c r="N130" s="277"/>
      <c r="O130" s="277"/>
      <c r="P130" s="318">
        <f t="shared" si="26"/>
        <v>0</v>
      </c>
      <c r="Q130" s="277"/>
      <c r="R130" s="277"/>
      <c r="S130" s="277"/>
      <c r="T130" s="277"/>
      <c r="U130" s="318">
        <f t="shared" si="27"/>
        <v>0</v>
      </c>
      <c r="V130" s="277"/>
      <c r="W130" s="277"/>
      <c r="X130" s="277"/>
      <c r="Y130" s="422"/>
      <c r="Z130" s="495">
        <f t="shared" si="28"/>
        <v>0</v>
      </c>
      <c r="AA130" s="277"/>
      <c r="AB130" s="277"/>
      <c r="AC130" s="277"/>
      <c r="AD130" s="277"/>
      <c r="AE130" s="495">
        <f t="shared" si="29"/>
        <v>0</v>
      </c>
      <c r="AF130" s="277"/>
      <c r="AG130" s="277"/>
      <c r="AH130" s="277"/>
      <c r="AI130" s="277"/>
      <c r="AJ130" s="495">
        <f t="shared" si="30"/>
        <v>0</v>
      </c>
    </row>
    <row r="131" spans="2:36" s="239" customFormat="1" ht="16.5" customHeight="1" thickBot="1" x14ac:dyDescent="0.3">
      <c r="B131" s="869"/>
      <c r="C131" s="877"/>
      <c r="D131" s="787"/>
      <c r="E131" s="94" t="s">
        <v>205</v>
      </c>
      <c r="F131" s="52">
        <f t="shared" si="32"/>
        <v>0</v>
      </c>
      <c r="G131" s="146"/>
      <c r="H131" s="146"/>
      <c r="I131" s="146"/>
      <c r="J131" s="146"/>
      <c r="K131" s="68">
        <f t="shared" si="31"/>
        <v>0</v>
      </c>
      <c r="L131" s="277"/>
      <c r="M131" s="277"/>
      <c r="N131" s="277"/>
      <c r="O131" s="277"/>
      <c r="P131" s="318">
        <f t="shared" si="26"/>
        <v>0</v>
      </c>
      <c r="Q131" s="277"/>
      <c r="R131" s="277"/>
      <c r="S131" s="277"/>
      <c r="T131" s="277"/>
      <c r="U131" s="318">
        <f t="shared" si="27"/>
        <v>0</v>
      </c>
      <c r="V131" s="277"/>
      <c r="W131" s="277"/>
      <c r="X131" s="277"/>
      <c r="Y131" s="422"/>
      <c r="Z131" s="495">
        <f t="shared" si="28"/>
        <v>0</v>
      </c>
      <c r="AA131" s="277"/>
      <c r="AB131" s="277"/>
      <c r="AC131" s="277"/>
      <c r="AD131" s="277"/>
      <c r="AE131" s="495">
        <f t="shared" si="29"/>
        <v>0</v>
      </c>
      <c r="AF131" s="277"/>
      <c r="AG131" s="277"/>
      <c r="AH131" s="277"/>
      <c r="AI131" s="277"/>
      <c r="AJ131" s="495">
        <f t="shared" si="30"/>
        <v>0</v>
      </c>
    </row>
    <row r="132" spans="2:36" s="239" customFormat="1" ht="16.5" customHeight="1" thickBot="1" x14ac:dyDescent="0.3">
      <c r="B132" s="869"/>
      <c r="C132" s="877"/>
      <c r="D132" s="787"/>
      <c r="E132" s="114" t="s">
        <v>114</v>
      </c>
      <c r="F132" s="52">
        <f t="shared" si="32"/>
        <v>8</v>
      </c>
      <c r="G132" s="105">
        <v>0</v>
      </c>
      <c r="H132" s="112">
        <v>0</v>
      </c>
      <c r="I132" s="112">
        <v>0</v>
      </c>
      <c r="J132" s="112">
        <v>0</v>
      </c>
      <c r="K132" s="68">
        <f t="shared" si="31"/>
        <v>0</v>
      </c>
      <c r="L132" s="105">
        <v>2</v>
      </c>
      <c r="M132" s="105">
        <v>0</v>
      </c>
      <c r="N132" s="105">
        <v>0</v>
      </c>
      <c r="O132" s="105">
        <v>0</v>
      </c>
      <c r="P132" s="318">
        <f t="shared" si="26"/>
        <v>2</v>
      </c>
      <c r="Q132" s="105">
        <v>1</v>
      </c>
      <c r="R132" s="105">
        <v>0</v>
      </c>
      <c r="S132" s="105">
        <v>1</v>
      </c>
      <c r="T132" s="105">
        <v>0</v>
      </c>
      <c r="U132" s="318">
        <f t="shared" si="27"/>
        <v>2</v>
      </c>
      <c r="V132" s="105">
        <v>0</v>
      </c>
      <c r="W132" s="105">
        <v>0</v>
      </c>
      <c r="X132" s="105">
        <v>0</v>
      </c>
      <c r="Y132" s="462">
        <v>0</v>
      </c>
      <c r="Z132" s="495">
        <f t="shared" si="28"/>
        <v>0</v>
      </c>
      <c r="AA132" s="105">
        <v>0</v>
      </c>
      <c r="AB132" s="105">
        <v>0</v>
      </c>
      <c r="AC132" s="105">
        <v>0</v>
      </c>
      <c r="AD132" s="105">
        <v>2</v>
      </c>
      <c r="AE132" s="495">
        <f t="shared" si="29"/>
        <v>2</v>
      </c>
      <c r="AF132" s="105">
        <v>0</v>
      </c>
      <c r="AG132" s="105">
        <v>0</v>
      </c>
      <c r="AH132" s="105">
        <v>0</v>
      </c>
      <c r="AI132" s="105">
        <v>2</v>
      </c>
      <c r="AJ132" s="495">
        <f t="shared" si="30"/>
        <v>2</v>
      </c>
    </row>
    <row r="133" spans="2:36" s="239" customFormat="1" ht="16.5" customHeight="1" thickBot="1" x14ac:dyDescent="0.3">
      <c r="B133" s="869"/>
      <c r="C133" s="877"/>
      <c r="D133" s="787"/>
      <c r="E133" s="89" t="s">
        <v>626</v>
      </c>
      <c r="F133" s="52">
        <f t="shared" si="32"/>
        <v>33</v>
      </c>
      <c r="G133" s="126">
        <v>2</v>
      </c>
      <c r="H133" s="145">
        <v>0</v>
      </c>
      <c r="I133" s="145">
        <v>0</v>
      </c>
      <c r="J133" s="145">
        <v>0</v>
      </c>
      <c r="K133" s="68">
        <f t="shared" si="31"/>
        <v>2</v>
      </c>
      <c r="L133" s="126">
        <v>6</v>
      </c>
      <c r="M133" s="126">
        <v>0</v>
      </c>
      <c r="N133" s="126">
        <v>1</v>
      </c>
      <c r="O133" s="126">
        <v>0</v>
      </c>
      <c r="P133" s="318">
        <f t="shared" si="26"/>
        <v>7</v>
      </c>
      <c r="Q133" s="126">
        <v>6</v>
      </c>
      <c r="R133" s="126">
        <v>0</v>
      </c>
      <c r="S133" s="126">
        <v>0</v>
      </c>
      <c r="T133" s="126">
        <v>0</v>
      </c>
      <c r="U133" s="318">
        <f t="shared" si="27"/>
        <v>6</v>
      </c>
      <c r="V133" s="126">
        <v>0</v>
      </c>
      <c r="W133" s="126">
        <v>0</v>
      </c>
      <c r="X133" s="126">
        <v>0</v>
      </c>
      <c r="Y133" s="463">
        <v>1</v>
      </c>
      <c r="Z133" s="495">
        <f t="shared" si="28"/>
        <v>1</v>
      </c>
      <c r="AA133" s="126">
        <v>1</v>
      </c>
      <c r="AB133" s="126">
        <v>0</v>
      </c>
      <c r="AC133" s="126">
        <v>1</v>
      </c>
      <c r="AD133" s="126">
        <v>4</v>
      </c>
      <c r="AE133" s="495">
        <f t="shared" si="29"/>
        <v>6</v>
      </c>
      <c r="AF133" s="126">
        <v>0</v>
      </c>
      <c r="AG133" s="126">
        <v>1</v>
      </c>
      <c r="AH133" s="126">
        <v>0</v>
      </c>
      <c r="AI133" s="126">
        <v>10</v>
      </c>
      <c r="AJ133" s="495">
        <f t="shared" si="30"/>
        <v>11</v>
      </c>
    </row>
    <row r="134" spans="2:36" s="239" customFormat="1" ht="21.75" thickBot="1" x14ac:dyDescent="0.3">
      <c r="B134" s="870"/>
      <c r="C134" s="877"/>
      <c r="D134" s="791"/>
      <c r="E134" s="89" t="s">
        <v>625</v>
      </c>
      <c r="F134" s="52">
        <f t="shared" si="32"/>
        <v>1</v>
      </c>
      <c r="G134" s="126">
        <v>0</v>
      </c>
      <c r="H134" s="145">
        <v>0</v>
      </c>
      <c r="I134" s="145">
        <v>0</v>
      </c>
      <c r="J134" s="145">
        <v>0</v>
      </c>
      <c r="K134" s="68">
        <f t="shared" si="31"/>
        <v>0</v>
      </c>
      <c r="L134" s="126">
        <v>1</v>
      </c>
      <c r="M134" s="126">
        <v>0</v>
      </c>
      <c r="N134" s="126">
        <v>0</v>
      </c>
      <c r="O134" s="126">
        <v>0</v>
      </c>
      <c r="P134" s="318">
        <f t="shared" si="26"/>
        <v>1</v>
      </c>
      <c r="Q134" s="126">
        <v>0</v>
      </c>
      <c r="R134" s="126">
        <v>0</v>
      </c>
      <c r="S134" s="126">
        <v>0</v>
      </c>
      <c r="T134" s="126">
        <v>0</v>
      </c>
      <c r="U134" s="318">
        <f t="shared" si="27"/>
        <v>0</v>
      </c>
      <c r="V134" s="126">
        <v>0</v>
      </c>
      <c r="W134" s="126">
        <v>0</v>
      </c>
      <c r="X134" s="126">
        <v>0</v>
      </c>
      <c r="Y134" s="463">
        <v>0</v>
      </c>
      <c r="Z134" s="495">
        <f t="shared" si="28"/>
        <v>0</v>
      </c>
      <c r="AA134" s="126">
        <v>0</v>
      </c>
      <c r="AB134" s="126">
        <v>0</v>
      </c>
      <c r="AC134" s="126">
        <v>0</v>
      </c>
      <c r="AD134" s="126">
        <v>0</v>
      </c>
      <c r="AE134" s="495">
        <f t="shared" si="29"/>
        <v>0</v>
      </c>
      <c r="AF134" s="126">
        <v>0</v>
      </c>
      <c r="AG134" s="126">
        <v>0</v>
      </c>
      <c r="AH134" s="126">
        <v>0</v>
      </c>
      <c r="AI134" s="126">
        <v>0</v>
      </c>
      <c r="AJ134" s="495">
        <f t="shared" si="30"/>
        <v>0</v>
      </c>
    </row>
    <row r="135" spans="2:36" s="239" customFormat="1" ht="16.5" customHeight="1" x14ac:dyDescent="0.25">
      <c r="B135" s="872">
        <v>29</v>
      </c>
      <c r="C135" s="877"/>
      <c r="D135" s="786" t="s">
        <v>102</v>
      </c>
      <c r="E135" s="115" t="s">
        <v>118</v>
      </c>
      <c r="F135" s="52">
        <f t="shared" si="32"/>
        <v>0</v>
      </c>
      <c r="G135" s="106">
        <v>0</v>
      </c>
      <c r="H135" s="109">
        <v>0</v>
      </c>
      <c r="I135" s="109">
        <v>0</v>
      </c>
      <c r="J135" s="109">
        <v>0</v>
      </c>
      <c r="K135" s="68">
        <f t="shared" si="31"/>
        <v>0</v>
      </c>
      <c r="L135" s="106">
        <v>0</v>
      </c>
      <c r="M135" s="106">
        <v>0</v>
      </c>
      <c r="N135" s="106">
        <v>0</v>
      </c>
      <c r="O135" s="106">
        <v>0</v>
      </c>
      <c r="P135" s="318">
        <f t="shared" si="26"/>
        <v>0</v>
      </c>
      <c r="Q135" s="106">
        <v>0</v>
      </c>
      <c r="R135" s="106">
        <v>0</v>
      </c>
      <c r="S135" s="106">
        <v>0</v>
      </c>
      <c r="T135" s="106">
        <v>0</v>
      </c>
      <c r="U135" s="318">
        <f t="shared" si="27"/>
        <v>0</v>
      </c>
      <c r="V135" s="106">
        <v>0</v>
      </c>
      <c r="W135" s="106">
        <v>0</v>
      </c>
      <c r="X135" s="106">
        <v>0</v>
      </c>
      <c r="Y135" s="465">
        <v>0</v>
      </c>
      <c r="Z135" s="495">
        <f t="shared" si="28"/>
        <v>0</v>
      </c>
      <c r="AA135" s="106">
        <v>0</v>
      </c>
      <c r="AB135" s="106">
        <v>0</v>
      </c>
      <c r="AC135" s="106">
        <v>0</v>
      </c>
      <c r="AD135" s="106">
        <v>0</v>
      </c>
      <c r="AE135" s="495">
        <f t="shared" si="29"/>
        <v>0</v>
      </c>
      <c r="AF135" s="106">
        <v>0</v>
      </c>
      <c r="AG135" s="106">
        <v>0</v>
      </c>
      <c r="AH135" s="106">
        <v>0</v>
      </c>
      <c r="AI135" s="106">
        <v>0</v>
      </c>
      <c r="AJ135" s="495">
        <f t="shared" si="30"/>
        <v>0</v>
      </c>
    </row>
    <row r="136" spans="2:36" s="239" customFormat="1" ht="16.5" customHeight="1" x14ac:dyDescent="0.25">
      <c r="B136" s="869"/>
      <c r="C136" s="877"/>
      <c r="D136" s="787"/>
      <c r="E136" s="99" t="s">
        <v>205</v>
      </c>
      <c r="F136" s="52">
        <f t="shared" si="32"/>
        <v>0</v>
      </c>
      <c r="G136" s="101">
        <v>0</v>
      </c>
      <c r="H136" s="110">
        <v>0</v>
      </c>
      <c r="I136" s="110">
        <v>0</v>
      </c>
      <c r="J136" s="110">
        <v>0</v>
      </c>
      <c r="K136" s="68">
        <f t="shared" si="31"/>
        <v>0</v>
      </c>
      <c r="L136" s="101">
        <v>0</v>
      </c>
      <c r="M136" s="101">
        <v>0</v>
      </c>
      <c r="N136" s="101">
        <v>0</v>
      </c>
      <c r="O136" s="101">
        <v>0</v>
      </c>
      <c r="P136" s="318">
        <f t="shared" si="26"/>
        <v>0</v>
      </c>
      <c r="Q136" s="101">
        <v>0</v>
      </c>
      <c r="R136" s="101">
        <v>0</v>
      </c>
      <c r="S136" s="101">
        <v>0</v>
      </c>
      <c r="T136" s="101">
        <v>0</v>
      </c>
      <c r="U136" s="318">
        <f t="shared" si="27"/>
        <v>0</v>
      </c>
      <c r="V136" s="101">
        <v>0</v>
      </c>
      <c r="W136" s="101">
        <v>0</v>
      </c>
      <c r="X136" s="101">
        <v>0</v>
      </c>
      <c r="Y136" s="461">
        <v>0</v>
      </c>
      <c r="Z136" s="495">
        <f t="shared" si="28"/>
        <v>0</v>
      </c>
      <c r="AA136" s="101">
        <v>0</v>
      </c>
      <c r="AB136" s="101">
        <v>0</v>
      </c>
      <c r="AC136" s="101">
        <v>0</v>
      </c>
      <c r="AD136" s="101">
        <v>0</v>
      </c>
      <c r="AE136" s="495">
        <f t="shared" si="29"/>
        <v>0</v>
      </c>
      <c r="AF136" s="101">
        <v>0</v>
      </c>
      <c r="AG136" s="101">
        <v>0</v>
      </c>
      <c r="AH136" s="101">
        <v>0</v>
      </c>
      <c r="AI136" s="101">
        <v>0</v>
      </c>
      <c r="AJ136" s="495">
        <f t="shared" si="30"/>
        <v>0</v>
      </c>
    </row>
    <row r="137" spans="2:36" s="239" customFormat="1" ht="16.5" customHeight="1" thickBot="1" x14ac:dyDescent="0.3">
      <c r="B137" s="869"/>
      <c r="C137" s="877"/>
      <c r="D137" s="787"/>
      <c r="E137" s="114" t="s">
        <v>114</v>
      </c>
      <c r="F137" s="52">
        <f t="shared" si="32"/>
        <v>0</v>
      </c>
      <c r="G137" s="105">
        <v>0</v>
      </c>
      <c r="H137" s="112">
        <v>0</v>
      </c>
      <c r="I137" s="112">
        <v>0</v>
      </c>
      <c r="J137" s="112">
        <v>0</v>
      </c>
      <c r="K137" s="68">
        <f t="shared" si="31"/>
        <v>0</v>
      </c>
      <c r="L137" s="105">
        <v>0</v>
      </c>
      <c r="M137" s="105">
        <v>0</v>
      </c>
      <c r="N137" s="105">
        <v>0</v>
      </c>
      <c r="O137" s="105">
        <v>0</v>
      </c>
      <c r="P137" s="318">
        <f t="shared" si="26"/>
        <v>0</v>
      </c>
      <c r="Q137" s="105">
        <v>0</v>
      </c>
      <c r="R137" s="105">
        <v>0</v>
      </c>
      <c r="S137" s="105">
        <v>0</v>
      </c>
      <c r="T137" s="105">
        <v>0</v>
      </c>
      <c r="U137" s="318">
        <f t="shared" si="27"/>
        <v>0</v>
      </c>
      <c r="V137" s="105">
        <v>0</v>
      </c>
      <c r="W137" s="105">
        <v>0</v>
      </c>
      <c r="X137" s="105">
        <v>0</v>
      </c>
      <c r="Y137" s="462">
        <v>0</v>
      </c>
      <c r="Z137" s="495">
        <f t="shared" si="28"/>
        <v>0</v>
      </c>
      <c r="AA137" s="105">
        <v>0</v>
      </c>
      <c r="AB137" s="105">
        <v>0</v>
      </c>
      <c r="AC137" s="105">
        <v>0</v>
      </c>
      <c r="AD137" s="105">
        <v>0</v>
      </c>
      <c r="AE137" s="495">
        <f t="shared" si="29"/>
        <v>0</v>
      </c>
      <c r="AF137" s="105">
        <v>0</v>
      </c>
      <c r="AG137" s="105">
        <v>0</v>
      </c>
      <c r="AH137" s="105">
        <v>0</v>
      </c>
      <c r="AI137" s="105">
        <v>0</v>
      </c>
      <c r="AJ137" s="495">
        <f t="shared" si="30"/>
        <v>0</v>
      </c>
    </row>
    <row r="138" spans="2:36" s="239" customFormat="1" ht="16.5" customHeight="1" thickBot="1" x14ac:dyDescent="0.3">
      <c r="B138" s="869"/>
      <c r="C138" s="877"/>
      <c r="D138" s="787"/>
      <c r="E138" s="89" t="s">
        <v>626</v>
      </c>
      <c r="F138" s="52">
        <f t="shared" si="32"/>
        <v>21</v>
      </c>
      <c r="G138" s="126">
        <v>2</v>
      </c>
      <c r="H138" s="145">
        <v>0</v>
      </c>
      <c r="I138" s="145">
        <v>0</v>
      </c>
      <c r="J138" s="145">
        <v>0</v>
      </c>
      <c r="K138" s="68">
        <f t="shared" si="31"/>
        <v>2</v>
      </c>
      <c r="L138" s="126">
        <v>4</v>
      </c>
      <c r="M138" s="126">
        <v>0</v>
      </c>
      <c r="N138" s="126">
        <v>0</v>
      </c>
      <c r="O138" s="126">
        <v>0</v>
      </c>
      <c r="P138" s="318">
        <f t="shared" ref="P138:P201" si="33">L138+M138+N138+O138</f>
        <v>4</v>
      </c>
      <c r="Q138" s="126">
        <v>5</v>
      </c>
      <c r="R138" s="126">
        <v>0</v>
      </c>
      <c r="S138" s="126">
        <v>0</v>
      </c>
      <c r="T138" s="126">
        <v>0</v>
      </c>
      <c r="U138" s="318">
        <f t="shared" ref="U138:U201" si="34">Q138+R138+S138+T138</f>
        <v>5</v>
      </c>
      <c r="V138" s="126">
        <v>0</v>
      </c>
      <c r="W138" s="126">
        <v>0</v>
      </c>
      <c r="X138" s="126">
        <v>0</v>
      </c>
      <c r="Y138" s="463">
        <v>4</v>
      </c>
      <c r="Z138" s="495">
        <f t="shared" ref="Z138:Z201" si="35">V138+W138+X138+Y138</f>
        <v>4</v>
      </c>
      <c r="AA138" s="126">
        <v>0</v>
      </c>
      <c r="AB138" s="126">
        <v>0</v>
      </c>
      <c r="AC138" s="126">
        <v>0</v>
      </c>
      <c r="AD138" s="126">
        <v>2</v>
      </c>
      <c r="AE138" s="495">
        <f t="shared" ref="AE138:AE201" si="36">AA138+AB138+AC138+AD138</f>
        <v>2</v>
      </c>
      <c r="AF138" s="126">
        <v>0</v>
      </c>
      <c r="AG138" s="126">
        <v>0</v>
      </c>
      <c r="AH138" s="126">
        <v>0</v>
      </c>
      <c r="AI138" s="126">
        <v>4</v>
      </c>
      <c r="AJ138" s="495">
        <f t="shared" ref="AJ138:AJ201" si="37">AF138+AG138+AH138+AI138</f>
        <v>4</v>
      </c>
    </row>
    <row r="139" spans="2:36" s="239" customFormat="1" ht="21.75" thickBot="1" x14ac:dyDescent="0.3">
      <c r="B139" s="870"/>
      <c r="C139" s="877"/>
      <c r="D139" s="791"/>
      <c r="E139" s="243" t="s">
        <v>625</v>
      </c>
      <c r="F139" s="52">
        <f t="shared" si="32"/>
        <v>0</v>
      </c>
      <c r="G139" s="245"/>
      <c r="H139" s="245"/>
      <c r="I139" s="245"/>
      <c r="J139" s="245"/>
      <c r="K139" s="68">
        <f t="shared" ref="K139:K202" si="38">G139+H139+I139+J139</f>
        <v>0</v>
      </c>
      <c r="L139" s="277"/>
      <c r="M139" s="277"/>
      <c r="N139" s="277"/>
      <c r="O139" s="277"/>
      <c r="P139" s="318">
        <f t="shared" si="33"/>
        <v>0</v>
      </c>
      <c r="Q139" s="277"/>
      <c r="R139" s="277"/>
      <c r="S139" s="277"/>
      <c r="T139" s="277"/>
      <c r="U139" s="318">
        <f t="shared" si="34"/>
        <v>0</v>
      </c>
      <c r="V139" s="277"/>
      <c r="W139" s="277"/>
      <c r="X139" s="277"/>
      <c r="Y139" s="422"/>
      <c r="Z139" s="495">
        <f t="shared" si="35"/>
        <v>0</v>
      </c>
      <c r="AA139" s="277"/>
      <c r="AB139" s="277"/>
      <c r="AC139" s="277"/>
      <c r="AD139" s="277"/>
      <c r="AE139" s="495">
        <f t="shared" si="36"/>
        <v>0</v>
      </c>
      <c r="AF139" s="277"/>
      <c r="AG139" s="277"/>
      <c r="AH139" s="277"/>
      <c r="AI139" s="277"/>
      <c r="AJ139" s="495">
        <f t="shared" si="37"/>
        <v>0</v>
      </c>
    </row>
    <row r="140" spans="2:36" s="239" customFormat="1" ht="21" customHeight="1" thickBot="1" x14ac:dyDescent="0.3">
      <c r="B140" s="872">
        <v>31</v>
      </c>
      <c r="C140" s="877"/>
      <c r="D140" s="786" t="s">
        <v>466</v>
      </c>
      <c r="E140" s="86" t="s">
        <v>118</v>
      </c>
      <c r="F140" s="52">
        <f t="shared" ref="F140:F203" si="39">K140+P140+U140+Z140+AE140+AJ140</f>
        <v>0</v>
      </c>
      <c r="G140" s="142"/>
      <c r="H140" s="142"/>
      <c r="I140" s="142"/>
      <c r="J140" s="142"/>
      <c r="K140" s="68">
        <f t="shared" si="38"/>
        <v>0</v>
      </c>
      <c r="L140" s="277"/>
      <c r="M140" s="277"/>
      <c r="N140" s="277"/>
      <c r="O140" s="277"/>
      <c r="P140" s="318">
        <f t="shared" si="33"/>
        <v>0</v>
      </c>
      <c r="Q140" s="277"/>
      <c r="R140" s="277"/>
      <c r="S140" s="277"/>
      <c r="T140" s="277"/>
      <c r="U140" s="318">
        <f t="shared" si="34"/>
        <v>0</v>
      </c>
      <c r="V140" s="277"/>
      <c r="W140" s="277"/>
      <c r="X140" s="277"/>
      <c r="Y140" s="422"/>
      <c r="Z140" s="495">
        <f t="shared" si="35"/>
        <v>0</v>
      </c>
      <c r="AA140" s="277"/>
      <c r="AB140" s="277"/>
      <c r="AC140" s="277"/>
      <c r="AD140" s="277"/>
      <c r="AE140" s="495">
        <f t="shared" si="36"/>
        <v>0</v>
      </c>
      <c r="AF140" s="277"/>
      <c r="AG140" s="277"/>
      <c r="AH140" s="277"/>
      <c r="AI140" s="277"/>
      <c r="AJ140" s="495">
        <f t="shared" si="37"/>
        <v>0</v>
      </c>
    </row>
    <row r="141" spans="2:36" s="239" customFormat="1" ht="21.75" thickBot="1" x14ac:dyDescent="0.3">
      <c r="B141" s="886"/>
      <c r="C141" s="877"/>
      <c r="D141" s="787"/>
      <c r="E141" s="86" t="s">
        <v>205</v>
      </c>
      <c r="F141" s="52">
        <f t="shared" si="39"/>
        <v>0</v>
      </c>
      <c r="G141" s="146"/>
      <c r="H141" s="146"/>
      <c r="I141" s="146"/>
      <c r="J141" s="146"/>
      <c r="K141" s="68">
        <f t="shared" si="38"/>
        <v>0</v>
      </c>
      <c r="L141" s="277"/>
      <c r="M141" s="277"/>
      <c r="N141" s="277"/>
      <c r="O141" s="277"/>
      <c r="P141" s="318">
        <f t="shared" si="33"/>
        <v>0</v>
      </c>
      <c r="Q141" s="277"/>
      <c r="R141" s="277"/>
      <c r="S141" s="277"/>
      <c r="T141" s="277"/>
      <c r="U141" s="318">
        <f t="shared" si="34"/>
        <v>0</v>
      </c>
      <c r="V141" s="277"/>
      <c r="W141" s="277"/>
      <c r="X141" s="277"/>
      <c r="Y141" s="422"/>
      <c r="Z141" s="495">
        <f t="shared" si="35"/>
        <v>0</v>
      </c>
      <c r="AA141" s="277"/>
      <c r="AB141" s="277"/>
      <c r="AC141" s="277"/>
      <c r="AD141" s="277"/>
      <c r="AE141" s="495">
        <f t="shared" si="36"/>
        <v>0</v>
      </c>
      <c r="AF141" s="277"/>
      <c r="AG141" s="277"/>
      <c r="AH141" s="277"/>
      <c r="AI141" s="277"/>
      <c r="AJ141" s="495">
        <f t="shared" si="37"/>
        <v>0</v>
      </c>
    </row>
    <row r="142" spans="2:36" s="239" customFormat="1" ht="21.75" thickBot="1" x14ac:dyDescent="0.3">
      <c r="B142" s="886"/>
      <c r="C142" s="877"/>
      <c r="D142" s="787"/>
      <c r="E142" s="88" t="s">
        <v>114</v>
      </c>
      <c r="F142" s="52">
        <f t="shared" si="39"/>
        <v>0</v>
      </c>
      <c r="G142" s="105">
        <v>0</v>
      </c>
      <c r="H142" s="112">
        <v>0</v>
      </c>
      <c r="I142" s="112">
        <v>0</v>
      </c>
      <c r="J142" s="112">
        <v>0</v>
      </c>
      <c r="K142" s="68">
        <f t="shared" si="38"/>
        <v>0</v>
      </c>
      <c r="L142" s="105">
        <v>0</v>
      </c>
      <c r="M142" s="105">
        <v>0</v>
      </c>
      <c r="N142" s="105">
        <v>0</v>
      </c>
      <c r="O142" s="105">
        <v>0</v>
      </c>
      <c r="P142" s="318">
        <f t="shared" si="33"/>
        <v>0</v>
      </c>
      <c r="Q142" s="105">
        <v>0</v>
      </c>
      <c r="R142" s="105">
        <v>0</v>
      </c>
      <c r="S142" s="105">
        <v>0</v>
      </c>
      <c r="T142" s="105">
        <v>0</v>
      </c>
      <c r="U142" s="318">
        <f t="shared" si="34"/>
        <v>0</v>
      </c>
      <c r="V142" s="105">
        <v>0</v>
      </c>
      <c r="W142" s="105">
        <v>0</v>
      </c>
      <c r="X142" s="105">
        <v>0</v>
      </c>
      <c r="Y142" s="462">
        <v>0</v>
      </c>
      <c r="Z142" s="495">
        <f t="shared" si="35"/>
        <v>0</v>
      </c>
      <c r="AA142" s="105">
        <v>0</v>
      </c>
      <c r="AB142" s="105">
        <v>0</v>
      </c>
      <c r="AC142" s="105">
        <v>0</v>
      </c>
      <c r="AD142" s="105">
        <v>0</v>
      </c>
      <c r="AE142" s="495">
        <f t="shared" si="36"/>
        <v>0</v>
      </c>
      <c r="AF142" s="105">
        <v>0</v>
      </c>
      <c r="AG142" s="105">
        <v>0</v>
      </c>
      <c r="AH142" s="105">
        <v>0</v>
      </c>
      <c r="AI142" s="105">
        <v>0</v>
      </c>
      <c r="AJ142" s="495">
        <f t="shared" si="37"/>
        <v>0</v>
      </c>
    </row>
    <row r="143" spans="2:36" s="239" customFormat="1" ht="21.75" thickBot="1" x14ac:dyDescent="0.3">
      <c r="B143" s="886"/>
      <c r="C143" s="877"/>
      <c r="D143" s="787"/>
      <c r="E143" s="89" t="s">
        <v>626</v>
      </c>
      <c r="F143" s="52">
        <f t="shared" si="39"/>
        <v>35</v>
      </c>
      <c r="G143" s="105">
        <v>11</v>
      </c>
      <c r="H143" s="112">
        <v>0</v>
      </c>
      <c r="I143" s="112">
        <v>0</v>
      </c>
      <c r="J143" s="112">
        <v>3</v>
      </c>
      <c r="K143" s="68">
        <f t="shared" si="38"/>
        <v>14</v>
      </c>
      <c r="L143" s="105">
        <v>5</v>
      </c>
      <c r="M143" s="105">
        <v>0</v>
      </c>
      <c r="N143" s="105">
        <v>2</v>
      </c>
      <c r="O143" s="105">
        <v>0</v>
      </c>
      <c r="P143" s="318">
        <f t="shared" si="33"/>
        <v>7</v>
      </c>
      <c r="Q143" s="105">
        <v>8</v>
      </c>
      <c r="R143" s="105">
        <v>0</v>
      </c>
      <c r="S143" s="105">
        <v>0</v>
      </c>
      <c r="T143" s="105">
        <v>0</v>
      </c>
      <c r="U143" s="318">
        <f t="shared" si="34"/>
        <v>8</v>
      </c>
      <c r="V143" s="105">
        <v>0</v>
      </c>
      <c r="W143" s="105">
        <v>2</v>
      </c>
      <c r="X143" s="105">
        <v>0</v>
      </c>
      <c r="Y143" s="462">
        <v>3</v>
      </c>
      <c r="Z143" s="495">
        <f t="shared" si="35"/>
        <v>5</v>
      </c>
      <c r="AA143" s="105">
        <v>0</v>
      </c>
      <c r="AB143" s="105">
        <v>0</v>
      </c>
      <c r="AC143" s="105">
        <v>0</v>
      </c>
      <c r="AD143" s="105">
        <v>1</v>
      </c>
      <c r="AE143" s="495">
        <f t="shared" si="36"/>
        <v>1</v>
      </c>
      <c r="AF143" s="105">
        <v>0</v>
      </c>
      <c r="AG143" s="105">
        <v>0</v>
      </c>
      <c r="AH143" s="105">
        <v>0</v>
      </c>
      <c r="AI143" s="105">
        <v>0</v>
      </c>
      <c r="AJ143" s="495">
        <f t="shared" si="37"/>
        <v>0</v>
      </c>
    </row>
    <row r="144" spans="2:36" s="239" customFormat="1" ht="35.25" customHeight="1" thickBot="1" x14ac:dyDescent="0.3">
      <c r="B144" s="887"/>
      <c r="C144" s="877"/>
      <c r="D144" s="791"/>
      <c r="E144" s="89" t="s">
        <v>625</v>
      </c>
      <c r="F144" s="52">
        <f t="shared" si="39"/>
        <v>0</v>
      </c>
      <c r="G144" s="105">
        <v>0</v>
      </c>
      <c r="H144" s="112">
        <v>0</v>
      </c>
      <c r="I144" s="112">
        <v>0</v>
      </c>
      <c r="J144" s="112">
        <v>0</v>
      </c>
      <c r="K144" s="68">
        <f t="shared" si="38"/>
        <v>0</v>
      </c>
      <c r="L144" s="105">
        <v>0</v>
      </c>
      <c r="M144" s="105">
        <v>0</v>
      </c>
      <c r="N144" s="105">
        <v>0</v>
      </c>
      <c r="O144" s="105">
        <v>0</v>
      </c>
      <c r="P144" s="318">
        <f t="shared" si="33"/>
        <v>0</v>
      </c>
      <c r="Q144" s="105">
        <v>0</v>
      </c>
      <c r="R144" s="105">
        <v>0</v>
      </c>
      <c r="S144" s="105">
        <v>0</v>
      </c>
      <c r="T144" s="105">
        <v>0</v>
      </c>
      <c r="U144" s="318">
        <f t="shared" si="34"/>
        <v>0</v>
      </c>
      <c r="V144" s="105">
        <v>0</v>
      </c>
      <c r="W144" s="105">
        <v>0</v>
      </c>
      <c r="X144" s="105">
        <v>0</v>
      </c>
      <c r="Y144" s="462">
        <v>0</v>
      </c>
      <c r="Z144" s="495">
        <f t="shared" si="35"/>
        <v>0</v>
      </c>
      <c r="AA144" s="105">
        <v>0</v>
      </c>
      <c r="AB144" s="105">
        <v>0</v>
      </c>
      <c r="AC144" s="105">
        <v>0</v>
      </c>
      <c r="AD144" s="105">
        <v>0</v>
      </c>
      <c r="AE144" s="495">
        <f t="shared" si="36"/>
        <v>0</v>
      </c>
      <c r="AF144" s="105">
        <v>0</v>
      </c>
      <c r="AG144" s="105">
        <v>0</v>
      </c>
      <c r="AH144" s="105">
        <v>0</v>
      </c>
      <c r="AI144" s="105">
        <v>0</v>
      </c>
      <c r="AJ144" s="495">
        <f t="shared" si="37"/>
        <v>0</v>
      </c>
    </row>
    <row r="145" spans="2:36" s="239" customFormat="1" ht="16.5" customHeight="1" x14ac:dyDescent="0.25">
      <c r="B145" s="872">
        <v>32</v>
      </c>
      <c r="C145" s="881"/>
      <c r="D145" s="786" t="s">
        <v>93</v>
      </c>
      <c r="E145" s="116" t="s">
        <v>118</v>
      </c>
      <c r="F145" s="52">
        <f t="shared" si="39"/>
        <v>0</v>
      </c>
      <c r="G145" s="106">
        <v>0</v>
      </c>
      <c r="H145" s="109">
        <v>0</v>
      </c>
      <c r="I145" s="109">
        <v>0</v>
      </c>
      <c r="J145" s="109">
        <v>0</v>
      </c>
      <c r="K145" s="68">
        <f t="shared" si="38"/>
        <v>0</v>
      </c>
      <c r="L145" s="106">
        <v>0</v>
      </c>
      <c r="M145" s="106">
        <v>0</v>
      </c>
      <c r="N145" s="106">
        <v>0</v>
      </c>
      <c r="O145" s="106">
        <v>0</v>
      </c>
      <c r="P145" s="318">
        <f t="shared" si="33"/>
        <v>0</v>
      </c>
      <c r="Q145" s="106">
        <v>0</v>
      </c>
      <c r="R145" s="106">
        <v>0</v>
      </c>
      <c r="S145" s="106">
        <v>0</v>
      </c>
      <c r="T145" s="106">
        <v>0</v>
      </c>
      <c r="U145" s="318">
        <f t="shared" si="34"/>
        <v>0</v>
      </c>
      <c r="V145" s="106">
        <v>0</v>
      </c>
      <c r="W145" s="106">
        <v>0</v>
      </c>
      <c r="X145" s="106">
        <v>0</v>
      </c>
      <c r="Y145" s="465">
        <v>0</v>
      </c>
      <c r="Z145" s="495">
        <f t="shared" si="35"/>
        <v>0</v>
      </c>
      <c r="AA145" s="106">
        <v>0</v>
      </c>
      <c r="AB145" s="106">
        <v>0</v>
      </c>
      <c r="AC145" s="106">
        <v>0</v>
      </c>
      <c r="AD145" s="106">
        <v>0</v>
      </c>
      <c r="AE145" s="495">
        <f t="shared" si="36"/>
        <v>0</v>
      </c>
      <c r="AF145" s="106">
        <v>0</v>
      </c>
      <c r="AG145" s="106">
        <v>0</v>
      </c>
      <c r="AH145" s="106">
        <v>0</v>
      </c>
      <c r="AI145" s="106">
        <v>0</v>
      </c>
      <c r="AJ145" s="495">
        <f t="shared" si="37"/>
        <v>0</v>
      </c>
    </row>
    <row r="146" spans="2:36" s="239" customFormat="1" ht="16.5" customHeight="1" x14ac:dyDescent="0.25">
      <c r="B146" s="869"/>
      <c r="C146" s="881"/>
      <c r="D146" s="787"/>
      <c r="E146" s="87" t="s">
        <v>205</v>
      </c>
      <c r="F146" s="52">
        <f t="shared" si="39"/>
        <v>0</v>
      </c>
      <c r="G146" s="101">
        <v>0</v>
      </c>
      <c r="H146" s="110">
        <v>0</v>
      </c>
      <c r="I146" s="110">
        <v>0</v>
      </c>
      <c r="J146" s="110">
        <v>0</v>
      </c>
      <c r="K146" s="68">
        <f t="shared" si="38"/>
        <v>0</v>
      </c>
      <c r="L146" s="101">
        <v>0</v>
      </c>
      <c r="M146" s="101">
        <v>0</v>
      </c>
      <c r="N146" s="101">
        <v>0</v>
      </c>
      <c r="O146" s="101">
        <v>0</v>
      </c>
      <c r="P146" s="318">
        <f t="shared" si="33"/>
        <v>0</v>
      </c>
      <c r="Q146" s="101">
        <v>0</v>
      </c>
      <c r="R146" s="101">
        <v>0</v>
      </c>
      <c r="S146" s="101">
        <v>0</v>
      </c>
      <c r="T146" s="101">
        <v>0</v>
      </c>
      <c r="U146" s="318">
        <f t="shared" si="34"/>
        <v>0</v>
      </c>
      <c r="V146" s="101">
        <v>0</v>
      </c>
      <c r="W146" s="101">
        <v>0</v>
      </c>
      <c r="X146" s="101">
        <v>0</v>
      </c>
      <c r="Y146" s="461">
        <v>0</v>
      </c>
      <c r="Z146" s="495">
        <f t="shared" si="35"/>
        <v>0</v>
      </c>
      <c r="AA146" s="101">
        <v>0</v>
      </c>
      <c r="AB146" s="101">
        <v>0</v>
      </c>
      <c r="AC146" s="101">
        <v>0</v>
      </c>
      <c r="AD146" s="101">
        <v>0</v>
      </c>
      <c r="AE146" s="495">
        <f t="shared" si="36"/>
        <v>0</v>
      </c>
      <c r="AF146" s="101">
        <v>0</v>
      </c>
      <c r="AG146" s="101">
        <v>0</v>
      </c>
      <c r="AH146" s="101">
        <v>0</v>
      </c>
      <c r="AI146" s="101">
        <v>0</v>
      </c>
      <c r="AJ146" s="495">
        <f t="shared" si="37"/>
        <v>0</v>
      </c>
    </row>
    <row r="147" spans="2:36" s="239" customFormat="1" ht="16.5" customHeight="1" thickBot="1" x14ac:dyDescent="0.3">
      <c r="B147" s="869"/>
      <c r="C147" s="881"/>
      <c r="D147" s="787"/>
      <c r="E147" s="121" t="s">
        <v>114</v>
      </c>
      <c r="F147" s="52">
        <f t="shared" si="39"/>
        <v>0</v>
      </c>
      <c r="G147" s="124"/>
      <c r="H147" s="124"/>
      <c r="I147" s="124"/>
      <c r="J147" s="124"/>
      <c r="K147" s="68">
        <f t="shared" si="38"/>
        <v>0</v>
      </c>
      <c r="L147" s="277"/>
      <c r="M147" s="277"/>
      <c r="N147" s="277"/>
      <c r="O147" s="277"/>
      <c r="P147" s="318">
        <f t="shared" si="33"/>
        <v>0</v>
      </c>
      <c r="Q147" s="277"/>
      <c r="R147" s="277"/>
      <c r="S147" s="277"/>
      <c r="T147" s="277"/>
      <c r="U147" s="318">
        <f t="shared" si="34"/>
        <v>0</v>
      </c>
      <c r="V147" s="277"/>
      <c r="W147" s="277"/>
      <c r="X147" s="277"/>
      <c r="Y147" s="422"/>
      <c r="Z147" s="495">
        <f t="shared" si="35"/>
        <v>0</v>
      </c>
      <c r="AA147" s="277"/>
      <c r="AB147" s="277"/>
      <c r="AC147" s="277"/>
      <c r="AD147" s="277"/>
      <c r="AE147" s="495">
        <f t="shared" si="36"/>
        <v>0</v>
      </c>
      <c r="AF147" s="277"/>
      <c r="AG147" s="277"/>
      <c r="AH147" s="277"/>
      <c r="AI147" s="277"/>
      <c r="AJ147" s="495">
        <f t="shared" si="37"/>
        <v>0</v>
      </c>
    </row>
    <row r="148" spans="2:36" s="239" customFormat="1" ht="21.75" thickBot="1" x14ac:dyDescent="0.3">
      <c r="B148" s="869"/>
      <c r="C148" s="881"/>
      <c r="D148" s="787"/>
      <c r="E148" s="243" t="s">
        <v>626</v>
      </c>
      <c r="F148" s="52">
        <f t="shared" si="39"/>
        <v>0</v>
      </c>
      <c r="G148" s="124"/>
      <c r="H148" s="124"/>
      <c r="I148" s="124"/>
      <c r="J148" s="124"/>
      <c r="K148" s="68">
        <f t="shared" si="38"/>
        <v>0</v>
      </c>
      <c r="L148" s="277"/>
      <c r="M148" s="277"/>
      <c r="N148" s="277"/>
      <c r="O148" s="277"/>
      <c r="P148" s="318">
        <f t="shared" si="33"/>
        <v>0</v>
      </c>
      <c r="Q148" s="277"/>
      <c r="R148" s="277"/>
      <c r="S148" s="277"/>
      <c r="T148" s="277"/>
      <c r="U148" s="318">
        <f t="shared" si="34"/>
        <v>0</v>
      </c>
      <c r="V148" s="277"/>
      <c r="W148" s="277"/>
      <c r="X148" s="277"/>
      <c r="Y148" s="422"/>
      <c r="Z148" s="495">
        <f t="shared" si="35"/>
        <v>0</v>
      </c>
      <c r="AA148" s="277"/>
      <c r="AB148" s="277"/>
      <c r="AC148" s="277"/>
      <c r="AD148" s="277"/>
      <c r="AE148" s="495">
        <f t="shared" si="36"/>
        <v>0</v>
      </c>
      <c r="AF148" s="277"/>
      <c r="AG148" s="277"/>
      <c r="AH148" s="277"/>
      <c r="AI148" s="277"/>
      <c r="AJ148" s="495">
        <f t="shared" si="37"/>
        <v>0</v>
      </c>
    </row>
    <row r="149" spans="2:36" s="239" customFormat="1" ht="27.75" customHeight="1" thickBot="1" x14ac:dyDescent="0.3">
      <c r="B149" s="870"/>
      <c r="C149" s="881"/>
      <c r="D149" s="791"/>
      <c r="E149" s="243" t="s">
        <v>625</v>
      </c>
      <c r="F149" s="52">
        <f t="shared" si="39"/>
        <v>0</v>
      </c>
      <c r="G149" s="245"/>
      <c r="H149" s="245"/>
      <c r="I149" s="245"/>
      <c r="J149" s="245"/>
      <c r="K149" s="68">
        <f t="shared" si="38"/>
        <v>0</v>
      </c>
      <c r="L149" s="277"/>
      <c r="M149" s="277"/>
      <c r="N149" s="277"/>
      <c r="O149" s="277"/>
      <c r="P149" s="318">
        <f t="shared" si="33"/>
        <v>0</v>
      </c>
      <c r="Q149" s="277"/>
      <c r="R149" s="277"/>
      <c r="S149" s="277"/>
      <c r="T149" s="277"/>
      <c r="U149" s="318">
        <f t="shared" si="34"/>
        <v>0</v>
      </c>
      <c r="V149" s="277"/>
      <c r="W149" s="277"/>
      <c r="X149" s="277"/>
      <c r="Y149" s="422"/>
      <c r="Z149" s="495">
        <f t="shared" si="35"/>
        <v>0</v>
      </c>
      <c r="AA149" s="277"/>
      <c r="AB149" s="277"/>
      <c r="AC149" s="277"/>
      <c r="AD149" s="277"/>
      <c r="AE149" s="495">
        <f t="shared" si="36"/>
        <v>0</v>
      </c>
      <c r="AF149" s="277"/>
      <c r="AG149" s="277"/>
      <c r="AH149" s="277"/>
      <c r="AI149" s="277"/>
      <c r="AJ149" s="495">
        <f t="shared" si="37"/>
        <v>0</v>
      </c>
    </row>
    <row r="150" spans="2:36" s="239" customFormat="1" ht="16.5" customHeight="1" x14ac:dyDescent="0.25">
      <c r="B150" s="872">
        <v>33</v>
      </c>
      <c r="C150" s="881"/>
      <c r="D150" s="786" t="s">
        <v>94</v>
      </c>
      <c r="E150" s="116" t="s">
        <v>118</v>
      </c>
      <c r="F150" s="52">
        <f t="shared" si="39"/>
        <v>0</v>
      </c>
      <c r="G150" s="106">
        <v>0</v>
      </c>
      <c r="H150" s="109">
        <v>0</v>
      </c>
      <c r="I150" s="109">
        <v>0</v>
      </c>
      <c r="J150" s="109">
        <v>0</v>
      </c>
      <c r="K150" s="68">
        <f t="shared" si="38"/>
        <v>0</v>
      </c>
      <c r="L150" s="106">
        <v>0</v>
      </c>
      <c r="M150" s="106">
        <v>0</v>
      </c>
      <c r="N150" s="106">
        <v>0</v>
      </c>
      <c r="O150" s="106">
        <v>0</v>
      </c>
      <c r="P150" s="318">
        <f t="shared" si="33"/>
        <v>0</v>
      </c>
      <c r="Q150" s="106">
        <v>0</v>
      </c>
      <c r="R150" s="106">
        <v>0</v>
      </c>
      <c r="S150" s="106">
        <v>0</v>
      </c>
      <c r="T150" s="106">
        <v>0</v>
      </c>
      <c r="U150" s="318">
        <f t="shared" si="34"/>
        <v>0</v>
      </c>
      <c r="V150" s="106">
        <v>0</v>
      </c>
      <c r="W150" s="106">
        <v>0</v>
      </c>
      <c r="X150" s="106">
        <v>0</v>
      </c>
      <c r="Y150" s="465">
        <v>0</v>
      </c>
      <c r="Z150" s="495">
        <f t="shared" si="35"/>
        <v>0</v>
      </c>
      <c r="AA150" s="106">
        <v>0</v>
      </c>
      <c r="AB150" s="106">
        <v>0</v>
      </c>
      <c r="AC150" s="106">
        <v>0</v>
      </c>
      <c r="AD150" s="106">
        <v>0</v>
      </c>
      <c r="AE150" s="495">
        <f t="shared" si="36"/>
        <v>0</v>
      </c>
      <c r="AF150" s="106">
        <v>0</v>
      </c>
      <c r="AG150" s="106">
        <v>0</v>
      </c>
      <c r="AH150" s="106">
        <v>0</v>
      </c>
      <c r="AI150" s="106">
        <v>0</v>
      </c>
      <c r="AJ150" s="495">
        <f t="shared" si="37"/>
        <v>0</v>
      </c>
    </row>
    <row r="151" spans="2:36" s="239" customFormat="1" ht="16.5" customHeight="1" x14ac:dyDescent="0.25">
      <c r="B151" s="886"/>
      <c r="C151" s="881"/>
      <c r="D151" s="787"/>
      <c r="E151" s="87" t="s">
        <v>205</v>
      </c>
      <c r="F151" s="52">
        <f t="shared" si="39"/>
        <v>0</v>
      </c>
      <c r="G151" s="101">
        <v>0</v>
      </c>
      <c r="H151" s="110">
        <v>0</v>
      </c>
      <c r="I151" s="110">
        <v>0</v>
      </c>
      <c r="J151" s="110">
        <v>0</v>
      </c>
      <c r="K151" s="68">
        <f t="shared" si="38"/>
        <v>0</v>
      </c>
      <c r="L151" s="101">
        <v>0</v>
      </c>
      <c r="M151" s="101">
        <v>0</v>
      </c>
      <c r="N151" s="101">
        <v>0</v>
      </c>
      <c r="O151" s="101">
        <v>0</v>
      </c>
      <c r="P151" s="318">
        <f t="shared" si="33"/>
        <v>0</v>
      </c>
      <c r="Q151" s="101">
        <v>0</v>
      </c>
      <c r="R151" s="101">
        <v>0</v>
      </c>
      <c r="S151" s="101">
        <v>0</v>
      </c>
      <c r="T151" s="101">
        <v>0</v>
      </c>
      <c r="U151" s="318">
        <f t="shared" si="34"/>
        <v>0</v>
      </c>
      <c r="V151" s="101">
        <v>0</v>
      </c>
      <c r="W151" s="101">
        <v>0</v>
      </c>
      <c r="X151" s="101">
        <v>0</v>
      </c>
      <c r="Y151" s="461">
        <v>0</v>
      </c>
      <c r="Z151" s="495">
        <f t="shared" si="35"/>
        <v>0</v>
      </c>
      <c r="AA151" s="101">
        <v>0</v>
      </c>
      <c r="AB151" s="101">
        <v>0</v>
      </c>
      <c r="AC151" s="101">
        <v>0</v>
      </c>
      <c r="AD151" s="101">
        <v>0</v>
      </c>
      <c r="AE151" s="495">
        <f t="shared" si="36"/>
        <v>0</v>
      </c>
      <c r="AF151" s="101">
        <v>0</v>
      </c>
      <c r="AG151" s="101">
        <v>0</v>
      </c>
      <c r="AH151" s="101">
        <v>0</v>
      </c>
      <c r="AI151" s="101">
        <v>0</v>
      </c>
      <c r="AJ151" s="495">
        <f t="shared" si="37"/>
        <v>0</v>
      </c>
    </row>
    <row r="152" spans="2:36" s="239" customFormat="1" ht="16.5" customHeight="1" thickBot="1" x14ac:dyDescent="0.3">
      <c r="B152" s="886"/>
      <c r="C152" s="881"/>
      <c r="D152" s="787"/>
      <c r="E152" s="121" t="s">
        <v>114</v>
      </c>
      <c r="F152" s="52">
        <f t="shared" si="39"/>
        <v>0</v>
      </c>
      <c r="G152" s="124"/>
      <c r="H152" s="124"/>
      <c r="I152" s="124"/>
      <c r="J152" s="124"/>
      <c r="K152" s="68">
        <f t="shared" si="38"/>
        <v>0</v>
      </c>
      <c r="L152" s="277"/>
      <c r="M152" s="277"/>
      <c r="N152" s="277"/>
      <c r="O152" s="277"/>
      <c r="P152" s="318">
        <f t="shared" si="33"/>
        <v>0</v>
      </c>
      <c r="Q152" s="277"/>
      <c r="R152" s="277"/>
      <c r="S152" s="277"/>
      <c r="T152" s="277"/>
      <c r="U152" s="318">
        <f t="shared" si="34"/>
        <v>0</v>
      </c>
      <c r="V152" s="277"/>
      <c r="W152" s="277"/>
      <c r="X152" s="277"/>
      <c r="Y152" s="422"/>
      <c r="Z152" s="495">
        <f t="shared" si="35"/>
        <v>0</v>
      </c>
      <c r="AA152" s="277"/>
      <c r="AB152" s="277"/>
      <c r="AC152" s="277"/>
      <c r="AD152" s="277"/>
      <c r="AE152" s="495">
        <f t="shared" si="36"/>
        <v>0</v>
      </c>
      <c r="AF152" s="277"/>
      <c r="AG152" s="277"/>
      <c r="AH152" s="277"/>
      <c r="AI152" s="277"/>
      <c r="AJ152" s="495">
        <f t="shared" si="37"/>
        <v>0</v>
      </c>
    </row>
    <row r="153" spans="2:36" s="239" customFormat="1" ht="21.75" thickBot="1" x14ac:dyDescent="0.3">
      <c r="B153" s="886"/>
      <c r="C153" s="881"/>
      <c r="D153" s="787"/>
      <c r="E153" s="243" t="s">
        <v>626</v>
      </c>
      <c r="F153" s="52">
        <f t="shared" si="39"/>
        <v>0</v>
      </c>
      <c r="G153" s="124"/>
      <c r="H153" s="124"/>
      <c r="I153" s="124"/>
      <c r="J153" s="124"/>
      <c r="K153" s="68">
        <f t="shared" si="38"/>
        <v>0</v>
      </c>
      <c r="L153" s="277"/>
      <c r="M153" s="277"/>
      <c r="N153" s="277"/>
      <c r="O153" s="277"/>
      <c r="P153" s="318">
        <f t="shared" si="33"/>
        <v>0</v>
      </c>
      <c r="Q153" s="277"/>
      <c r="R153" s="277"/>
      <c r="S153" s="277"/>
      <c r="T153" s="277"/>
      <c r="U153" s="318">
        <f t="shared" si="34"/>
        <v>0</v>
      </c>
      <c r="V153" s="277"/>
      <c r="W153" s="277"/>
      <c r="X153" s="277"/>
      <c r="Y153" s="422"/>
      <c r="Z153" s="495">
        <f t="shared" si="35"/>
        <v>0</v>
      </c>
      <c r="AA153" s="277"/>
      <c r="AB153" s="277"/>
      <c r="AC153" s="277"/>
      <c r="AD153" s="277"/>
      <c r="AE153" s="495">
        <f t="shared" si="36"/>
        <v>0</v>
      </c>
      <c r="AF153" s="277"/>
      <c r="AG153" s="277"/>
      <c r="AH153" s="277"/>
      <c r="AI153" s="277"/>
      <c r="AJ153" s="495">
        <f t="shared" si="37"/>
        <v>0</v>
      </c>
    </row>
    <row r="154" spans="2:36" s="239" customFormat="1" ht="29.25" customHeight="1" thickBot="1" x14ac:dyDescent="0.3">
      <c r="B154" s="887"/>
      <c r="C154" s="881"/>
      <c r="D154" s="791"/>
      <c r="E154" s="243" t="s">
        <v>625</v>
      </c>
      <c r="F154" s="52">
        <f t="shared" si="39"/>
        <v>0</v>
      </c>
      <c r="G154" s="245"/>
      <c r="H154" s="245"/>
      <c r="I154" s="245"/>
      <c r="J154" s="245"/>
      <c r="K154" s="68">
        <f t="shared" si="38"/>
        <v>0</v>
      </c>
      <c r="L154" s="277"/>
      <c r="M154" s="277"/>
      <c r="N154" s="277"/>
      <c r="O154" s="277"/>
      <c r="P154" s="318">
        <f t="shared" si="33"/>
        <v>0</v>
      </c>
      <c r="Q154" s="277"/>
      <c r="R154" s="277"/>
      <c r="S154" s="277"/>
      <c r="T154" s="277"/>
      <c r="U154" s="318">
        <f t="shared" si="34"/>
        <v>0</v>
      </c>
      <c r="V154" s="277"/>
      <c r="W154" s="277"/>
      <c r="X154" s="277"/>
      <c r="Y154" s="422"/>
      <c r="Z154" s="495">
        <f t="shared" si="35"/>
        <v>0</v>
      </c>
      <c r="AA154" s="277"/>
      <c r="AB154" s="277"/>
      <c r="AC154" s="277"/>
      <c r="AD154" s="277"/>
      <c r="AE154" s="495">
        <f t="shared" si="36"/>
        <v>0</v>
      </c>
      <c r="AF154" s="277"/>
      <c r="AG154" s="277"/>
      <c r="AH154" s="277"/>
      <c r="AI154" s="277"/>
      <c r="AJ154" s="495">
        <f t="shared" si="37"/>
        <v>0</v>
      </c>
    </row>
    <row r="155" spans="2:36" s="239" customFormat="1" ht="16.5" customHeight="1" x14ac:dyDescent="0.25">
      <c r="B155" s="872">
        <v>34</v>
      </c>
      <c r="C155" s="881"/>
      <c r="D155" s="786" t="s">
        <v>508</v>
      </c>
      <c r="E155" s="116" t="s">
        <v>118</v>
      </c>
      <c r="F155" s="52">
        <f t="shared" si="39"/>
        <v>0</v>
      </c>
      <c r="G155" s="106">
        <v>0</v>
      </c>
      <c r="H155" s="109">
        <v>0</v>
      </c>
      <c r="I155" s="109">
        <v>0</v>
      </c>
      <c r="J155" s="109">
        <v>0</v>
      </c>
      <c r="K155" s="68">
        <f t="shared" si="38"/>
        <v>0</v>
      </c>
      <c r="L155" s="106">
        <v>0</v>
      </c>
      <c r="M155" s="106">
        <v>0</v>
      </c>
      <c r="N155" s="106">
        <v>0</v>
      </c>
      <c r="O155" s="106">
        <v>0</v>
      </c>
      <c r="P155" s="318">
        <f t="shared" si="33"/>
        <v>0</v>
      </c>
      <c r="Q155" s="106">
        <v>0</v>
      </c>
      <c r="R155" s="106">
        <v>0</v>
      </c>
      <c r="S155" s="106">
        <v>0</v>
      </c>
      <c r="T155" s="106">
        <v>0</v>
      </c>
      <c r="U155" s="318">
        <f t="shared" si="34"/>
        <v>0</v>
      </c>
      <c r="V155" s="106">
        <v>0</v>
      </c>
      <c r="W155" s="106">
        <v>0</v>
      </c>
      <c r="X155" s="106">
        <v>0</v>
      </c>
      <c r="Y155" s="465">
        <v>0</v>
      </c>
      <c r="Z155" s="495">
        <f t="shared" si="35"/>
        <v>0</v>
      </c>
      <c r="AA155" s="106">
        <v>0</v>
      </c>
      <c r="AB155" s="106">
        <v>0</v>
      </c>
      <c r="AC155" s="106">
        <v>0</v>
      </c>
      <c r="AD155" s="106">
        <v>0</v>
      </c>
      <c r="AE155" s="495">
        <f t="shared" si="36"/>
        <v>0</v>
      </c>
      <c r="AF155" s="106">
        <v>0</v>
      </c>
      <c r="AG155" s="106">
        <v>0</v>
      </c>
      <c r="AH155" s="106">
        <v>0</v>
      </c>
      <c r="AI155" s="106">
        <v>0</v>
      </c>
      <c r="AJ155" s="495">
        <f t="shared" si="37"/>
        <v>0</v>
      </c>
    </row>
    <row r="156" spans="2:36" s="239" customFormat="1" ht="16.5" customHeight="1" x14ac:dyDescent="0.25">
      <c r="B156" s="869"/>
      <c r="C156" s="881"/>
      <c r="D156" s="787"/>
      <c r="E156" s="87" t="s">
        <v>205</v>
      </c>
      <c r="F156" s="52">
        <f t="shared" si="39"/>
        <v>0</v>
      </c>
      <c r="G156" s="101">
        <v>0</v>
      </c>
      <c r="H156" s="110">
        <v>0</v>
      </c>
      <c r="I156" s="110">
        <v>0</v>
      </c>
      <c r="J156" s="110">
        <v>0</v>
      </c>
      <c r="K156" s="68">
        <f t="shared" si="38"/>
        <v>0</v>
      </c>
      <c r="L156" s="101">
        <v>0</v>
      </c>
      <c r="M156" s="101">
        <v>0</v>
      </c>
      <c r="N156" s="101">
        <v>0</v>
      </c>
      <c r="O156" s="101">
        <v>0</v>
      </c>
      <c r="P156" s="318">
        <f t="shared" si="33"/>
        <v>0</v>
      </c>
      <c r="Q156" s="101">
        <v>0</v>
      </c>
      <c r="R156" s="101">
        <v>0</v>
      </c>
      <c r="S156" s="101">
        <v>0</v>
      </c>
      <c r="T156" s="101">
        <v>0</v>
      </c>
      <c r="U156" s="318">
        <f t="shared" si="34"/>
        <v>0</v>
      </c>
      <c r="V156" s="101">
        <v>0</v>
      </c>
      <c r="W156" s="101">
        <v>0</v>
      </c>
      <c r="X156" s="101">
        <v>0</v>
      </c>
      <c r="Y156" s="461">
        <v>0</v>
      </c>
      <c r="Z156" s="495">
        <f t="shared" si="35"/>
        <v>0</v>
      </c>
      <c r="AA156" s="101">
        <v>0</v>
      </c>
      <c r="AB156" s="101">
        <v>0</v>
      </c>
      <c r="AC156" s="101">
        <v>0</v>
      </c>
      <c r="AD156" s="101">
        <v>0</v>
      </c>
      <c r="AE156" s="495">
        <f t="shared" si="36"/>
        <v>0</v>
      </c>
      <c r="AF156" s="101">
        <v>0</v>
      </c>
      <c r="AG156" s="101">
        <v>0</v>
      </c>
      <c r="AH156" s="101">
        <v>0</v>
      </c>
      <c r="AI156" s="101">
        <v>0</v>
      </c>
      <c r="AJ156" s="495">
        <f t="shared" si="37"/>
        <v>0</v>
      </c>
    </row>
    <row r="157" spans="2:36" s="239" customFormat="1" ht="16.5" customHeight="1" thickBot="1" x14ac:dyDescent="0.3">
      <c r="B157" s="869"/>
      <c r="C157" s="881"/>
      <c r="D157" s="787"/>
      <c r="E157" s="121" t="s">
        <v>114</v>
      </c>
      <c r="F157" s="52">
        <f t="shared" si="39"/>
        <v>0</v>
      </c>
      <c r="G157" s="124"/>
      <c r="H157" s="124"/>
      <c r="I157" s="124"/>
      <c r="J157" s="124"/>
      <c r="K157" s="68">
        <f t="shared" si="38"/>
        <v>0</v>
      </c>
      <c r="L157" s="277"/>
      <c r="M157" s="277"/>
      <c r="N157" s="277"/>
      <c r="O157" s="277"/>
      <c r="P157" s="318">
        <f t="shared" si="33"/>
        <v>0</v>
      </c>
      <c r="Q157" s="277"/>
      <c r="R157" s="277"/>
      <c r="S157" s="277"/>
      <c r="T157" s="277"/>
      <c r="U157" s="318">
        <f t="shared" si="34"/>
        <v>0</v>
      </c>
      <c r="V157" s="277"/>
      <c r="W157" s="277"/>
      <c r="X157" s="277"/>
      <c r="Y157" s="422"/>
      <c r="Z157" s="495">
        <f t="shared" si="35"/>
        <v>0</v>
      </c>
      <c r="AA157" s="277"/>
      <c r="AB157" s="277"/>
      <c r="AC157" s="277"/>
      <c r="AD157" s="277"/>
      <c r="AE157" s="495">
        <f t="shared" si="36"/>
        <v>0</v>
      </c>
      <c r="AF157" s="277"/>
      <c r="AG157" s="277"/>
      <c r="AH157" s="277"/>
      <c r="AI157" s="277"/>
      <c r="AJ157" s="495">
        <f t="shared" si="37"/>
        <v>0</v>
      </c>
    </row>
    <row r="158" spans="2:36" s="239" customFormat="1" ht="21.75" thickBot="1" x14ac:dyDescent="0.3">
      <c r="B158" s="869"/>
      <c r="C158" s="881"/>
      <c r="D158" s="787"/>
      <c r="E158" s="243" t="s">
        <v>626</v>
      </c>
      <c r="F158" s="52">
        <f t="shared" si="39"/>
        <v>0</v>
      </c>
      <c r="G158" s="124"/>
      <c r="H158" s="124"/>
      <c r="I158" s="124"/>
      <c r="J158" s="124"/>
      <c r="K158" s="68">
        <f t="shared" si="38"/>
        <v>0</v>
      </c>
      <c r="L158" s="277"/>
      <c r="M158" s="277"/>
      <c r="N158" s="277"/>
      <c r="O158" s="277"/>
      <c r="P158" s="318">
        <f t="shared" si="33"/>
        <v>0</v>
      </c>
      <c r="Q158" s="277"/>
      <c r="R158" s="277"/>
      <c r="S158" s="277"/>
      <c r="T158" s="277"/>
      <c r="U158" s="318">
        <f t="shared" si="34"/>
        <v>0</v>
      </c>
      <c r="V158" s="277"/>
      <c r="W158" s="277"/>
      <c r="X158" s="277"/>
      <c r="Y158" s="422"/>
      <c r="Z158" s="495">
        <f t="shared" si="35"/>
        <v>0</v>
      </c>
      <c r="AA158" s="277"/>
      <c r="AB158" s="277"/>
      <c r="AC158" s="277"/>
      <c r="AD158" s="277"/>
      <c r="AE158" s="495">
        <f t="shared" si="36"/>
        <v>0</v>
      </c>
      <c r="AF158" s="277"/>
      <c r="AG158" s="277"/>
      <c r="AH158" s="277"/>
      <c r="AI158" s="277"/>
      <c r="AJ158" s="495">
        <f t="shared" si="37"/>
        <v>0</v>
      </c>
    </row>
    <row r="159" spans="2:36" s="239" customFormat="1" ht="21.75" thickBot="1" x14ac:dyDescent="0.3">
      <c r="B159" s="870"/>
      <c r="C159" s="881"/>
      <c r="D159" s="791"/>
      <c r="E159" s="243" t="s">
        <v>625</v>
      </c>
      <c r="F159" s="52">
        <f t="shared" si="39"/>
        <v>0</v>
      </c>
      <c r="G159" s="245"/>
      <c r="H159" s="245"/>
      <c r="I159" s="245"/>
      <c r="J159" s="245"/>
      <c r="K159" s="68">
        <f t="shared" si="38"/>
        <v>0</v>
      </c>
      <c r="L159" s="277"/>
      <c r="M159" s="277"/>
      <c r="N159" s="277"/>
      <c r="O159" s="277"/>
      <c r="P159" s="318">
        <f t="shared" si="33"/>
        <v>0</v>
      </c>
      <c r="Q159" s="277"/>
      <c r="R159" s="277"/>
      <c r="S159" s="277"/>
      <c r="T159" s="277"/>
      <c r="U159" s="318">
        <f t="shared" si="34"/>
        <v>0</v>
      </c>
      <c r="V159" s="277"/>
      <c r="W159" s="277"/>
      <c r="X159" s="277"/>
      <c r="Y159" s="422"/>
      <c r="Z159" s="495">
        <f t="shared" si="35"/>
        <v>0</v>
      </c>
      <c r="AA159" s="277"/>
      <c r="AB159" s="277"/>
      <c r="AC159" s="277"/>
      <c r="AD159" s="277"/>
      <c r="AE159" s="495">
        <f t="shared" si="36"/>
        <v>0</v>
      </c>
      <c r="AF159" s="277"/>
      <c r="AG159" s="277"/>
      <c r="AH159" s="277"/>
      <c r="AI159" s="277"/>
      <c r="AJ159" s="495">
        <f t="shared" si="37"/>
        <v>0</v>
      </c>
    </row>
    <row r="160" spans="2:36" s="239" customFormat="1" ht="16.5" customHeight="1" x14ac:dyDescent="0.25">
      <c r="B160" s="872">
        <v>35</v>
      </c>
      <c r="C160" s="881"/>
      <c r="D160" s="786" t="s">
        <v>95</v>
      </c>
      <c r="E160" s="116" t="s">
        <v>118</v>
      </c>
      <c r="F160" s="52">
        <f t="shared" si="39"/>
        <v>0</v>
      </c>
      <c r="G160" s="106">
        <v>0</v>
      </c>
      <c r="H160" s="109">
        <v>0</v>
      </c>
      <c r="I160" s="109">
        <v>0</v>
      </c>
      <c r="J160" s="109">
        <v>0</v>
      </c>
      <c r="K160" s="68">
        <f t="shared" si="38"/>
        <v>0</v>
      </c>
      <c r="L160" s="106">
        <v>0</v>
      </c>
      <c r="M160" s="106">
        <v>0</v>
      </c>
      <c r="N160" s="106">
        <v>0</v>
      </c>
      <c r="O160" s="106">
        <v>0</v>
      </c>
      <c r="P160" s="318">
        <f t="shared" si="33"/>
        <v>0</v>
      </c>
      <c r="Q160" s="106">
        <v>0</v>
      </c>
      <c r="R160" s="106">
        <v>0</v>
      </c>
      <c r="S160" s="106">
        <v>0</v>
      </c>
      <c r="T160" s="106">
        <v>0</v>
      </c>
      <c r="U160" s="318">
        <f t="shared" si="34"/>
        <v>0</v>
      </c>
      <c r="V160" s="106">
        <v>0</v>
      </c>
      <c r="W160" s="106">
        <v>0</v>
      </c>
      <c r="X160" s="106">
        <v>0</v>
      </c>
      <c r="Y160" s="465">
        <v>0</v>
      </c>
      <c r="Z160" s="495">
        <f t="shared" si="35"/>
        <v>0</v>
      </c>
      <c r="AA160" s="106">
        <v>0</v>
      </c>
      <c r="AB160" s="106">
        <v>0</v>
      </c>
      <c r="AC160" s="106">
        <v>0</v>
      </c>
      <c r="AD160" s="106">
        <v>0</v>
      </c>
      <c r="AE160" s="495">
        <f t="shared" si="36"/>
        <v>0</v>
      </c>
      <c r="AF160" s="106">
        <v>0</v>
      </c>
      <c r="AG160" s="106">
        <v>0</v>
      </c>
      <c r="AH160" s="106">
        <v>0</v>
      </c>
      <c r="AI160" s="106">
        <v>0</v>
      </c>
      <c r="AJ160" s="495">
        <f t="shared" si="37"/>
        <v>0</v>
      </c>
    </row>
    <row r="161" spans="1:36" s="239" customFormat="1" ht="16.5" customHeight="1" x14ac:dyDescent="0.25">
      <c r="B161" s="869"/>
      <c r="C161" s="881"/>
      <c r="D161" s="787"/>
      <c r="E161" s="87" t="s">
        <v>205</v>
      </c>
      <c r="F161" s="52">
        <f t="shared" si="39"/>
        <v>0</v>
      </c>
      <c r="G161" s="101">
        <v>0</v>
      </c>
      <c r="H161" s="110">
        <v>0</v>
      </c>
      <c r="I161" s="110">
        <v>0</v>
      </c>
      <c r="J161" s="110">
        <v>0</v>
      </c>
      <c r="K161" s="68">
        <f t="shared" si="38"/>
        <v>0</v>
      </c>
      <c r="L161" s="101">
        <v>0</v>
      </c>
      <c r="M161" s="101">
        <v>0</v>
      </c>
      <c r="N161" s="101">
        <v>0</v>
      </c>
      <c r="O161" s="101">
        <v>0</v>
      </c>
      <c r="P161" s="318">
        <f t="shared" si="33"/>
        <v>0</v>
      </c>
      <c r="Q161" s="101">
        <v>0</v>
      </c>
      <c r="R161" s="101">
        <v>0</v>
      </c>
      <c r="S161" s="101">
        <v>0</v>
      </c>
      <c r="T161" s="101">
        <v>0</v>
      </c>
      <c r="U161" s="318">
        <f t="shared" si="34"/>
        <v>0</v>
      </c>
      <c r="V161" s="101">
        <v>0</v>
      </c>
      <c r="W161" s="101">
        <v>0</v>
      </c>
      <c r="X161" s="101">
        <v>0</v>
      </c>
      <c r="Y161" s="461">
        <v>0</v>
      </c>
      <c r="Z161" s="495">
        <f t="shared" si="35"/>
        <v>0</v>
      </c>
      <c r="AA161" s="101">
        <v>0</v>
      </c>
      <c r="AB161" s="101">
        <v>0</v>
      </c>
      <c r="AC161" s="101">
        <v>0</v>
      </c>
      <c r="AD161" s="101">
        <v>0</v>
      </c>
      <c r="AE161" s="495">
        <f t="shared" si="36"/>
        <v>0</v>
      </c>
      <c r="AF161" s="101">
        <v>0</v>
      </c>
      <c r="AG161" s="101">
        <v>0</v>
      </c>
      <c r="AH161" s="101">
        <v>0</v>
      </c>
      <c r="AI161" s="101">
        <v>0</v>
      </c>
      <c r="AJ161" s="495">
        <f t="shared" si="37"/>
        <v>0</v>
      </c>
    </row>
    <row r="162" spans="1:36" s="239" customFormat="1" ht="16.5" customHeight="1" thickBot="1" x14ac:dyDescent="0.3">
      <c r="B162" s="869"/>
      <c r="C162" s="881"/>
      <c r="D162" s="787"/>
      <c r="E162" s="121" t="s">
        <v>114</v>
      </c>
      <c r="F162" s="52">
        <f t="shared" si="39"/>
        <v>0</v>
      </c>
      <c r="G162" s="124"/>
      <c r="H162" s="124"/>
      <c r="I162" s="124"/>
      <c r="J162" s="124"/>
      <c r="K162" s="68">
        <f t="shared" si="38"/>
        <v>0</v>
      </c>
      <c r="L162" s="277"/>
      <c r="M162" s="277"/>
      <c r="N162" s="277"/>
      <c r="O162" s="277"/>
      <c r="P162" s="318">
        <f t="shared" si="33"/>
        <v>0</v>
      </c>
      <c r="Q162" s="277"/>
      <c r="R162" s="277"/>
      <c r="S162" s="277"/>
      <c r="T162" s="277"/>
      <c r="U162" s="318">
        <f t="shared" si="34"/>
        <v>0</v>
      </c>
      <c r="V162" s="277"/>
      <c r="W162" s="277"/>
      <c r="X162" s="277"/>
      <c r="Y162" s="422"/>
      <c r="Z162" s="495">
        <f t="shared" si="35"/>
        <v>0</v>
      </c>
      <c r="AA162" s="277"/>
      <c r="AB162" s="277"/>
      <c r="AC162" s="277"/>
      <c r="AD162" s="277"/>
      <c r="AE162" s="495">
        <f t="shared" si="36"/>
        <v>0</v>
      </c>
      <c r="AF162" s="277"/>
      <c r="AG162" s="277"/>
      <c r="AH162" s="277"/>
      <c r="AI162" s="277"/>
      <c r="AJ162" s="495">
        <f t="shared" si="37"/>
        <v>0</v>
      </c>
    </row>
    <row r="163" spans="1:36" s="239" customFormat="1" ht="21.75" thickBot="1" x14ac:dyDescent="0.3">
      <c r="B163" s="869"/>
      <c r="C163" s="881"/>
      <c r="D163" s="787"/>
      <c r="E163" s="243" t="s">
        <v>626</v>
      </c>
      <c r="F163" s="52">
        <f t="shared" si="39"/>
        <v>0</v>
      </c>
      <c r="G163" s="124"/>
      <c r="H163" s="124"/>
      <c r="I163" s="124"/>
      <c r="J163" s="124"/>
      <c r="K163" s="68">
        <f t="shared" si="38"/>
        <v>0</v>
      </c>
      <c r="L163" s="277"/>
      <c r="M163" s="277"/>
      <c r="N163" s="277"/>
      <c r="O163" s="277"/>
      <c r="P163" s="318">
        <f t="shared" si="33"/>
        <v>0</v>
      </c>
      <c r="Q163" s="277"/>
      <c r="R163" s="277"/>
      <c r="S163" s="277"/>
      <c r="T163" s="277"/>
      <c r="U163" s="318">
        <f t="shared" si="34"/>
        <v>0</v>
      </c>
      <c r="V163" s="277"/>
      <c r="W163" s="277"/>
      <c r="X163" s="277"/>
      <c r="Y163" s="422"/>
      <c r="Z163" s="495">
        <f t="shared" si="35"/>
        <v>0</v>
      </c>
      <c r="AA163" s="277"/>
      <c r="AB163" s="277"/>
      <c r="AC163" s="277"/>
      <c r="AD163" s="277"/>
      <c r="AE163" s="495">
        <f t="shared" si="36"/>
        <v>0</v>
      </c>
      <c r="AF163" s="277"/>
      <c r="AG163" s="277"/>
      <c r="AH163" s="277"/>
      <c r="AI163" s="277"/>
      <c r="AJ163" s="495">
        <f t="shared" si="37"/>
        <v>0</v>
      </c>
    </row>
    <row r="164" spans="1:36" s="239" customFormat="1" ht="21.75" thickBot="1" x14ac:dyDescent="0.3">
      <c r="B164" s="870"/>
      <c r="C164" s="881"/>
      <c r="D164" s="791"/>
      <c r="E164" s="243" t="s">
        <v>625</v>
      </c>
      <c r="F164" s="52">
        <f t="shared" si="39"/>
        <v>0</v>
      </c>
      <c r="G164" s="245"/>
      <c r="H164" s="245"/>
      <c r="I164" s="245"/>
      <c r="J164" s="245"/>
      <c r="K164" s="68">
        <f t="shared" si="38"/>
        <v>0</v>
      </c>
      <c r="L164" s="277"/>
      <c r="M164" s="277"/>
      <c r="N164" s="277"/>
      <c r="O164" s="277"/>
      <c r="P164" s="318">
        <f t="shared" si="33"/>
        <v>0</v>
      </c>
      <c r="Q164" s="277"/>
      <c r="R164" s="277"/>
      <c r="S164" s="277"/>
      <c r="T164" s="277"/>
      <c r="U164" s="318">
        <f t="shared" si="34"/>
        <v>0</v>
      </c>
      <c r="V164" s="277"/>
      <c r="W164" s="277"/>
      <c r="X164" s="277"/>
      <c r="Y164" s="422"/>
      <c r="Z164" s="495">
        <f t="shared" si="35"/>
        <v>0</v>
      </c>
      <c r="AA164" s="277"/>
      <c r="AB164" s="277"/>
      <c r="AC164" s="277"/>
      <c r="AD164" s="277"/>
      <c r="AE164" s="495">
        <f t="shared" si="36"/>
        <v>0</v>
      </c>
      <c r="AF164" s="277"/>
      <c r="AG164" s="277"/>
      <c r="AH164" s="277"/>
      <c r="AI164" s="277"/>
      <c r="AJ164" s="495">
        <f t="shared" si="37"/>
        <v>0</v>
      </c>
    </row>
    <row r="165" spans="1:36" s="239" customFormat="1" ht="16.5" customHeight="1" x14ac:dyDescent="0.25">
      <c r="B165" s="872">
        <v>36</v>
      </c>
      <c r="C165" s="881"/>
      <c r="D165" s="786" t="s">
        <v>96</v>
      </c>
      <c r="E165" s="116" t="s">
        <v>118</v>
      </c>
      <c r="F165" s="52">
        <f t="shared" si="39"/>
        <v>0</v>
      </c>
      <c r="G165" s="106">
        <v>0</v>
      </c>
      <c r="H165" s="109">
        <v>0</v>
      </c>
      <c r="I165" s="109">
        <v>0</v>
      </c>
      <c r="J165" s="109">
        <v>0</v>
      </c>
      <c r="K165" s="68">
        <f t="shared" si="38"/>
        <v>0</v>
      </c>
      <c r="L165" s="106">
        <v>0</v>
      </c>
      <c r="M165" s="106">
        <v>0</v>
      </c>
      <c r="N165" s="106">
        <v>0</v>
      </c>
      <c r="O165" s="106">
        <v>0</v>
      </c>
      <c r="P165" s="318">
        <f t="shared" si="33"/>
        <v>0</v>
      </c>
      <c r="Q165" s="106">
        <v>0</v>
      </c>
      <c r="R165" s="106">
        <v>0</v>
      </c>
      <c r="S165" s="106">
        <v>0</v>
      </c>
      <c r="T165" s="106">
        <v>0</v>
      </c>
      <c r="U165" s="318">
        <f t="shared" si="34"/>
        <v>0</v>
      </c>
      <c r="V165" s="106">
        <v>0</v>
      </c>
      <c r="W165" s="106">
        <v>0</v>
      </c>
      <c r="X165" s="106">
        <v>0</v>
      </c>
      <c r="Y165" s="465">
        <v>0</v>
      </c>
      <c r="Z165" s="495">
        <f t="shared" si="35"/>
        <v>0</v>
      </c>
      <c r="AA165" s="106">
        <v>0</v>
      </c>
      <c r="AB165" s="106">
        <v>0</v>
      </c>
      <c r="AC165" s="106">
        <v>0</v>
      </c>
      <c r="AD165" s="106">
        <v>0</v>
      </c>
      <c r="AE165" s="495">
        <f t="shared" si="36"/>
        <v>0</v>
      </c>
      <c r="AF165" s="106">
        <v>0</v>
      </c>
      <c r="AG165" s="106">
        <v>0</v>
      </c>
      <c r="AH165" s="106">
        <v>0</v>
      </c>
      <c r="AI165" s="106">
        <v>0</v>
      </c>
      <c r="AJ165" s="495">
        <f t="shared" si="37"/>
        <v>0</v>
      </c>
    </row>
    <row r="166" spans="1:36" s="239" customFormat="1" ht="16.5" customHeight="1" x14ac:dyDescent="0.25">
      <c r="B166" s="886"/>
      <c r="C166" s="881"/>
      <c r="D166" s="787"/>
      <c r="E166" s="79" t="s">
        <v>205</v>
      </c>
      <c r="F166" s="52">
        <f t="shared" si="39"/>
        <v>0</v>
      </c>
      <c r="G166" s="101">
        <v>0</v>
      </c>
      <c r="H166" s="110">
        <v>0</v>
      </c>
      <c r="I166" s="110">
        <v>0</v>
      </c>
      <c r="J166" s="110">
        <v>0</v>
      </c>
      <c r="K166" s="68">
        <f t="shared" si="38"/>
        <v>0</v>
      </c>
      <c r="L166" s="101">
        <v>0</v>
      </c>
      <c r="M166" s="101">
        <v>0</v>
      </c>
      <c r="N166" s="101">
        <v>0</v>
      </c>
      <c r="O166" s="101">
        <v>0</v>
      </c>
      <c r="P166" s="318">
        <f t="shared" si="33"/>
        <v>0</v>
      </c>
      <c r="Q166" s="101">
        <v>0</v>
      </c>
      <c r="R166" s="101">
        <v>0</v>
      </c>
      <c r="S166" s="101">
        <v>0</v>
      </c>
      <c r="T166" s="101">
        <v>0</v>
      </c>
      <c r="U166" s="318">
        <f t="shared" si="34"/>
        <v>0</v>
      </c>
      <c r="V166" s="101">
        <v>0</v>
      </c>
      <c r="W166" s="101">
        <v>0</v>
      </c>
      <c r="X166" s="101">
        <v>0</v>
      </c>
      <c r="Y166" s="461">
        <v>0</v>
      </c>
      <c r="Z166" s="495">
        <f t="shared" si="35"/>
        <v>0</v>
      </c>
      <c r="AA166" s="101">
        <v>0</v>
      </c>
      <c r="AB166" s="101">
        <v>0</v>
      </c>
      <c r="AC166" s="101">
        <v>0</v>
      </c>
      <c r="AD166" s="101"/>
      <c r="AE166" s="495">
        <f t="shared" si="36"/>
        <v>0</v>
      </c>
      <c r="AF166" s="101">
        <v>0</v>
      </c>
      <c r="AG166" s="101">
        <v>0</v>
      </c>
      <c r="AH166" s="101">
        <v>0</v>
      </c>
      <c r="AI166" s="101">
        <v>0</v>
      </c>
      <c r="AJ166" s="495">
        <f t="shared" si="37"/>
        <v>0</v>
      </c>
    </row>
    <row r="167" spans="1:36" s="239" customFormat="1" ht="16.5" customHeight="1" thickBot="1" x14ac:dyDescent="0.3">
      <c r="B167" s="886"/>
      <c r="C167" s="881"/>
      <c r="D167" s="787"/>
      <c r="E167" s="121" t="s">
        <v>114</v>
      </c>
      <c r="F167" s="52">
        <f t="shared" si="39"/>
        <v>0</v>
      </c>
      <c r="G167" s="124"/>
      <c r="H167" s="124"/>
      <c r="I167" s="124"/>
      <c r="J167" s="124"/>
      <c r="K167" s="68">
        <f t="shared" si="38"/>
        <v>0</v>
      </c>
      <c r="L167" s="277"/>
      <c r="M167" s="277"/>
      <c r="N167" s="277"/>
      <c r="O167" s="277"/>
      <c r="P167" s="318">
        <f t="shared" si="33"/>
        <v>0</v>
      </c>
      <c r="Q167" s="277"/>
      <c r="R167" s="277"/>
      <c r="S167" s="277"/>
      <c r="T167" s="277"/>
      <c r="U167" s="318">
        <f t="shared" si="34"/>
        <v>0</v>
      </c>
      <c r="V167" s="277"/>
      <c r="W167" s="277"/>
      <c r="X167" s="277"/>
      <c r="Y167" s="422"/>
      <c r="Z167" s="495">
        <f t="shared" si="35"/>
        <v>0</v>
      </c>
      <c r="AA167" s="277"/>
      <c r="AB167" s="277"/>
      <c r="AC167" s="277"/>
      <c r="AD167" s="277"/>
      <c r="AE167" s="495">
        <f t="shared" si="36"/>
        <v>0</v>
      </c>
      <c r="AF167" s="277"/>
      <c r="AG167" s="277"/>
      <c r="AH167" s="277"/>
      <c r="AI167" s="277"/>
      <c r="AJ167" s="495">
        <f t="shared" si="37"/>
        <v>0</v>
      </c>
    </row>
    <row r="168" spans="1:36" s="239" customFormat="1" ht="21.75" thickBot="1" x14ac:dyDescent="0.3">
      <c r="B168" s="886"/>
      <c r="C168" s="881"/>
      <c r="D168" s="787"/>
      <c r="E168" s="243" t="s">
        <v>626</v>
      </c>
      <c r="F168" s="52">
        <f t="shared" si="39"/>
        <v>0</v>
      </c>
      <c r="G168" s="124"/>
      <c r="H168" s="124"/>
      <c r="I168" s="124"/>
      <c r="J168" s="124"/>
      <c r="K168" s="68">
        <f t="shared" si="38"/>
        <v>0</v>
      </c>
      <c r="L168" s="277"/>
      <c r="M168" s="277"/>
      <c r="N168" s="277"/>
      <c r="O168" s="277"/>
      <c r="P168" s="318">
        <f t="shared" si="33"/>
        <v>0</v>
      </c>
      <c r="Q168" s="277"/>
      <c r="R168" s="277"/>
      <c r="S168" s="277"/>
      <c r="T168" s="277"/>
      <c r="U168" s="318">
        <f t="shared" si="34"/>
        <v>0</v>
      </c>
      <c r="V168" s="277"/>
      <c r="W168" s="277"/>
      <c r="X168" s="277"/>
      <c r="Y168" s="422"/>
      <c r="Z168" s="495">
        <f t="shared" si="35"/>
        <v>0</v>
      </c>
      <c r="AA168" s="277"/>
      <c r="AB168" s="277"/>
      <c r="AC168" s="277"/>
      <c r="AD168" s="277"/>
      <c r="AE168" s="495">
        <f t="shared" si="36"/>
        <v>0</v>
      </c>
      <c r="AF168" s="277"/>
      <c r="AG168" s="277"/>
      <c r="AH168" s="277"/>
      <c r="AI168" s="277"/>
      <c r="AJ168" s="495">
        <f t="shared" si="37"/>
        <v>0</v>
      </c>
    </row>
    <row r="169" spans="1:36" s="239" customFormat="1" ht="21.75" thickBot="1" x14ac:dyDescent="0.3">
      <c r="B169" s="887"/>
      <c r="C169" s="881"/>
      <c r="D169" s="791"/>
      <c r="E169" s="243" t="s">
        <v>625</v>
      </c>
      <c r="F169" s="52">
        <f t="shared" si="39"/>
        <v>0</v>
      </c>
      <c r="G169" s="245"/>
      <c r="H169" s="245"/>
      <c r="I169" s="245"/>
      <c r="J169" s="245"/>
      <c r="K169" s="68">
        <f t="shared" si="38"/>
        <v>0</v>
      </c>
      <c r="L169" s="277"/>
      <c r="M169" s="277"/>
      <c r="N169" s="277"/>
      <c r="O169" s="277"/>
      <c r="P169" s="318">
        <f t="shared" si="33"/>
        <v>0</v>
      </c>
      <c r="Q169" s="277"/>
      <c r="R169" s="277"/>
      <c r="S169" s="277"/>
      <c r="T169" s="277"/>
      <c r="U169" s="318">
        <f t="shared" si="34"/>
        <v>0</v>
      </c>
      <c r="V169" s="277"/>
      <c r="W169" s="277"/>
      <c r="X169" s="277"/>
      <c r="Y169" s="422"/>
      <c r="Z169" s="495">
        <f t="shared" si="35"/>
        <v>0</v>
      </c>
      <c r="AA169" s="277"/>
      <c r="AB169" s="277"/>
      <c r="AC169" s="277"/>
      <c r="AD169" s="277"/>
      <c r="AE169" s="495">
        <f t="shared" si="36"/>
        <v>0</v>
      </c>
      <c r="AF169" s="277"/>
      <c r="AG169" s="277"/>
      <c r="AH169" s="277"/>
      <c r="AI169" s="277"/>
      <c r="AJ169" s="495">
        <f t="shared" si="37"/>
        <v>0</v>
      </c>
    </row>
    <row r="170" spans="1:36" s="239" customFormat="1" ht="21" customHeight="1" x14ac:dyDescent="0.25">
      <c r="B170" s="872">
        <v>37</v>
      </c>
      <c r="C170" s="881"/>
      <c r="D170" s="786" t="s">
        <v>52</v>
      </c>
      <c r="E170" s="116" t="s">
        <v>118</v>
      </c>
      <c r="F170" s="52">
        <f t="shared" si="39"/>
        <v>0</v>
      </c>
      <c r="G170" s="106">
        <v>0</v>
      </c>
      <c r="H170" s="109">
        <v>0</v>
      </c>
      <c r="I170" s="109">
        <v>0</v>
      </c>
      <c r="J170" s="109">
        <v>0</v>
      </c>
      <c r="K170" s="68">
        <f t="shared" si="38"/>
        <v>0</v>
      </c>
      <c r="L170" s="106">
        <v>0</v>
      </c>
      <c r="M170" s="106">
        <v>0</v>
      </c>
      <c r="N170" s="106">
        <v>0</v>
      </c>
      <c r="O170" s="106">
        <v>0</v>
      </c>
      <c r="P170" s="318">
        <f t="shared" si="33"/>
        <v>0</v>
      </c>
      <c r="Q170" s="106">
        <v>0</v>
      </c>
      <c r="R170" s="106">
        <v>0</v>
      </c>
      <c r="S170" s="106">
        <v>0</v>
      </c>
      <c r="T170" s="106">
        <v>0</v>
      </c>
      <c r="U170" s="318">
        <f t="shared" si="34"/>
        <v>0</v>
      </c>
      <c r="V170" s="106">
        <v>0</v>
      </c>
      <c r="W170" s="106">
        <v>0</v>
      </c>
      <c r="X170" s="106">
        <v>0</v>
      </c>
      <c r="Y170" s="465">
        <v>0</v>
      </c>
      <c r="Z170" s="495">
        <f t="shared" si="35"/>
        <v>0</v>
      </c>
      <c r="AA170" s="106">
        <v>0</v>
      </c>
      <c r="AB170" s="106">
        <v>0</v>
      </c>
      <c r="AC170" s="106">
        <v>0</v>
      </c>
      <c r="AD170" s="106">
        <v>0</v>
      </c>
      <c r="AE170" s="495">
        <f t="shared" si="36"/>
        <v>0</v>
      </c>
      <c r="AF170" s="106">
        <v>0</v>
      </c>
      <c r="AG170" s="106">
        <v>0</v>
      </c>
      <c r="AH170" s="106">
        <v>0</v>
      </c>
      <c r="AI170" s="106">
        <v>0</v>
      </c>
      <c r="AJ170" s="495">
        <f t="shared" si="37"/>
        <v>0</v>
      </c>
    </row>
    <row r="171" spans="1:36" s="239" customFormat="1" ht="21" customHeight="1" x14ac:dyDescent="0.25">
      <c r="B171" s="886"/>
      <c r="C171" s="881"/>
      <c r="D171" s="787"/>
      <c r="E171" s="79" t="s">
        <v>205</v>
      </c>
      <c r="F171" s="52">
        <f t="shared" si="39"/>
        <v>0</v>
      </c>
      <c r="G171" s="101">
        <v>0</v>
      </c>
      <c r="H171" s="110">
        <v>0</v>
      </c>
      <c r="I171" s="110">
        <v>0</v>
      </c>
      <c r="J171" s="110">
        <v>0</v>
      </c>
      <c r="K171" s="68">
        <f t="shared" si="38"/>
        <v>0</v>
      </c>
      <c r="L171" s="101">
        <v>0</v>
      </c>
      <c r="M171" s="101">
        <v>0</v>
      </c>
      <c r="N171" s="101">
        <v>0</v>
      </c>
      <c r="O171" s="101">
        <v>0</v>
      </c>
      <c r="P171" s="318">
        <f t="shared" si="33"/>
        <v>0</v>
      </c>
      <c r="Q171" s="101">
        <v>0</v>
      </c>
      <c r="R171" s="101">
        <v>0</v>
      </c>
      <c r="S171" s="101">
        <v>0</v>
      </c>
      <c r="T171" s="101">
        <v>0</v>
      </c>
      <c r="U171" s="318">
        <f t="shared" si="34"/>
        <v>0</v>
      </c>
      <c r="V171" s="101">
        <v>0</v>
      </c>
      <c r="W171" s="101">
        <v>0</v>
      </c>
      <c r="X171" s="101">
        <v>0</v>
      </c>
      <c r="Y171" s="461">
        <v>0</v>
      </c>
      <c r="Z171" s="495">
        <f t="shared" si="35"/>
        <v>0</v>
      </c>
      <c r="AA171" s="101">
        <v>0</v>
      </c>
      <c r="AB171" s="101">
        <v>0</v>
      </c>
      <c r="AC171" s="101">
        <v>0</v>
      </c>
      <c r="AD171" s="101">
        <v>0</v>
      </c>
      <c r="AE171" s="495">
        <f t="shared" si="36"/>
        <v>0</v>
      </c>
      <c r="AF171" s="101">
        <v>0</v>
      </c>
      <c r="AG171" s="101">
        <v>0</v>
      </c>
      <c r="AH171" s="101">
        <v>0</v>
      </c>
      <c r="AI171" s="101">
        <v>0</v>
      </c>
      <c r="AJ171" s="495">
        <f t="shared" si="37"/>
        <v>0</v>
      </c>
    </row>
    <row r="172" spans="1:36" s="239" customFormat="1" ht="21" customHeight="1" thickBot="1" x14ac:dyDescent="0.3">
      <c r="A172" s="125"/>
      <c r="B172" s="887"/>
      <c r="C172" s="881"/>
      <c r="D172" s="791"/>
      <c r="E172" s="121" t="s">
        <v>114</v>
      </c>
      <c r="F172" s="52">
        <f t="shared" si="39"/>
        <v>0</v>
      </c>
      <c r="G172" s="124"/>
      <c r="H172" s="124"/>
      <c r="I172" s="124"/>
      <c r="J172" s="124"/>
      <c r="K172" s="68">
        <f t="shared" si="38"/>
        <v>0</v>
      </c>
      <c r="L172" s="277"/>
      <c r="M172" s="277"/>
      <c r="N172" s="277"/>
      <c r="O172" s="277"/>
      <c r="P172" s="318">
        <f t="shared" si="33"/>
        <v>0</v>
      </c>
      <c r="Q172" s="277"/>
      <c r="R172" s="277"/>
      <c r="S172" s="277"/>
      <c r="T172" s="277"/>
      <c r="U172" s="318">
        <f t="shared" si="34"/>
        <v>0</v>
      </c>
      <c r="V172" s="277"/>
      <c r="W172" s="277"/>
      <c r="X172" s="277"/>
      <c r="Y172" s="422"/>
      <c r="Z172" s="495">
        <f t="shared" si="35"/>
        <v>0</v>
      </c>
      <c r="AA172" s="277"/>
      <c r="AB172" s="277"/>
      <c r="AC172" s="277"/>
      <c r="AD172" s="277"/>
      <c r="AE172" s="495">
        <f t="shared" si="36"/>
        <v>0</v>
      </c>
      <c r="AF172" s="277"/>
      <c r="AG172" s="277"/>
      <c r="AH172" s="277"/>
      <c r="AI172" s="277"/>
      <c r="AJ172" s="495">
        <f t="shared" si="37"/>
        <v>0</v>
      </c>
    </row>
    <row r="173" spans="1:36" s="239" customFormat="1" ht="38.25" customHeight="1" x14ac:dyDescent="0.25">
      <c r="B173" s="872">
        <v>38</v>
      </c>
      <c r="C173" s="881"/>
      <c r="D173" s="786" t="s">
        <v>53</v>
      </c>
      <c r="E173" s="116" t="s">
        <v>118</v>
      </c>
      <c r="F173" s="52">
        <f t="shared" si="39"/>
        <v>0</v>
      </c>
      <c r="G173" s="106">
        <v>0</v>
      </c>
      <c r="H173" s="109">
        <v>0</v>
      </c>
      <c r="I173" s="109">
        <v>0</v>
      </c>
      <c r="J173" s="109">
        <v>0</v>
      </c>
      <c r="K173" s="68">
        <f t="shared" si="38"/>
        <v>0</v>
      </c>
      <c r="L173" s="106">
        <v>0</v>
      </c>
      <c r="M173" s="106">
        <v>0</v>
      </c>
      <c r="N173" s="106">
        <v>0</v>
      </c>
      <c r="O173" s="106">
        <v>0</v>
      </c>
      <c r="P173" s="318">
        <f t="shared" si="33"/>
        <v>0</v>
      </c>
      <c r="Q173" s="106">
        <v>0</v>
      </c>
      <c r="R173" s="106">
        <v>0</v>
      </c>
      <c r="S173" s="106">
        <v>0</v>
      </c>
      <c r="T173" s="106">
        <v>0</v>
      </c>
      <c r="U173" s="318">
        <f t="shared" si="34"/>
        <v>0</v>
      </c>
      <c r="V173" s="106">
        <v>0</v>
      </c>
      <c r="W173" s="106">
        <v>0</v>
      </c>
      <c r="X173" s="106">
        <v>0</v>
      </c>
      <c r="Y173" s="465">
        <v>0</v>
      </c>
      <c r="Z173" s="495">
        <f t="shared" si="35"/>
        <v>0</v>
      </c>
      <c r="AA173" s="106">
        <v>0</v>
      </c>
      <c r="AB173" s="106">
        <v>0</v>
      </c>
      <c r="AC173" s="106">
        <v>0</v>
      </c>
      <c r="AD173" s="106">
        <v>0</v>
      </c>
      <c r="AE173" s="495">
        <f t="shared" si="36"/>
        <v>0</v>
      </c>
      <c r="AF173" s="106">
        <v>0</v>
      </c>
      <c r="AG173" s="106">
        <v>0</v>
      </c>
      <c r="AH173" s="106">
        <v>0</v>
      </c>
      <c r="AI173" s="106">
        <v>0</v>
      </c>
      <c r="AJ173" s="495">
        <f t="shared" si="37"/>
        <v>0</v>
      </c>
    </row>
    <row r="174" spans="1:36" s="239" customFormat="1" ht="30" customHeight="1" x14ac:dyDescent="0.25">
      <c r="B174" s="886"/>
      <c r="C174" s="881"/>
      <c r="D174" s="787"/>
      <c r="E174" s="79" t="s">
        <v>205</v>
      </c>
      <c r="F174" s="52">
        <f t="shared" si="39"/>
        <v>0</v>
      </c>
      <c r="G174" s="101">
        <v>0</v>
      </c>
      <c r="H174" s="110">
        <v>0</v>
      </c>
      <c r="I174" s="110">
        <v>0</v>
      </c>
      <c r="J174" s="110">
        <v>0</v>
      </c>
      <c r="K174" s="68">
        <f t="shared" si="38"/>
        <v>0</v>
      </c>
      <c r="L174" s="101">
        <v>0</v>
      </c>
      <c r="M174" s="101">
        <v>0</v>
      </c>
      <c r="N174" s="101">
        <v>0</v>
      </c>
      <c r="O174" s="101">
        <v>0</v>
      </c>
      <c r="P174" s="318">
        <f t="shared" si="33"/>
        <v>0</v>
      </c>
      <c r="Q174" s="101">
        <v>0</v>
      </c>
      <c r="R174" s="101">
        <v>0</v>
      </c>
      <c r="S174" s="101">
        <v>0</v>
      </c>
      <c r="T174" s="101">
        <v>0</v>
      </c>
      <c r="U174" s="318">
        <f t="shared" si="34"/>
        <v>0</v>
      </c>
      <c r="V174" s="101">
        <v>0</v>
      </c>
      <c r="W174" s="101">
        <v>0</v>
      </c>
      <c r="X174" s="101">
        <v>0</v>
      </c>
      <c r="Y174" s="461">
        <v>0</v>
      </c>
      <c r="Z174" s="495">
        <f t="shared" si="35"/>
        <v>0</v>
      </c>
      <c r="AA174" s="101">
        <v>0</v>
      </c>
      <c r="AB174" s="101">
        <v>0</v>
      </c>
      <c r="AC174" s="101">
        <v>0</v>
      </c>
      <c r="AD174" s="101">
        <v>0</v>
      </c>
      <c r="AE174" s="495">
        <f t="shared" si="36"/>
        <v>0</v>
      </c>
      <c r="AF174" s="101">
        <v>0</v>
      </c>
      <c r="AG174" s="101">
        <v>0</v>
      </c>
      <c r="AH174" s="101">
        <v>0</v>
      </c>
      <c r="AI174" s="101">
        <v>0</v>
      </c>
      <c r="AJ174" s="495">
        <f t="shared" si="37"/>
        <v>0</v>
      </c>
    </row>
    <row r="175" spans="1:36" s="239" customFormat="1" ht="30.75" customHeight="1" thickBot="1" x14ac:dyDescent="0.3">
      <c r="B175" s="886"/>
      <c r="C175" s="881"/>
      <c r="D175" s="787"/>
      <c r="E175" s="121" t="s">
        <v>114</v>
      </c>
      <c r="F175" s="52">
        <f t="shared" si="39"/>
        <v>0</v>
      </c>
      <c r="G175" s="124"/>
      <c r="H175" s="124"/>
      <c r="I175" s="124"/>
      <c r="J175" s="124"/>
      <c r="K175" s="68">
        <f t="shared" si="38"/>
        <v>0</v>
      </c>
      <c r="L175" s="277"/>
      <c r="M175" s="277"/>
      <c r="N175" s="277"/>
      <c r="O175" s="277"/>
      <c r="P175" s="318">
        <f t="shared" si="33"/>
        <v>0</v>
      </c>
      <c r="Q175" s="277"/>
      <c r="R175" s="277"/>
      <c r="S175" s="277"/>
      <c r="T175" s="277"/>
      <c r="U175" s="318">
        <f t="shared" si="34"/>
        <v>0</v>
      </c>
      <c r="V175" s="277"/>
      <c r="W175" s="277"/>
      <c r="X175" s="277"/>
      <c r="Y175" s="422"/>
      <c r="Z175" s="495">
        <f t="shared" si="35"/>
        <v>0</v>
      </c>
      <c r="AA175" s="277"/>
      <c r="AB175" s="277"/>
      <c r="AC175" s="277"/>
      <c r="AD175" s="277"/>
      <c r="AE175" s="495">
        <f t="shared" si="36"/>
        <v>0</v>
      </c>
      <c r="AF175" s="277"/>
      <c r="AG175" s="277"/>
      <c r="AH175" s="277"/>
      <c r="AI175" s="277"/>
      <c r="AJ175" s="495">
        <f t="shared" si="37"/>
        <v>0</v>
      </c>
    </row>
    <row r="176" spans="1:36" s="239" customFormat="1" ht="21.75" thickBot="1" x14ac:dyDescent="0.3">
      <c r="B176" s="886"/>
      <c r="C176" s="881"/>
      <c r="D176" s="787"/>
      <c r="E176" s="243" t="s">
        <v>626</v>
      </c>
      <c r="F176" s="52">
        <f t="shared" si="39"/>
        <v>0</v>
      </c>
      <c r="G176" s="124"/>
      <c r="H176" s="124"/>
      <c r="I176" s="124"/>
      <c r="J176" s="124"/>
      <c r="K176" s="68">
        <f t="shared" si="38"/>
        <v>0</v>
      </c>
      <c r="L176" s="277"/>
      <c r="M176" s="277"/>
      <c r="N176" s="277"/>
      <c r="O176" s="277"/>
      <c r="P176" s="318">
        <f t="shared" si="33"/>
        <v>0</v>
      </c>
      <c r="Q176" s="277"/>
      <c r="R176" s="277"/>
      <c r="S176" s="277"/>
      <c r="T176" s="277"/>
      <c r="U176" s="318">
        <f t="shared" si="34"/>
        <v>0</v>
      </c>
      <c r="V176" s="277"/>
      <c r="W176" s="277"/>
      <c r="X176" s="277"/>
      <c r="Y176" s="422"/>
      <c r="Z176" s="495">
        <f t="shared" si="35"/>
        <v>0</v>
      </c>
      <c r="AA176" s="277"/>
      <c r="AB176" s="277"/>
      <c r="AC176" s="277"/>
      <c r="AD176" s="277"/>
      <c r="AE176" s="495">
        <f t="shared" si="36"/>
        <v>0</v>
      </c>
      <c r="AF176" s="277"/>
      <c r="AG176" s="277"/>
      <c r="AH176" s="277"/>
      <c r="AI176" s="277"/>
      <c r="AJ176" s="495">
        <f t="shared" si="37"/>
        <v>0</v>
      </c>
    </row>
    <row r="177" spans="2:36" s="239" customFormat="1" ht="45.6" customHeight="1" thickBot="1" x14ac:dyDescent="0.3">
      <c r="B177" s="887"/>
      <c r="C177" s="881"/>
      <c r="D177" s="791"/>
      <c r="E177" s="243" t="s">
        <v>625</v>
      </c>
      <c r="F177" s="52">
        <f t="shared" si="39"/>
        <v>0</v>
      </c>
      <c r="G177" s="245"/>
      <c r="H177" s="245"/>
      <c r="I177" s="245"/>
      <c r="J177" s="245"/>
      <c r="K177" s="68">
        <f t="shared" si="38"/>
        <v>0</v>
      </c>
      <c r="L177" s="277"/>
      <c r="M177" s="277"/>
      <c r="N177" s="277"/>
      <c r="O177" s="277"/>
      <c r="P177" s="318">
        <f t="shared" si="33"/>
        <v>0</v>
      </c>
      <c r="Q177" s="277"/>
      <c r="R177" s="277"/>
      <c r="S177" s="277"/>
      <c r="T177" s="277"/>
      <c r="U177" s="318">
        <f t="shared" si="34"/>
        <v>0</v>
      </c>
      <c r="V177" s="277"/>
      <c r="W177" s="277"/>
      <c r="X177" s="277"/>
      <c r="Y177" s="422"/>
      <c r="Z177" s="495">
        <f t="shared" si="35"/>
        <v>0</v>
      </c>
      <c r="AA177" s="277"/>
      <c r="AB177" s="277"/>
      <c r="AC177" s="277"/>
      <c r="AD177" s="277"/>
      <c r="AE177" s="495">
        <f t="shared" si="36"/>
        <v>0</v>
      </c>
      <c r="AF177" s="277"/>
      <c r="AG177" s="277"/>
      <c r="AH177" s="277"/>
      <c r="AI177" s="277"/>
      <c r="AJ177" s="495">
        <f t="shared" si="37"/>
        <v>0</v>
      </c>
    </row>
    <row r="178" spans="2:36" s="239" customFormat="1" ht="16.5" customHeight="1" x14ac:dyDescent="0.25">
      <c r="B178" s="872">
        <v>39</v>
      </c>
      <c r="C178" s="881"/>
      <c r="D178" s="786" t="s">
        <v>54</v>
      </c>
      <c r="E178" s="116" t="s">
        <v>118</v>
      </c>
      <c r="F178" s="52">
        <f t="shared" si="39"/>
        <v>0</v>
      </c>
      <c r="G178" s="106">
        <v>0</v>
      </c>
      <c r="H178" s="109">
        <v>0</v>
      </c>
      <c r="I178" s="109">
        <v>0</v>
      </c>
      <c r="J178" s="109">
        <v>0</v>
      </c>
      <c r="K178" s="68">
        <f t="shared" si="38"/>
        <v>0</v>
      </c>
      <c r="L178" s="106">
        <v>0</v>
      </c>
      <c r="M178" s="106">
        <v>0</v>
      </c>
      <c r="N178" s="106">
        <v>0</v>
      </c>
      <c r="O178" s="106">
        <v>0</v>
      </c>
      <c r="P178" s="318">
        <f t="shared" si="33"/>
        <v>0</v>
      </c>
      <c r="Q178" s="106">
        <v>0</v>
      </c>
      <c r="R178" s="106">
        <v>0</v>
      </c>
      <c r="S178" s="106">
        <v>0</v>
      </c>
      <c r="T178" s="106">
        <v>0</v>
      </c>
      <c r="U178" s="318">
        <f t="shared" si="34"/>
        <v>0</v>
      </c>
      <c r="V178" s="106">
        <v>0</v>
      </c>
      <c r="W178" s="106">
        <v>0</v>
      </c>
      <c r="X178" s="106">
        <v>0</v>
      </c>
      <c r="Y178" s="465">
        <v>0</v>
      </c>
      <c r="Z178" s="495">
        <f t="shared" si="35"/>
        <v>0</v>
      </c>
      <c r="AA178" s="106">
        <v>0</v>
      </c>
      <c r="AB178" s="106">
        <v>0</v>
      </c>
      <c r="AC178" s="106">
        <v>0</v>
      </c>
      <c r="AD178" s="106">
        <v>0</v>
      </c>
      <c r="AE178" s="495">
        <f t="shared" si="36"/>
        <v>0</v>
      </c>
      <c r="AF178" s="106">
        <v>0</v>
      </c>
      <c r="AG178" s="106">
        <v>0</v>
      </c>
      <c r="AH178" s="106">
        <v>0</v>
      </c>
      <c r="AI178" s="106">
        <v>0</v>
      </c>
      <c r="AJ178" s="495">
        <f t="shared" si="37"/>
        <v>0</v>
      </c>
    </row>
    <row r="179" spans="2:36" s="239" customFormat="1" ht="16.5" customHeight="1" x14ac:dyDescent="0.25">
      <c r="B179" s="869"/>
      <c r="C179" s="881"/>
      <c r="D179" s="787"/>
      <c r="E179" s="87" t="s">
        <v>205</v>
      </c>
      <c r="F179" s="52">
        <f t="shared" si="39"/>
        <v>0</v>
      </c>
      <c r="G179" s="101">
        <v>0</v>
      </c>
      <c r="H179" s="110">
        <v>0</v>
      </c>
      <c r="I179" s="110">
        <v>0</v>
      </c>
      <c r="J179" s="110">
        <v>0</v>
      </c>
      <c r="K179" s="68">
        <f t="shared" si="38"/>
        <v>0</v>
      </c>
      <c r="L179" s="101">
        <v>0</v>
      </c>
      <c r="M179" s="101">
        <v>0</v>
      </c>
      <c r="N179" s="101">
        <v>0</v>
      </c>
      <c r="O179" s="101">
        <v>0</v>
      </c>
      <c r="P179" s="318">
        <f t="shared" si="33"/>
        <v>0</v>
      </c>
      <c r="Q179" s="101">
        <v>0</v>
      </c>
      <c r="R179" s="101">
        <v>0</v>
      </c>
      <c r="S179" s="101">
        <v>0</v>
      </c>
      <c r="T179" s="101">
        <v>0</v>
      </c>
      <c r="U179" s="318">
        <f t="shared" si="34"/>
        <v>0</v>
      </c>
      <c r="V179" s="101">
        <v>0</v>
      </c>
      <c r="W179" s="101">
        <v>0</v>
      </c>
      <c r="X179" s="101">
        <v>0</v>
      </c>
      <c r="Y179" s="461">
        <v>0</v>
      </c>
      <c r="Z179" s="495">
        <f t="shared" si="35"/>
        <v>0</v>
      </c>
      <c r="AA179" s="101">
        <v>0</v>
      </c>
      <c r="AB179" s="101">
        <v>0</v>
      </c>
      <c r="AC179" s="101">
        <v>0</v>
      </c>
      <c r="AD179" s="101">
        <v>0</v>
      </c>
      <c r="AE179" s="495">
        <f t="shared" si="36"/>
        <v>0</v>
      </c>
      <c r="AF179" s="101">
        <v>0</v>
      </c>
      <c r="AG179" s="101">
        <v>0</v>
      </c>
      <c r="AH179" s="101">
        <v>0</v>
      </c>
      <c r="AI179" s="101">
        <v>0</v>
      </c>
      <c r="AJ179" s="495">
        <f t="shared" si="37"/>
        <v>0</v>
      </c>
    </row>
    <row r="180" spans="2:36" s="239" customFormat="1" ht="16.5" customHeight="1" thickBot="1" x14ac:dyDescent="0.3">
      <c r="B180" s="869"/>
      <c r="C180" s="881"/>
      <c r="D180" s="787"/>
      <c r="E180" s="121" t="s">
        <v>114</v>
      </c>
      <c r="F180" s="52">
        <f t="shared" si="39"/>
        <v>0</v>
      </c>
      <c r="G180" s="124"/>
      <c r="H180" s="124"/>
      <c r="I180" s="124"/>
      <c r="J180" s="124"/>
      <c r="K180" s="68">
        <f t="shared" si="38"/>
        <v>0</v>
      </c>
      <c r="L180" s="277"/>
      <c r="M180" s="277"/>
      <c r="N180" s="277"/>
      <c r="O180" s="277"/>
      <c r="P180" s="318">
        <f t="shared" si="33"/>
        <v>0</v>
      </c>
      <c r="Q180" s="277"/>
      <c r="R180" s="277"/>
      <c r="S180" s="277"/>
      <c r="T180" s="277"/>
      <c r="U180" s="318">
        <f t="shared" si="34"/>
        <v>0</v>
      </c>
      <c r="V180" s="277"/>
      <c r="W180" s="277"/>
      <c r="X180" s="277"/>
      <c r="Y180" s="422"/>
      <c r="Z180" s="495">
        <f t="shared" si="35"/>
        <v>0</v>
      </c>
      <c r="AA180" s="277"/>
      <c r="AB180" s="277"/>
      <c r="AC180" s="277"/>
      <c r="AD180" s="277"/>
      <c r="AE180" s="495">
        <f t="shared" si="36"/>
        <v>0</v>
      </c>
      <c r="AF180" s="561">
        <v>0</v>
      </c>
      <c r="AG180" s="561">
        <v>0</v>
      </c>
      <c r="AH180" s="561">
        <v>0</v>
      </c>
      <c r="AI180" s="561">
        <v>0</v>
      </c>
      <c r="AJ180" s="495">
        <f t="shared" si="37"/>
        <v>0</v>
      </c>
    </row>
    <row r="181" spans="2:36" s="239" customFormat="1" ht="21.75" thickBot="1" x14ac:dyDescent="0.3">
      <c r="B181" s="869"/>
      <c r="C181" s="881"/>
      <c r="D181" s="787"/>
      <c r="E181" s="243" t="s">
        <v>626</v>
      </c>
      <c r="F181" s="52">
        <f t="shared" si="39"/>
        <v>0</v>
      </c>
      <c r="G181" s="124"/>
      <c r="H181" s="124"/>
      <c r="I181" s="124"/>
      <c r="J181" s="124"/>
      <c r="K181" s="68">
        <f t="shared" si="38"/>
        <v>0</v>
      </c>
      <c r="L181" s="277"/>
      <c r="M181" s="277"/>
      <c r="N181" s="277"/>
      <c r="O181" s="277"/>
      <c r="P181" s="318">
        <f t="shared" si="33"/>
        <v>0</v>
      </c>
      <c r="Q181" s="277"/>
      <c r="R181" s="277"/>
      <c r="S181" s="277"/>
      <c r="T181" s="277"/>
      <c r="U181" s="318">
        <f t="shared" si="34"/>
        <v>0</v>
      </c>
      <c r="V181" s="277"/>
      <c r="W181" s="277"/>
      <c r="X181" s="277"/>
      <c r="Y181" s="422"/>
      <c r="Z181" s="495">
        <f t="shared" si="35"/>
        <v>0</v>
      </c>
      <c r="AA181" s="277"/>
      <c r="AB181" s="277"/>
      <c r="AC181" s="277"/>
      <c r="AD181" s="277"/>
      <c r="AE181" s="495">
        <f t="shared" si="36"/>
        <v>0</v>
      </c>
      <c r="AF181" s="561">
        <v>0</v>
      </c>
      <c r="AG181" s="561">
        <v>0</v>
      </c>
      <c r="AH181" s="561">
        <v>0</v>
      </c>
      <c r="AI181" s="561">
        <v>0</v>
      </c>
      <c r="AJ181" s="495">
        <f t="shared" si="37"/>
        <v>0</v>
      </c>
    </row>
    <row r="182" spans="2:36" s="239" customFormat="1" ht="29.25" customHeight="1" thickBot="1" x14ac:dyDescent="0.3">
      <c r="B182" s="870"/>
      <c r="C182" s="881"/>
      <c r="D182" s="791"/>
      <c r="E182" s="243" t="s">
        <v>625</v>
      </c>
      <c r="F182" s="52">
        <f t="shared" si="39"/>
        <v>0</v>
      </c>
      <c r="G182" s="245"/>
      <c r="H182" s="245"/>
      <c r="I182" s="245"/>
      <c r="J182" s="245"/>
      <c r="K182" s="68">
        <f t="shared" si="38"/>
        <v>0</v>
      </c>
      <c r="L182" s="277"/>
      <c r="M182" s="277"/>
      <c r="N182" s="277"/>
      <c r="O182" s="277"/>
      <c r="P182" s="318">
        <f t="shared" si="33"/>
        <v>0</v>
      </c>
      <c r="Q182" s="277"/>
      <c r="R182" s="277"/>
      <c r="S182" s="277"/>
      <c r="T182" s="277"/>
      <c r="U182" s="318">
        <f t="shared" si="34"/>
        <v>0</v>
      </c>
      <c r="V182" s="277"/>
      <c r="W182" s="277"/>
      <c r="X182" s="277"/>
      <c r="Y182" s="422"/>
      <c r="Z182" s="495">
        <f t="shared" si="35"/>
        <v>0</v>
      </c>
      <c r="AA182" s="277"/>
      <c r="AB182" s="277"/>
      <c r="AC182" s="277"/>
      <c r="AD182" s="277"/>
      <c r="AE182" s="495">
        <f t="shared" si="36"/>
        <v>0</v>
      </c>
      <c r="AF182" s="277"/>
      <c r="AG182" s="277"/>
      <c r="AH182" s="277"/>
      <c r="AI182" s="277"/>
      <c r="AJ182" s="495">
        <f t="shared" si="37"/>
        <v>0</v>
      </c>
    </row>
    <row r="183" spans="2:36" s="239" customFormat="1" ht="16.5" customHeight="1" thickBot="1" x14ac:dyDescent="0.3">
      <c r="B183" s="872">
        <v>41</v>
      </c>
      <c r="C183" s="881"/>
      <c r="D183" s="786" t="s">
        <v>370</v>
      </c>
      <c r="E183" s="116" t="s">
        <v>118</v>
      </c>
      <c r="F183" s="52">
        <f t="shared" si="39"/>
        <v>0</v>
      </c>
      <c r="G183" s="105">
        <v>0</v>
      </c>
      <c r="H183" s="112">
        <v>0</v>
      </c>
      <c r="I183" s="112">
        <v>0</v>
      </c>
      <c r="J183" s="112">
        <v>0</v>
      </c>
      <c r="K183" s="68">
        <f t="shared" si="38"/>
        <v>0</v>
      </c>
      <c r="L183" s="103">
        <v>0</v>
      </c>
      <c r="M183" s="103">
        <v>0</v>
      </c>
      <c r="N183" s="103">
        <v>0</v>
      </c>
      <c r="O183" s="103">
        <v>0</v>
      </c>
      <c r="P183" s="318">
        <f t="shared" si="33"/>
        <v>0</v>
      </c>
      <c r="Q183" s="103">
        <v>0</v>
      </c>
      <c r="R183" s="103">
        <v>0</v>
      </c>
      <c r="S183" s="103">
        <v>0</v>
      </c>
      <c r="T183" s="103">
        <v>0</v>
      </c>
      <c r="U183" s="318">
        <f t="shared" si="34"/>
        <v>0</v>
      </c>
      <c r="V183" s="103">
        <v>0</v>
      </c>
      <c r="W183" s="103">
        <v>0</v>
      </c>
      <c r="X183" s="103">
        <v>0</v>
      </c>
      <c r="Y183" s="467">
        <v>0</v>
      </c>
      <c r="Z183" s="495">
        <f t="shared" si="35"/>
        <v>0</v>
      </c>
      <c r="AA183" s="103">
        <v>0</v>
      </c>
      <c r="AB183" s="103">
        <v>0</v>
      </c>
      <c r="AC183" s="103">
        <v>0</v>
      </c>
      <c r="AD183" s="103">
        <v>0</v>
      </c>
      <c r="AE183" s="495">
        <f t="shared" si="36"/>
        <v>0</v>
      </c>
      <c r="AF183" s="103">
        <v>0</v>
      </c>
      <c r="AG183" s="103">
        <v>0</v>
      </c>
      <c r="AH183" s="103">
        <v>0</v>
      </c>
      <c r="AI183" s="103">
        <v>0</v>
      </c>
      <c r="AJ183" s="495">
        <f t="shared" si="37"/>
        <v>0</v>
      </c>
    </row>
    <row r="184" spans="2:36" s="239" customFormat="1" ht="16.5" customHeight="1" thickBot="1" x14ac:dyDescent="0.3">
      <c r="B184" s="869"/>
      <c r="C184" s="881"/>
      <c r="D184" s="787"/>
      <c r="E184" s="87" t="s">
        <v>205</v>
      </c>
      <c r="F184" s="52">
        <f t="shared" si="39"/>
        <v>0</v>
      </c>
      <c r="G184" s="126">
        <v>0</v>
      </c>
      <c r="H184" s="145">
        <v>0</v>
      </c>
      <c r="I184" s="145">
        <v>0</v>
      </c>
      <c r="J184" s="145">
        <v>0</v>
      </c>
      <c r="K184" s="68">
        <f t="shared" si="38"/>
        <v>0</v>
      </c>
      <c r="L184" s="101">
        <v>0</v>
      </c>
      <c r="M184" s="101">
        <v>0</v>
      </c>
      <c r="N184" s="101">
        <v>0</v>
      </c>
      <c r="O184" s="101">
        <v>0</v>
      </c>
      <c r="P184" s="318">
        <f t="shared" si="33"/>
        <v>0</v>
      </c>
      <c r="Q184" s="101">
        <v>0</v>
      </c>
      <c r="R184" s="101">
        <v>0</v>
      </c>
      <c r="S184" s="101">
        <v>0</v>
      </c>
      <c r="T184" s="101">
        <v>0</v>
      </c>
      <c r="U184" s="318">
        <f t="shared" si="34"/>
        <v>0</v>
      </c>
      <c r="V184" s="101">
        <v>0</v>
      </c>
      <c r="W184" s="101">
        <v>0</v>
      </c>
      <c r="X184" s="101">
        <v>0</v>
      </c>
      <c r="Y184" s="461">
        <v>0</v>
      </c>
      <c r="Z184" s="495">
        <f t="shared" si="35"/>
        <v>0</v>
      </c>
      <c r="AA184" s="101">
        <v>0</v>
      </c>
      <c r="AB184" s="101">
        <v>0</v>
      </c>
      <c r="AC184" s="101">
        <v>0</v>
      </c>
      <c r="AD184" s="101">
        <v>0</v>
      </c>
      <c r="AE184" s="495">
        <f t="shared" si="36"/>
        <v>0</v>
      </c>
      <c r="AF184" s="101">
        <v>0</v>
      </c>
      <c r="AG184" s="101">
        <v>0</v>
      </c>
      <c r="AH184" s="101">
        <v>0</v>
      </c>
      <c r="AI184" s="101">
        <v>0</v>
      </c>
      <c r="AJ184" s="495">
        <f t="shared" si="37"/>
        <v>0</v>
      </c>
    </row>
    <row r="185" spans="2:36" s="239" customFormat="1" ht="16.5" customHeight="1" thickBot="1" x14ac:dyDescent="0.3">
      <c r="B185" s="869"/>
      <c r="C185" s="881"/>
      <c r="D185" s="787"/>
      <c r="E185" s="88" t="s">
        <v>114</v>
      </c>
      <c r="F185" s="52">
        <f t="shared" si="39"/>
        <v>0</v>
      </c>
      <c r="G185" s="126">
        <v>0</v>
      </c>
      <c r="H185" s="145">
        <v>0</v>
      </c>
      <c r="I185" s="145">
        <v>0</v>
      </c>
      <c r="J185" s="145">
        <v>0</v>
      </c>
      <c r="K185" s="68">
        <f t="shared" si="38"/>
        <v>0</v>
      </c>
      <c r="L185" s="126">
        <v>0</v>
      </c>
      <c r="M185" s="126">
        <v>0</v>
      </c>
      <c r="N185" s="126">
        <v>0</v>
      </c>
      <c r="O185" s="126">
        <v>0</v>
      </c>
      <c r="P185" s="318">
        <f t="shared" si="33"/>
        <v>0</v>
      </c>
      <c r="Q185" s="126">
        <v>0</v>
      </c>
      <c r="R185" s="126">
        <v>0</v>
      </c>
      <c r="S185" s="126">
        <v>0</v>
      </c>
      <c r="T185" s="126">
        <v>0</v>
      </c>
      <c r="U185" s="318">
        <f t="shared" si="34"/>
        <v>0</v>
      </c>
      <c r="V185" s="126">
        <v>0</v>
      </c>
      <c r="W185" s="126">
        <v>0</v>
      </c>
      <c r="X185" s="126">
        <v>0</v>
      </c>
      <c r="Y185" s="463">
        <v>0</v>
      </c>
      <c r="Z185" s="495">
        <f t="shared" si="35"/>
        <v>0</v>
      </c>
      <c r="AA185" s="126">
        <v>0</v>
      </c>
      <c r="AB185" s="126">
        <v>0</v>
      </c>
      <c r="AC185" s="126">
        <v>0</v>
      </c>
      <c r="AD185" s="126">
        <v>0</v>
      </c>
      <c r="AE185" s="495">
        <f t="shared" si="36"/>
        <v>0</v>
      </c>
      <c r="AF185" s="126">
        <v>0</v>
      </c>
      <c r="AG185" s="126">
        <v>0</v>
      </c>
      <c r="AH185" s="126">
        <v>0</v>
      </c>
      <c r="AI185" s="126">
        <v>0</v>
      </c>
      <c r="AJ185" s="495">
        <f t="shared" si="37"/>
        <v>0</v>
      </c>
    </row>
    <row r="186" spans="2:36" s="239" customFormat="1" ht="16.5" customHeight="1" thickBot="1" x14ac:dyDescent="0.3">
      <c r="B186" s="869"/>
      <c r="C186" s="881"/>
      <c r="D186" s="787"/>
      <c r="E186" s="89" t="s">
        <v>626</v>
      </c>
      <c r="F186" s="52">
        <f t="shared" si="39"/>
        <v>0</v>
      </c>
      <c r="G186" s="106">
        <v>0</v>
      </c>
      <c r="H186" s="109">
        <v>0</v>
      </c>
      <c r="I186" s="109">
        <v>0</v>
      </c>
      <c r="J186" s="109">
        <v>0</v>
      </c>
      <c r="K186" s="68">
        <f t="shared" si="38"/>
        <v>0</v>
      </c>
      <c r="L186" s="212">
        <v>0</v>
      </c>
      <c r="M186" s="212">
        <v>0</v>
      </c>
      <c r="N186" s="212">
        <v>0</v>
      </c>
      <c r="O186" s="212">
        <v>0</v>
      </c>
      <c r="P186" s="318">
        <f t="shared" si="33"/>
        <v>0</v>
      </c>
      <c r="Q186" s="212">
        <v>0</v>
      </c>
      <c r="R186" s="212">
        <v>0</v>
      </c>
      <c r="S186" s="212">
        <v>0</v>
      </c>
      <c r="T186" s="212">
        <v>0</v>
      </c>
      <c r="U186" s="318">
        <f t="shared" si="34"/>
        <v>0</v>
      </c>
      <c r="V186" s="212">
        <v>0</v>
      </c>
      <c r="W186" s="212">
        <v>0</v>
      </c>
      <c r="X186" s="212">
        <v>0</v>
      </c>
      <c r="Y186" s="464">
        <v>0</v>
      </c>
      <c r="Z186" s="495">
        <f t="shared" si="35"/>
        <v>0</v>
      </c>
      <c r="AA186" s="212">
        <v>0</v>
      </c>
      <c r="AB186" s="212">
        <v>0</v>
      </c>
      <c r="AC186" s="212">
        <v>0</v>
      </c>
      <c r="AD186" s="212">
        <v>0</v>
      </c>
      <c r="AE186" s="495">
        <f t="shared" si="36"/>
        <v>0</v>
      </c>
      <c r="AF186" s="212">
        <v>0</v>
      </c>
      <c r="AG186" s="212">
        <v>0</v>
      </c>
      <c r="AH186" s="212">
        <v>0</v>
      </c>
      <c r="AI186" s="212">
        <v>0</v>
      </c>
      <c r="AJ186" s="495">
        <f t="shared" si="37"/>
        <v>0</v>
      </c>
    </row>
    <row r="187" spans="2:36" s="239" customFormat="1" ht="21.75" thickBot="1" x14ac:dyDescent="0.3">
      <c r="B187" s="870"/>
      <c r="C187" s="881"/>
      <c r="D187" s="791"/>
      <c r="E187" s="89" t="s">
        <v>625</v>
      </c>
      <c r="F187" s="52">
        <f t="shared" si="39"/>
        <v>0</v>
      </c>
      <c r="G187" s="101">
        <v>0</v>
      </c>
      <c r="H187" s="110">
        <v>0</v>
      </c>
      <c r="I187" s="110">
        <v>0</v>
      </c>
      <c r="J187" s="110">
        <v>0</v>
      </c>
      <c r="K187" s="68">
        <f t="shared" si="38"/>
        <v>0</v>
      </c>
      <c r="L187" s="212">
        <v>0</v>
      </c>
      <c r="M187" s="212">
        <v>0</v>
      </c>
      <c r="N187" s="212">
        <v>0</v>
      </c>
      <c r="O187" s="212">
        <v>0</v>
      </c>
      <c r="P187" s="318">
        <f t="shared" si="33"/>
        <v>0</v>
      </c>
      <c r="Q187" s="212">
        <v>0</v>
      </c>
      <c r="R187" s="212">
        <v>0</v>
      </c>
      <c r="S187" s="212">
        <v>0</v>
      </c>
      <c r="T187" s="212">
        <v>0</v>
      </c>
      <c r="U187" s="318">
        <f t="shared" si="34"/>
        <v>0</v>
      </c>
      <c r="V187" s="212">
        <v>0</v>
      </c>
      <c r="W187" s="212">
        <v>0</v>
      </c>
      <c r="X187" s="212">
        <v>0</v>
      </c>
      <c r="Y187" s="464">
        <v>0</v>
      </c>
      <c r="Z187" s="495">
        <f t="shared" si="35"/>
        <v>0</v>
      </c>
      <c r="AA187" s="212">
        <v>0</v>
      </c>
      <c r="AB187" s="212">
        <v>0</v>
      </c>
      <c r="AC187" s="212">
        <v>0</v>
      </c>
      <c r="AD187" s="212">
        <v>0</v>
      </c>
      <c r="AE187" s="495">
        <f t="shared" si="36"/>
        <v>0</v>
      </c>
      <c r="AF187" s="212">
        <v>0</v>
      </c>
      <c r="AG187" s="212">
        <v>0</v>
      </c>
      <c r="AH187" s="212">
        <v>0</v>
      </c>
      <c r="AI187" s="212">
        <v>0</v>
      </c>
      <c r="AJ187" s="495">
        <f t="shared" si="37"/>
        <v>0</v>
      </c>
    </row>
    <row r="188" spans="2:36" s="239" customFormat="1" ht="16.5" customHeight="1" thickBot="1" x14ac:dyDescent="0.3">
      <c r="B188" s="872">
        <v>42</v>
      </c>
      <c r="C188" s="881"/>
      <c r="D188" s="786" t="s">
        <v>371</v>
      </c>
      <c r="E188" s="116" t="s">
        <v>118</v>
      </c>
      <c r="F188" s="52">
        <f t="shared" si="39"/>
        <v>0</v>
      </c>
      <c r="G188" s="105">
        <v>0</v>
      </c>
      <c r="H188" s="112">
        <v>0</v>
      </c>
      <c r="I188" s="112">
        <v>0</v>
      </c>
      <c r="J188" s="112">
        <v>0</v>
      </c>
      <c r="K188" s="68">
        <f t="shared" si="38"/>
        <v>0</v>
      </c>
      <c r="L188" s="108">
        <v>0</v>
      </c>
      <c r="M188" s="108">
        <v>0</v>
      </c>
      <c r="N188" s="108">
        <v>0</v>
      </c>
      <c r="O188" s="108">
        <v>0</v>
      </c>
      <c r="P188" s="318">
        <f t="shared" si="33"/>
        <v>0</v>
      </c>
      <c r="Q188" s="108">
        <v>0</v>
      </c>
      <c r="R188" s="108">
        <v>0</v>
      </c>
      <c r="S188" s="108">
        <v>0</v>
      </c>
      <c r="T188" s="108">
        <v>0</v>
      </c>
      <c r="U188" s="318">
        <f t="shared" si="34"/>
        <v>0</v>
      </c>
      <c r="V188" s="108">
        <v>0</v>
      </c>
      <c r="W188" s="108">
        <v>0</v>
      </c>
      <c r="X188" s="108">
        <v>0</v>
      </c>
      <c r="Y188" s="468">
        <v>0</v>
      </c>
      <c r="Z188" s="495">
        <f t="shared" si="35"/>
        <v>0</v>
      </c>
      <c r="AA188" s="108">
        <v>0</v>
      </c>
      <c r="AB188" s="108">
        <v>0</v>
      </c>
      <c r="AC188" s="108">
        <v>0</v>
      </c>
      <c r="AD188" s="108">
        <v>0</v>
      </c>
      <c r="AE188" s="495">
        <f t="shared" si="36"/>
        <v>0</v>
      </c>
      <c r="AF188" s="108">
        <v>0</v>
      </c>
      <c r="AG188" s="108">
        <v>0</v>
      </c>
      <c r="AH188" s="108">
        <v>0</v>
      </c>
      <c r="AI188" s="108">
        <v>0</v>
      </c>
      <c r="AJ188" s="495">
        <f t="shared" si="37"/>
        <v>0</v>
      </c>
    </row>
    <row r="189" spans="2:36" s="239" customFormat="1" ht="16.5" customHeight="1" thickBot="1" x14ac:dyDescent="0.3">
      <c r="B189" s="869"/>
      <c r="C189" s="881"/>
      <c r="D189" s="787"/>
      <c r="E189" s="87" t="s">
        <v>205</v>
      </c>
      <c r="F189" s="52">
        <f t="shared" si="39"/>
        <v>0</v>
      </c>
      <c r="G189" s="126">
        <v>0</v>
      </c>
      <c r="H189" s="145">
        <v>0</v>
      </c>
      <c r="I189" s="145">
        <v>0</v>
      </c>
      <c r="J189" s="145">
        <v>0</v>
      </c>
      <c r="K189" s="68">
        <f t="shared" si="38"/>
        <v>0</v>
      </c>
      <c r="L189" s="101">
        <v>0</v>
      </c>
      <c r="M189" s="101">
        <v>0</v>
      </c>
      <c r="N189" s="101">
        <v>0</v>
      </c>
      <c r="O189" s="101">
        <v>0</v>
      </c>
      <c r="P189" s="318">
        <f t="shared" si="33"/>
        <v>0</v>
      </c>
      <c r="Q189" s="101">
        <v>0</v>
      </c>
      <c r="R189" s="101">
        <v>0</v>
      </c>
      <c r="S189" s="101">
        <v>0</v>
      </c>
      <c r="T189" s="101">
        <v>0</v>
      </c>
      <c r="U189" s="318">
        <f t="shared" si="34"/>
        <v>0</v>
      </c>
      <c r="V189" s="101">
        <v>0</v>
      </c>
      <c r="W189" s="101">
        <v>0</v>
      </c>
      <c r="X189" s="101">
        <v>0</v>
      </c>
      <c r="Y189" s="461">
        <v>0</v>
      </c>
      <c r="Z189" s="495">
        <f t="shared" si="35"/>
        <v>0</v>
      </c>
      <c r="AA189" s="101">
        <v>0</v>
      </c>
      <c r="AB189" s="101">
        <v>0</v>
      </c>
      <c r="AC189" s="101">
        <v>0</v>
      </c>
      <c r="AD189" s="101">
        <v>0</v>
      </c>
      <c r="AE189" s="495">
        <f t="shared" si="36"/>
        <v>0</v>
      </c>
      <c r="AF189" s="101">
        <v>0</v>
      </c>
      <c r="AG189" s="101">
        <v>0</v>
      </c>
      <c r="AH189" s="101">
        <v>0</v>
      </c>
      <c r="AI189" s="101">
        <v>0</v>
      </c>
      <c r="AJ189" s="495">
        <f t="shared" si="37"/>
        <v>0</v>
      </c>
    </row>
    <row r="190" spans="2:36" s="239" customFormat="1" ht="16.5" customHeight="1" thickBot="1" x14ac:dyDescent="0.3">
      <c r="B190" s="869"/>
      <c r="C190" s="881"/>
      <c r="D190" s="787"/>
      <c r="E190" s="88" t="s">
        <v>114</v>
      </c>
      <c r="F190" s="52">
        <f t="shared" si="39"/>
        <v>0</v>
      </c>
      <c r="G190" s="126">
        <v>0</v>
      </c>
      <c r="H190" s="145">
        <v>0</v>
      </c>
      <c r="I190" s="145">
        <v>0</v>
      </c>
      <c r="J190" s="145">
        <v>0</v>
      </c>
      <c r="K190" s="68">
        <f t="shared" si="38"/>
        <v>0</v>
      </c>
      <c r="L190" s="126">
        <v>0</v>
      </c>
      <c r="M190" s="126">
        <v>0</v>
      </c>
      <c r="N190" s="126">
        <v>0</v>
      </c>
      <c r="O190" s="126">
        <v>0</v>
      </c>
      <c r="P190" s="318">
        <f t="shared" si="33"/>
        <v>0</v>
      </c>
      <c r="Q190" s="126">
        <v>0</v>
      </c>
      <c r="R190" s="126">
        <v>0</v>
      </c>
      <c r="S190" s="126">
        <v>0</v>
      </c>
      <c r="T190" s="126">
        <v>0</v>
      </c>
      <c r="U190" s="318">
        <f t="shared" si="34"/>
        <v>0</v>
      </c>
      <c r="V190" s="126">
        <v>0</v>
      </c>
      <c r="W190" s="126">
        <v>0</v>
      </c>
      <c r="X190" s="126">
        <v>0</v>
      </c>
      <c r="Y190" s="463">
        <v>0</v>
      </c>
      <c r="Z190" s="495">
        <f t="shared" si="35"/>
        <v>0</v>
      </c>
      <c r="AA190" s="126">
        <v>0</v>
      </c>
      <c r="AB190" s="126">
        <v>0</v>
      </c>
      <c r="AC190" s="126">
        <v>0</v>
      </c>
      <c r="AD190" s="126">
        <v>0</v>
      </c>
      <c r="AE190" s="495">
        <f t="shared" si="36"/>
        <v>0</v>
      </c>
      <c r="AF190" s="126">
        <v>0</v>
      </c>
      <c r="AG190" s="126">
        <v>0</v>
      </c>
      <c r="AH190" s="126">
        <v>0</v>
      </c>
      <c r="AI190" s="126">
        <v>0</v>
      </c>
      <c r="AJ190" s="495">
        <f t="shared" si="37"/>
        <v>0</v>
      </c>
    </row>
    <row r="191" spans="2:36" s="239" customFormat="1" ht="16.5" customHeight="1" thickBot="1" x14ac:dyDescent="0.3">
      <c r="B191" s="869"/>
      <c r="C191" s="881"/>
      <c r="D191" s="787"/>
      <c r="E191" s="243" t="s">
        <v>626</v>
      </c>
      <c r="F191" s="52">
        <f t="shared" si="39"/>
        <v>0</v>
      </c>
      <c r="G191" s="142"/>
      <c r="H191" s="142"/>
      <c r="I191" s="142"/>
      <c r="J191" s="142"/>
      <c r="K191" s="68">
        <f t="shared" si="38"/>
        <v>0</v>
      </c>
      <c r="L191" s="277"/>
      <c r="M191" s="277"/>
      <c r="N191" s="277"/>
      <c r="O191" s="277"/>
      <c r="P191" s="318">
        <f t="shared" si="33"/>
        <v>0</v>
      </c>
      <c r="Q191" s="277"/>
      <c r="R191" s="277"/>
      <c r="S191" s="277"/>
      <c r="T191" s="277"/>
      <c r="U191" s="318">
        <f t="shared" si="34"/>
        <v>0</v>
      </c>
      <c r="V191" s="277"/>
      <c r="W191" s="277"/>
      <c r="X191" s="277"/>
      <c r="Y191" s="422"/>
      <c r="Z191" s="495">
        <f t="shared" si="35"/>
        <v>0</v>
      </c>
      <c r="AA191" s="277"/>
      <c r="AB191" s="277"/>
      <c r="AC191" s="277"/>
      <c r="AD191" s="277"/>
      <c r="AE191" s="495">
        <f t="shared" si="36"/>
        <v>0</v>
      </c>
      <c r="AF191" s="277"/>
      <c r="AG191" s="277"/>
      <c r="AH191" s="277"/>
      <c r="AI191" s="277"/>
      <c r="AJ191" s="495">
        <f t="shared" si="37"/>
        <v>0</v>
      </c>
    </row>
    <row r="192" spans="2:36" s="239" customFormat="1" ht="21.75" thickBot="1" x14ac:dyDescent="0.3">
      <c r="B192" s="870"/>
      <c r="C192" s="881"/>
      <c r="D192" s="791"/>
      <c r="E192" s="243" t="s">
        <v>625</v>
      </c>
      <c r="F192" s="52">
        <f t="shared" si="39"/>
        <v>0</v>
      </c>
      <c r="G192" s="146"/>
      <c r="H192" s="146"/>
      <c r="I192" s="146"/>
      <c r="J192" s="146"/>
      <c r="K192" s="68">
        <f t="shared" si="38"/>
        <v>0</v>
      </c>
      <c r="L192" s="277"/>
      <c r="M192" s="277"/>
      <c r="N192" s="277"/>
      <c r="O192" s="277"/>
      <c r="P192" s="318">
        <f t="shared" si="33"/>
        <v>0</v>
      </c>
      <c r="Q192" s="277"/>
      <c r="R192" s="277"/>
      <c r="S192" s="277"/>
      <c r="T192" s="277"/>
      <c r="U192" s="318">
        <f t="shared" si="34"/>
        <v>0</v>
      </c>
      <c r="V192" s="277"/>
      <c r="W192" s="277"/>
      <c r="X192" s="277"/>
      <c r="Y192" s="422"/>
      <c r="Z192" s="495">
        <f t="shared" si="35"/>
        <v>0</v>
      </c>
      <c r="AA192" s="277"/>
      <c r="AB192" s="277"/>
      <c r="AC192" s="277"/>
      <c r="AD192" s="277"/>
      <c r="AE192" s="495">
        <f t="shared" si="36"/>
        <v>0</v>
      </c>
      <c r="AF192" s="277"/>
      <c r="AG192" s="277"/>
      <c r="AH192" s="277"/>
      <c r="AI192" s="277"/>
      <c r="AJ192" s="495">
        <f t="shared" si="37"/>
        <v>0</v>
      </c>
    </row>
    <row r="193" spans="2:36" s="239" customFormat="1" ht="16.5" customHeight="1" thickBot="1" x14ac:dyDescent="0.3">
      <c r="B193" s="872">
        <v>43</v>
      </c>
      <c r="C193" s="881"/>
      <c r="D193" s="786" t="s">
        <v>372</v>
      </c>
      <c r="E193" s="116" t="s">
        <v>118</v>
      </c>
      <c r="F193" s="52">
        <f t="shared" si="39"/>
        <v>0</v>
      </c>
      <c r="G193" s="105">
        <v>0</v>
      </c>
      <c r="H193" s="112">
        <v>0</v>
      </c>
      <c r="I193" s="112">
        <v>0</v>
      </c>
      <c r="J193" s="112">
        <v>0</v>
      </c>
      <c r="K193" s="68">
        <f t="shared" si="38"/>
        <v>0</v>
      </c>
      <c r="L193" s="103">
        <v>0</v>
      </c>
      <c r="M193" s="103">
        <v>0</v>
      </c>
      <c r="N193" s="103">
        <v>0</v>
      </c>
      <c r="O193" s="103">
        <v>0</v>
      </c>
      <c r="P193" s="318">
        <f t="shared" si="33"/>
        <v>0</v>
      </c>
      <c r="Q193" s="103">
        <v>0</v>
      </c>
      <c r="R193" s="103">
        <v>0</v>
      </c>
      <c r="S193" s="103">
        <v>0</v>
      </c>
      <c r="T193" s="103">
        <v>0</v>
      </c>
      <c r="U193" s="318">
        <f t="shared" si="34"/>
        <v>0</v>
      </c>
      <c r="V193" s="103">
        <v>0</v>
      </c>
      <c r="W193" s="103">
        <v>0</v>
      </c>
      <c r="X193" s="103">
        <v>0</v>
      </c>
      <c r="Y193" s="467">
        <v>0</v>
      </c>
      <c r="Z193" s="495">
        <f t="shared" si="35"/>
        <v>0</v>
      </c>
      <c r="AA193" s="103">
        <v>0</v>
      </c>
      <c r="AB193" s="103">
        <v>0</v>
      </c>
      <c r="AC193" s="103">
        <v>0</v>
      </c>
      <c r="AD193" s="103">
        <v>0</v>
      </c>
      <c r="AE193" s="495">
        <f t="shared" si="36"/>
        <v>0</v>
      </c>
      <c r="AF193" s="103">
        <v>0</v>
      </c>
      <c r="AG193" s="103">
        <v>0</v>
      </c>
      <c r="AH193" s="103">
        <v>0</v>
      </c>
      <c r="AI193" s="103">
        <v>0</v>
      </c>
      <c r="AJ193" s="495">
        <f t="shared" si="37"/>
        <v>0</v>
      </c>
    </row>
    <row r="194" spans="2:36" s="239" customFormat="1" ht="16.5" customHeight="1" thickBot="1" x14ac:dyDescent="0.3">
      <c r="B194" s="869"/>
      <c r="C194" s="881"/>
      <c r="D194" s="787"/>
      <c r="E194" s="87" t="s">
        <v>205</v>
      </c>
      <c r="F194" s="52">
        <f t="shared" si="39"/>
        <v>0</v>
      </c>
      <c r="G194" s="126">
        <v>0</v>
      </c>
      <c r="H194" s="145">
        <v>0</v>
      </c>
      <c r="I194" s="145">
        <v>0</v>
      </c>
      <c r="J194" s="145">
        <v>0</v>
      </c>
      <c r="K194" s="68">
        <f t="shared" si="38"/>
        <v>0</v>
      </c>
      <c r="L194" s="101">
        <v>0</v>
      </c>
      <c r="M194" s="101">
        <v>0</v>
      </c>
      <c r="N194" s="101">
        <v>0</v>
      </c>
      <c r="O194" s="101">
        <v>0</v>
      </c>
      <c r="P194" s="318">
        <f t="shared" si="33"/>
        <v>0</v>
      </c>
      <c r="Q194" s="103">
        <v>0</v>
      </c>
      <c r="R194" s="103">
        <v>0</v>
      </c>
      <c r="S194" s="103">
        <v>0</v>
      </c>
      <c r="T194" s="103">
        <v>0</v>
      </c>
      <c r="U194" s="318">
        <f t="shared" si="34"/>
        <v>0</v>
      </c>
      <c r="V194" s="101">
        <v>0</v>
      </c>
      <c r="W194" s="101">
        <v>0</v>
      </c>
      <c r="X194" s="101">
        <v>0</v>
      </c>
      <c r="Y194" s="461">
        <v>0</v>
      </c>
      <c r="Z194" s="495">
        <f t="shared" si="35"/>
        <v>0</v>
      </c>
      <c r="AA194" s="101">
        <v>0</v>
      </c>
      <c r="AB194" s="101">
        <v>0</v>
      </c>
      <c r="AC194" s="101">
        <v>0</v>
      </c>
      <c r="AD194" s="101">
        <v>0</v>
      </c>
      <c r="AE194" s="495">
        <f t="shared" si="36"/>
        <v>0</v>
      </c>
      <c r="AF194" s="101">
        <v>0</v>
      </c>
      <c r="AG194" s="101">
        <v>0</v>
      </c>
      <c r="AH194" s="101">
        <v>0</v>
      </c>
      <c r="AI194" s="101">
        <v>0</v>
      </c>
      <c r="AJ194" s="495">
        <f t="shared" si="37"/>
        <v>0</v>
      </c>
    </row>
    <row r="195" spans="2:36" s="239" customFormat="1" ht="16.5" customHeight="1" thickBot="1" x14ac:dyDescent="0.3">
      <c r="B195" s="869"/>
      <c r="C195" s="881"/>
      <c r="D195" s="787"/>
      <c r="E195" s="88" t="s">
        <v>114</v>
      </c>
      <c r="F195" s="52">
        <f t="shared" si="39"/>
        <v>0</v>
      </c>
      <c r="G195" s="126">
        <v>0</v>
      </c>
      <c r="H195" s="145">
        <v>0</v>
      </c>
      <c r="I195" s="145">
        <v>0</v>
      </c>
      <c r="J195" s="145">
        <v>0</v>
      </c>
      <c r="K195" s="68">
        <f t="shared" si="38"/>
        <v>0</v>
      </c>
      <c r="L195" s="126">
        <v>0</v>
      </c>
      <c r="M195" s="126">
        <v>0</v>
      </c>
      <c r="N195" s="126">
        <v>0</v>
      </c>
      <c r="O195" s="126">
        <v>0</v>
      </c>
      <c r="P195" s="318">
        <f t="shared" si="33"/>
        <v>0</v>
      </c>
      <c r="Q195" s="103">
        <v>0</v>
      </c>
      <c r="R195" s="103">
        <v>0</v>
      </c>
      <c r="S195" s="103">
        <v>0</v>
      </c>
      <c r="T195" s="103">
        <v>0</v>
      </c>
      <c r="U195" s="318">
        <f t="shared" si="34"/>
        <v>0</v>
      </c>
      <c r="V195" s="126">
        <v>0</v>
      </c>
      <c r="W195" s="126">
        <v>0</v>
      </c>
      <c r="X195" s="126">
        <v>0</v>
      </c>
      <c r="Y195" s="463">
        <v>0</v>
      </c>
      <c r="Z195" s="495">
        <f t="shared" si="35"/>
        <v>0</v>
      </c>
      <c r="AA195" s="126">
        <v>0</v>
      </c>
      <c r="AB195" s="126">
        <v>0</v>
      </c>
      <c r="AC195" s="126">
        <v>0</v>
      </c>
      <c r="AD195" s="126">
        <v>0</v>
      </c>
      <c r="AE195" s="495">
        <f t="shared" si="36"/>
        <v>0</v>
      </c>
      <c r="AF195" s="126">
        <v>0</v>
      </c>
      <c r="AG195" s="126">
        <v>0</v>
      </c>
      <c r="AH195" s="126">
        <v>0</v>
      </c>
      <c r="AI195" s="126">
        <v>0</v>
      </c>
      <c r="AJ195" s="495">
        <f t="shared" si="37"/>
        <v>0</v>
      </c>
    </row>
    <row r="196" spans="2:36" s="239" customFormat="1" ht="16.5" customHeight="1" thickBot="1" x14ac:dyDescent="0.3">
      <c r="B196" s="869"/>
      <c r="C196" s="881"/>
      <c r="D196" s="787"/>
      <c r="E196" s="89" t="s">
        <v>626</v>
      </c>
      <c r="F196" s="52">
        <f t="shared" si="39"/>
        <v>0</v>
      </c>
      <c r="G196" s="106">
        <v>0</v>
      </c>
      <c r="H196" s="109">
        <v>0</v>
      </c>
      <c r="I196" s="109">
        <v>0</v>
      </c>
      <c r="J196" s="109">
        <v>0</v>
      </c>
      <c r="K196" s="68">
        <f t="shared" si="38"/>
        <v>0</v>
      </c>
      <c r="L196" s="108">
        <v>0</v>
      </c>
      <c r="M196" s="108">
        <v>0</v>
      </c>
      <c r="N196" s="108">
        <v>0</v>
      </c>
      <c r="O196" s="108">
        <v>0</v>
      </c>
      <c r="P196" s="318">
        <f t="shared" si="33"/>
        <v>0</v>
      </c>
      <c r="Q196" s="103">
        <v>0</v>
      </c>
      <c r="R196" s="103">
        <v>0</v>
      </c>
      <c r="S196" s="103">
        <v>0</v>
      </c>
      <c r="T196" s="103">
        <v>0</v>
      </c>
      <c r="U196" s="318">
        <f t="shared" si="34"/>
        <v>0</v>
      </c>
      <c r="V196" s="108">
        <v>0</v>
      </c>
      <c r="W196" s="108">
        <v>0</v>
      </c>
      <c r="X196" s="108">
        <v>0</v>
      </c>
      <c r="Y196" s="468">
        <v>0</v>
      </c>
      <c r="Z196" s="495">
        <f t="shared" si="35"/>
        <v>0</v>
      </c>
      <c r="AA196" s="108">
        <v>0</v>
      </c>
      <c r="AB196" s="108">
        <v>0</v>
      </c>
      <c r="AC196" s="108">
        <v>0</v>
      </c>
      <c r="AD196" s="108">
        <v>0</v>
      </c>
      <c r="AE196" s="495">
        <f t="shared" si="36"/>
        <v>0</v>
      </c>
      <c r="AF196" s="108">
        <v>0</v>
      </c>
      <c r="AG196" s="108">
        <v>0</v>
      </c>
      <c r="AH196" s="108">
        <v>0</v>
      </c>
      <c r="AI196" s="108">
        <v>0</v>
      </c>
      <c r="AJ196" s="495">
        <f t="shared" si="37"/>
        <v>0</v>
      </c>
    </row>
    <row r="197" spans="2:36" s="239" customFormat="1" ht="21.75" thickBot="1" x14ac:dyDescent="0.3">
      <c r="B197" s="870"/>
      <c r="C197" s="881"/>
      <c r="D197" s="791"/>
      <c r="E197" s="89" t="s">
        <v>625</v>
      </c>
      <c r="F197" s="52">
        <f t="shared" si="39"/>
        <v>0</v>
      </c>
      <c r="G197" s="101">
        <v>0</v>
      </c>
      <c r="H197" s="110">
        <v>0</v>
      </c>
      <c r="I197" s="110">
        <v>0</v>
      </c>
      <c r="J197" s="110">
        <v>0</v>
      </c>
      <c r="K197" s="68">
        <f t="shared" si="38"/>
        <v>0</v>
      </c>
      <c r="L197" s="212">
        <v>0</v>
      </c>
      <c r="M197" s="212">
        <v>0</v>
      </c>
      <c r="N197" s="212">
        <v>0</v>
      </c>
      <c r="O197" s="212">
        <v>0</v>
      </c>
      <c r="P197" s="318">
        <f t="shared" si="33"/>
        <v>0</v>
      </c>
      <c r="Q197" s="103">
        <v>0</v>
      </c>
      <c r="R197" s="103">
        <v>0</v>
      </c>
      <c r="S197" s="103">
        <v>0</v>
      </c>
      <c r="T197" s="103">
        <v>0</v>
      </c>
      <c r="U197" s="318">
        <f t="shared" si="34"/>
        <v>0</v>
      </c>
      <c r="V197" s="212">
        <v>0</v>
      </c>
      <c r="W197" s="212">
        <v>0</v>
      </c>
      <c r="X197" s="212">
        <v>0</v>
      </c>
      <c r="Y197" s="464">
        <v>0</v>
      </c>
      <c r="Z197" s="495">
        <f t="shared" si="35"/>
        <v>0</v>
      </c>
      <c r="AA197" s="212">
        <v>0</v>
      </c>
      <c r="AB197" s="212">
        <v>0</v>
      </c>
      <c r="AC197" s="212">
        <v>0</v>
      </c>
      <c r="AD197" s="212">
        <v>0</v>
      </c>
      <c r="AE197" s="495">
        <f t="shared" si="36"/>
        <v>0</v>
      </c>
      <c r="AF197" s="212">
        <v>0</v>
      </c>
      <c r="AG197" s="212">
        <v>0</v>
      </c>
      <c r="AH197" s="212">
        <v>0</v>
      </c>
      <c r="AI197" s="212">
        <v>0</v>
      </c>
      <c r="AJ197" s="495">
        <f t="shared" si="37"/>
        <v>0</v>
      </c>
    </row>
    <row r="198" spans="2:36" s="239" customFormat="1" ht="16.5" customHeight="1" thickBot="1" x14ac:dyDescent="0.3">
      <c r="B198" s="872">
        <v>44</v>
      </c>
      <c r="C198" s="881"/>
      <c r="D198" s="786" t="s">
        <v>373</v>
      </c>
      <c r="E198" s="116" t="s">
        <v>118</v>
      </c>
      <c r="F198" s="52">
        <f t="shared" si="39"/>
        <v>0</v>
      </c>
      <c r="G198" s="105">
        <v>0</v>
      </c>
      <c r="H198" s="112">
        <v>0</v>
      </c>
      <c r="I198" s="112">
        <v>0</v>
      </c>
      <c r="J198" s="112">
        <v>0</v>
      </c>
      <c r="K198" s="68">
        <f t="shared" si="38"/>
        <v>0</v>
      </c>
      <c r="L198" s="108">
        <v>0</v>
      </c>
      <c r="M198" s="108">
        <v>0</v>
      </c>
      <c r="N198" s="108">
        <v>0</v>
      </c>
      <c r="O198" s="108">
        <v>0</v>
      </c>
      <c r="P198" s="318">
        <f t="shared" si="33"/>
        <v>0</v>
      </c>
      <c r="Q198" s="103">
        <v>0</v>
      </c>
      <c r="R198" s="103">
        <v>0</v>
      </c>
      <c r="S198" s="103">
        <v>0</v>
      </c>
      <c r="T198" s="103">
        <v>0</v>
      </c>
      <c r="U198" s="318">
        <f t="shared" si="34"/>
        <v>0</v>
      </c>
      <c r="V198" s="108">
        <v>0</v>
      </c>
      <c r="W198" s="108">
        <v>0</v>
      </c>
      <c r="X198" s="108">
        <v>0</v>
      </c>
      <c r="Y198" s="468">
        <v>0</v>
      </c>
      <c r="Z198" s="495">
        <f t="shared" si="35"/>
        <v>0</v>
      </c>
      <c r="AA198" s="108">
        <v>0</v>
      </c>
      <c r="AB198" s="108">
        <v>0</v>
      </c>
      <c r="AC198" s="108">
        <v>0</v>
      </c>
      <c r="AD198" s="108">
        <v>0</v>
      </c>
      <c r="AE198" s="495">
        <f t="shared" si="36"/>
        <v>0</v>
      </c>
      <c r="AF198" s="108">
        <v>0</v>
      </c>
      <c r="AG198" s="108">
        <v>0</v>
      </c>
      <c r="AH198" s="108">
        <v>0</v>
      </c>
      <c r="AI198" s="108">
        <v>0</v>
      </c>
      <c r="AJ198" s="495">
        <f t="shared" si="37"/>
        <v>0</v>
      </c>
    </row>
    <row r="199" spans="2:36" s="239" customFormat="1" ht="16.5" customHeight="1" thickBot="1" x14ac:dyDescent="0.3">
      <c r="B199" s="869"/>
      <c r="C199" s="881"/>
      <c r="D199" s="787"/>
      <c r="E199" s="87" t="s">
        <v>205</v>
      </c>
      <c r="F199" s="52">
        <f t="shared" si="39"/>
        <v>0</v>
      </c>
      <c r="G199" s="126">
        <v>0</v>
      </c>
      <c r="H199" s="145">
        <v>0</v>
      </c>
      <c r="I199" s="145">
        <v>0</v>
      </c>
      <c r="J199" s="145">
        <v>0</v>
      </c>
      <c r="K199" s="68">
        <f t="shared" si="38"/>
        <v>0</v>
      </c>
      <c r="L199" s="101">
        <v>0</v>
      </c>
      <c r="M199" s="101">
        <v>0</v>
      </c>
      <c r="N199" s="101">
        <v>0</v>
      </c>
      <c r="O199" s="101">
        <v>0</v>
      </c>
      <c r="P199" s="318">
        <f t="shared" si="33"/>
        <v>0</v>
      </c>
      <c r="Q199" s="103">
        <v>0</v>
      </c>
      <c r="R199" s="103">
        <v>0</v>
      </c>
      <c r="S199" s="103">
        <v>0</v>
      </c>
      <c r="T199" s="103">
        <v>0</v>
      </c>
      <c r="U199" s="318">
        <f t="shared" si="34"/>
        <v>0</v>
      </c>
      <c r="V199" s="101">
        <v>0</v>
      </c>
      <c r="W199" s="101">
        <v>0</v>
      </c>
      <c r="X199" s="101">
        <v>0</v>
      </c>
      <c r="Y199" s="461">
        <v>0</v>
      </c>
      <c r="Z199" s="495">
        <f t="shared" si="35"/>
        <v>0</v>
      </c>
      <c r="AA199" s="101">
        <v>0</v>
      </c>
      <c r="AB199" s="101">
        <v>0</v>
      </c>
      <c r="AC199" s="101">
        <v>0</v>
      </c>
      <c r="AD199" s="101">
        <v>0</v>
      </c>
      <c r="AE199" s="495">
        <f t="shared" si="36"/>
        <v>0</v>
      </c>
      <c r="AF199" s="101">
        <v>0</v>
      </c>
      <c r="AG199" s="101">
        <v>0</v>
      </c>
      <c r="AH199" s="101">
        <v>0</v>
      </c>
      <c r="AI199" s="101">
        <v>0</v>
      </c>
      <c r="AJ199" s="495">
        <f t="shared" si="37"/>
        <v>0</v>
      </c>
    </row>
    <row r="200" spans="2:36" s="239" customFormat="1" ht="16.5" customHeight="1" thickBot="1" x14ac:dyDescent="0.3">
      <c r="B200" s="869"/>
      <c r="C200" s="881"/>
      <c r="D200" s="787"/>
      <c r="E200" s="88" t="s">
        <v>114</v>
      </c>
      <c r="F200" s="52">
        <f t="shared" si="39"/>
        <v>0</v>
      </c>
      <c r="G200" s="126">
        <v>0</v>
      </c>
      <c r="H200" s="145">
        <v>0</v>
      </c>
      <c r="I200" s="145">
        <v>0</v>
      </c>
      <c r="J200" s="145">
        <v>0</v>
      </c>
      <c r="K200" s="68">
        <f t="shared" si="38"/>
        <v>0</v>
      </c>
      <c r="L200" s="126">
        <v>0</v>
      </c>
      <c r="M200" s="126">
        <v>0</v>
      </c>
      <c r="N200" s="126">
        <v>0</v>
      </c>
      <c r="O200" s="126">
        <v>0</v>
      </c>
      <c r="P200" s="318">
        <f t="shared" si="33"/>
        <v>0</v>
      </c>
      <c r="Q200" s="103">
        <v>0</v>
      </c>
      <c r="R200" s="103">
        <v>0</v>
      </c>
      <c r="S200" s="103">
        <v>0</v>
      </c>
      <c r="T200" s="103">
        <v>0</v>
      </c>
      <c r="U200" s="318">
        <f t="shared" si="34"/>
        <v>0</v>
      </c>
      <c r="V200" s="126">
        <v>0</v>
      </c>
      <c r="W200" s="126">
        <v>0</v>
      </c>
      <c r="X200" s="126">
        <v>0</v>
      </c>
      <c r="Y200" s="463">
        <v>0</v>
      </c>
      <c r="Z200" s="495">
        <f t="shared" si="35"/>
        <v>0</v>
      </c>
      <c r="AA200" s="126">
        <v>0</v>
      </c>
      <c r="AB200" s="126">
        <v>0</v>
      </c>
      <c r="AC200" s="126">
        <v>0</v>
      </c>
      <c r="AD200" s="126">
        <v>0</v>
      </c>
      <c r="AE200" s="495">
        <f t="shared" si="36"/>
        <v>0</v>
      </c>
      <c r="AF200" s="126">
        <v>0</v>
      </c>
      <c r="AG200" s="126">
        <v>0</v>
      </c>
      <c r="AH200" s="126">
        <v>0</v>
      </c>
      <c r="AI200" s="126">
        <v>0</v>
      </c>
      <c r="AJ200" s="495">
        <f t="shared" si="37"/>
        <v>0</v>
      </c>
    </row>
    <row r="201" spans="2:36" s="239" customFormat="1" ht="16.5" customHeight="1" thickBot="1" x14ac:dyDescent="0.3">
      <c r="B201" s="869"/>
      <c r="C201" s="881"/>
      <c r="D201" s="787"/>
      <c r="E201" s="243" t="s">
        <v>626</v>
      </c>
      <c r="F201" s="52">
        <f t="shared" si="39"/>
        <v>0</v>
      </c>
      <c r="G201" s="142"/>
      <c r="H201" s="142"/>
      <c r="I201" s="142"/>
      <c r="J201" s="142"/>
      <c r="K201" s="68">
        <f t="shared" si="38"/>
        <v>0</v>
      </c>
      <c r="L201" s="277"/>
      <c r="M201" s="277"/>
      <c r="N201" s="277"/>
      <c r="O201" s="277"/>
      <c r="P201" s="318">
        <f t="shared" si="33"/>
        <v>0</v>
      </c>
      <c r="Q201" s="277"/>
      <c r="R201" s="277"/>
      <c r="S201" s="277"/>
      <c r="T201" s="277"/>
      <c r="U201" s="318">
        <f t="shared" si="34"/>
        <v>0</v>
      </c>
      <c r="V201" s="277"/>
      <c r="W201" s="277"/>
      <c r="X201" s="277"/>
      <c r="Y201" s="422"/>
      <c r="Z201" s="495">
        <f t="shared" si="35"/>
        <v>0</v>
      </c>
      <c r="AA201" s="277"/>
      <c r="AB201" s="277"/>
      <c r="AC201" s="277"/>
      <c r="AD201" s="277"/>
      <c r="AE201" s="495">
        <f t="shared" si="36"/>
        <v>0</v>
      </c>
      <c r="AF201" s="277"/>
      <c r="AG201" s="277"/>
      <c r="AH201" s="277"/>
      <c r="AI201" s="277"/>
      <c r="AJ201" s="495">
        <f t="shared" si="37"/>
        <v>0</v>
      </c>
    </row>
    <row r="202" spans="2:36" s="239" customFormat="1" ht="21.75" thickBot="1" x14ac:dyDescent="0.3">
      <c r="B202" s="870"/>
      <c r="C202" s="881"/>
      <c r="D202" s="791"/>
      <c r="E202" s="243" t="s">
        <v>625</v>
      </c>
      <c r="F202" s="52">
        <f t="shared" si="39"/>
        <v>0</v>
      </c>
      <c r="G202" s="146"/>
      <c r="H202" s="146"/>
      <c r="I202" s="146"/>
      <c r="J202" s="146"/>
      <c r="K202" s="68">
        <f t="shared" si="38"/>
        <v>0</v>
      </c>
      <c r="L202" s="277"/>
      <c r="M202" s="277"/>
      <c r="N202" s="277"/>
      <c r="O202" s="277"/>
      <c r="P202" s="318">
        <f t="shared" ref="P202:P265" si="40">L202+M202+N202+O202</f>
        <v>0</v>
      </c>
      <c r="Q202" s="277"/>
      <c r="R202" s="277"/>
      <c r="S202" s="277"/>
      <c r="T202" s="277"/>
      <c r="U202" s="318">
        <f t="shared" ref="U202:U265" si="41">Q202+R202+S202+T202</f>
        <v>0</v>
      </c>
      <c r="V202" s="277"/>
      <c r="W202" s="277"/>
      <c r="X202" s="277"/>
      <c r="Y202" s="422"/>
      <c r="Z202" s="495">
        <f t="shared" ref="Z202:Z265" si="42">V202+W202+X202+Y202</f>
        <v>0</v>
      </c>
      <c r="AA202" s="277"/>
      <c r="AB202" s="277"/>
      <c r="AC202" s="277"/>
      <c r="AD202" s="277"/>
      <c r="AE202" s="495">
        <f t="shared" ref="AE202:AE265" si="43">AA202+AB202+AC202+AD202</f>
        <v>0</v>
      </c>
      <c r="AF202" s="277"/>
      <c r="AG202" s="277"/>
      <c r="AH202" s="277"/>
      <c r="AI202" s="277"/>
      <c r="AJ202" s="495">
        <f t="shared" ref="AJ202:AJ265" si="44">AF202+AG202+AH202+AI202</f>
        <v>0</v>
      </c>
    </row>
    <row r="203" spans="2:36" s="239" customFormat="1" ht="16.5" customHeight="1" thickBot="1" x14ac:dyDescent="0.3">
      <c r="B203" s="872">
        <v>45</v>
      </c>
      <c r="C203" s="881"/>
      <c r="D203" s="786" t="s">
        <v>374</v>
      </c>
      <c r="E203" s="116" t="s">
        <v>118</v>
      </c>
      <c r="F203" s="52">
        <f t="shared" si="39"/>
        <v>0</v>
      </c>
      <c r="G203" s="105">
        <v>0</v>
      </c>
      <c r="H203" s="112">
        <v>0</v>
      </c>
      <c r="I203" s="112">
        <v>0</v>
      </c>
      <c r="J203" s="112">
        <v>0</v>
      </c>
      <c r="K203" s="68">
        <f t="shared" ref="K203:K266" si="45">G203+H203+I203+J203</f>
        <v>0</v>
      </c>
      <c r="L203" s="103">
        <v>0</v>
      </c>
      <c r="M203" s="103">
        <v>0</v>
      </c>
      <c r="N203" s="103">
        <v>0</v>
      </c>
      <c r="O203" s="103">
        <v>0</v>
      </c>
      <c r="P203" s="318">
        <f t="shared" si="40"/>
        <v>0</v>
      </c>
      <c r="Q203" s="103">
        <v>0</v>
      </c>
      <c r="R203" s="103">
        <v>0</v>
      </c>
      <c r="S203" s="103">
        <v>0</v>
      </c>
      <c r="T203" s="103">
        <v>0</v>
      </c>
      <c r="U203" s="318">
        <f t="shared" si="41"/>
        <v>0</v>
      </c>
      <c r="V203" s="103">
        <v>0</v>
      </c>
      <c r="W203" s="103">
        <v>0</v>
      </c>
      <c r="X203" s="103">
        <v>0</v>
      </c>
      <c r="Y203" s="467">
        <v>0</v>
      </c>
      <c r="Z203" s="495">
        <f t="shared" si="42"/>
        <v>0</v>
      </c>
      <c r="AA203" s="103">
        <v>0</v>
      </c>
      <c r="AB203" s="103">
        <v>0</v>
      </c>
      <c r="AC203" s="103">
        <v>0</v>
      </c>
      <c r="AD203" s="103">
        <v>0</v>
      </c>
      <c r="AE203" s="495">
        <f t="shared" si="43"/>
        <v>0</v>
      </c>
      <c r="AF203" s="103">
        <v>0</v>
      </c>
      <c r="AG203" s="103">
        <v>0</v>
      </c>
      <c r="AH203" s="103">
        <v>0</v>
      </c>
      <c r="AI203" s="103">
        <v>0</v>
      </c>
      <c r="AJ203" s="495">
        <f t="shared" si="44"/>
        <v>0</v>
      </c>
    </row>
    <row r="204" spans="2:36" s="239" customFormat="1" ht="16.5" customHeight="1" thickBot="1" x14ac:dyDescent="0.3">
      <c r="B204" s="869"/>
      <c r="C204" s="881"/>
      <c r="D204" s="787"/>
      <c r="E204" s="87" t="s">
        <v>205</v>
      </c>
      <c r="F204" s="52">
        <f t="shared" ref="F204:F267" si="46">K204+P204+U204+Z204+AE204+AJ204</f>
        <v>0</v>
      </c>
      <c r="G204" s="126">
        <v>0</v>
      </c>
      <c r="H204" s="145">
        <v>0</v>
      </c>
      <c r="I204" s="145">
        <v>0</v>
      </c>
      <c r="J204" s="145">
        <v>0</v>
      </c>
      <c r="K204" s="68">
        <f t="shared" si="45"/>
        <v>0</v>
      </c>
      <c r="L204" s="101">
        <v>0</v>
      </c>
      <c r="M204" s="101">
        <v>0</v>
      </c>
      <c r="N204" s="101">
        <v>0</v>
      </c>
      <c r="O204" s="101">
        <v>0</v>
      </c>
      <c r="P204" s="318">
        <f t="shared" si="40"/>
        <v>0</v>
      </c>
      <c r="Q204" s="101">
        <v>0</v>
      </c>
      <c r="R204" s="101">
        <v>0</v>
      </c>
      <c r="S204" s="101">
        <v>0</v>
      </c>
      <c r="T204" s="101">
        <v>0</v>
      </c>
      <c r="U204" s="318">
        <f t="shared" si="41"/>
        <v>0</v>
      </c>
      <c r="V204" s="101">
        <v>0</v>
      </c>
      <c r="W204" s="101">
        <v>0</v>
      </c>
      <c r="X204" s="101">
        <v>0</v>
      </c>
      <c r="Y204" s="461">
        <v>0</v>
      </c>
      <c r="Z204" s="495">
        <f t="shared" si="42"/>
        <v>0</v>
      </c>
      <c r="AA204" s="101">
        <v>0</v>
      </c>
      <c r="AB204" s="101">
        <v>0</v>
      </c>
      <c r="AC204" s="101">
        <v>0</v>
      </c>
      <c r="AD204" s="101">
        <v>0</v>
      </c>
      <c r="AE204" s="495">
        <f t="shared" si="43"/>
        <v>0</v>
      </c>
      <c r="AF204" s="101">
        <v>0</v>
      </c>
      <c r="AG204" s="101">
        <v>0</v>
      </c>
      <c r="AH204" s="101">
        <v>0</v>
      </c>
      <c r="AI204" s="101">
        <v>0</v>
      </c>
      <c r="AJ204" s="495">
        <f t="shared" si="44"/>
        <v>0</v>
      </c>
    </row>
    <row r="205" spans="2:36" s="239" customFormat="1" ht="16.5" customHeight="1" thickBot="1" x14ac:dyDescent="0.3">
      <c r="B205" s="870"/>
      <c r="C205" s="881"/>
      <c r="D205" s="791"/>
      <c r="E205" s="88" t="s">
        <v>114</v>
      </c>
      <c r="F205" s="52">
        <f t="shared" si="46"/>
        <v>0</v>
      </c>
      <c r="G205" s="126">
        <v>0</v>
      </c>
      <c r="H205" s="145">
        <v>0</v>
      </c>
      <c r="I205" s="145">
        <v>0</v>
      </c>
      <c r="J205" s="145">
        <v>0</v>
      </c>
      <c r="K205" s="68">
        <f t="shared" si="45"/>
        <v>0</v>
      </c>
      <c r="L205" s="126">
        <v>0</v>
      </c>
      <c r="M205" s="126">
        <v>0</v>
      </c>
      <c r="N205" s="126">
        <v>0</v>
      </c>
      <c r="O205" s="126">
        <v>0</v>
      </c>
      <c r="P205" s="318">
        <f t="shared" si="40"/>
        <v>0</v>
      </c>
      <c r="Q205" s="126">
        <v>0</v>
      </c>
      <c r="R205" s="126">
        <v>0</v>
      </c>
      <c r="S205" s="126">
        <v>0</v>
      </c>
      <c r="T205" s="126">
        <v>0</v>
      </c>
      <c r="U205" s="318">
        <f t="shared" si="41"/>
        <v>0</v>
      </c>
      <c r="V205" s="126">
        <v>0</v>
      </c>
      <c r="W205" s="126">
        <v>0</v>
      </c>
      <c r="X205" s="126">
        <v>0</v>
      </c>
      <c r="Y205" s="463">
        <v>0</v>
      </c>
      <c r="Z205" s="495">
        <f t="shared" si="42"/>
        <v>0</v>
      </c>
      <c r="AA205" s="126">
        <v>0</v>
      </c>
      <c r="AB205" s="126">
        <v>0</v>
      </c>
      <c r="AC205" s="126">
        <v>0</v>
      </c>
      <c r="AD205" s="126">
        <v>0</v>
      </c>
      <c r="AE205" s="495">
        <f t="shared" si="43"/>
        <v>0</v>
      </c>
      <c r="AF205" s="126">
        <v>0</v>
      </c>
      <c r="AG205" s="126">
        <v>0</v>
      </c>
      <c r="AH205" s="126">
        <v>0</v>
      </c>
      <c r="AI205" s="126">
        <v>0</v>
      </c>
      <c r="AJ205" s="495">
        <f t="shared" si="44"/>
        <v>0</v>
      </c>
    </row>
    <row r="206" spans="2:36" s="239" customFormat="1" ht="16.5" customHeight="1" x14ac:dyDescent="0.25">
      <c r="B206" s="872">
        <v>46</v>
      </c>
      <c r="C206" s="881"/>
      <c r="D206" s="786" t="s">
        <v>375</v>
      </c>
      <c r="E206" s="116" t="s">
        <v>118</v>
      </c>
      <c r="F206" s="52">
        <f t="shared" si="46"/>
        <v>0</v>
      </c>
      <c r="G206" s="106">
        <v>0</v>
      </c>
      <c r="H206" s="109">
        <v>0</v>
      </c>
      <c r="I206" s="109">
        <v>0</v>
      </c>
      <c r="J206" s="109">
        <v>0</v>
      </c>
      <c r="K206" s="68">
        <f t="shared" si="45"/>
        <v>0</v>
      </c>
      <c r="L206" s="106">
        <v>0</v>
      </c>
      <c r="M206" s="106">
        <v>0</v>
      </c>
      <c r="N206" s="106">
        <v>0</v>
      </c>
      <c r="O206" s="106">
        <v>0</v>
      </c>
      <c r="P206" s="318">
        <f t="shared" si="40"/>
        <v>0</v>
      </c>
      <c r="Q206" s="106">
        <v>0</v>
      </c>
      <c r="R206" s="106">
        <v>0</v>
      </c>
      <c r="S206" s="106">
        <v>0</v>
      </c>
      <c r="T206" s="106">
        <v>0</v>
      </c>
      <c r="U206" s="318">
        <f t="shared" si="41"/>
        <v>0</v>
      </c>
      <c r="V206" s="106">
        <v>0</v>
      </c>
      <c r="W206" s="106">
        <v>0</v>
      </c>
      <c r="X206" s="106">
        <v>0</v>
      </c>
      <c r="Y206" s="465">
        <v>0</v>
      </c>
      <c r="Z206" s="495">
        <f t="shared" si="42"/>
        <v>0</v>
      </c>
      <c r="AA206" s="106">
        <v>0</v>
      </c>
      <c r="AB206" s="106">
        <v>0</v>
      </c>
      <c r="AC206" s="106">
        <v>0</v>
      </c>
      <c r="AD206" s="106">
        <v>0</v>
      </c>
      <c r="AE206" s="495">
        <f t="shared" si="43"/>
        <v>0</v>
      </c>
      <c r="AF206" s="106">
        <v>0</v>
      </c>
      <c r="AG206" s="106">
        <v>0</v>
      </c>
      <c r="AH206" s="106">
        <v>0</v>
      </c>
      <c r="AI206" s="106">
        <v>0</v>
      </c>
      <c r="AJ206" s="495">
        <f t="shared" si="44"/>
        <v>0</v>
      </c>
    </row>
    <row r="207" spans="2:36" s="239" customFormat="1" ht="16.5" customHeight="1" x14ac:dyDescent="0.25">
      <c r="B207" s="869"/>
      <c r="C207" s="881"/>
      <c r="D207" s="787"/>
      <c r="E207" s="87" t="s">
        <v>205</v>
      </c>
      <c r="F207" s="52">
        <f t="shared" si="46"/>
        <v>0</v>
      </c>
      <c r="G207" s="101">
        <v>0</v>
      </c>
      <c r="H207" s="110">
        <v>0</v>
      </c>
      <c r="I207" s="110">
        <v>0</v>
      </c>
      <c r="J207" s="110">
        <v>0</v>
      </c>
      <c r="K207" s="68">
        <f t="shared" si="45"/>
        <v>0</v>
      </c>
      <c r="L207" s="101">
        <v>0</v>
      </c>
      <c r="M207" s="101">
        <v>0</v>
      </c>
      <c r="N207" s="101">
        <v>0</v>
      </c>
      <c r="O207" s="101">
        <v>0</v>
      </c>
      <c r="P207" s="318">
        <f t="shared" si="40"/>
        <v>0</v>
      </c>
      <c r="Q207" s="101">
        <v>0</v>
      </c>
      <c r="R207" s="101">
        <v>0</v>
      </c>
      <c r="S207" s="101">
        <v>0</v>
      </c>
      <c r="T207" s="101">
        <v>0</v>
      </c>
      <c r="U207" s="318">
        <f t="shared" si="41"/>
        <v>0</v>
      </c>
      <c r="V207" s="101">
        <v>0</v>
      </c>
      <c r="W207" s="101">
        <v>0</v>
      </c>
      <c r="X207" s="101">
        <v>0</v>
      </c>
      <c r="Y207" s="461">
        <v>0</v>
      </c>
      <c r="Z207" s="495">
        <f t="shared" si="42"/>
        <v>0</v>
      </c>
      <c r="AA207" s="101">
        <v>0</v>
      </c>
      <c r="AB207" s="101">
        <v>0</v>
      </c>
      <c r="AC207" s="101">
        <v>0</v>
      </c>
      <c r="AD207" s="101">
        <v>0</v>
      </c>
      <c r="AE207" s="495">
        <f t="shared" si="43"/>
        <v>0</v>
      </c>
      <c r="AF207" s="101">
        <v>0</v>
      </c>
      <c r="AG207" s="101">
        <v>0</v>
      </c>
      <c r="AH207" s="101">
        <v>0</v>
      </c>
      <c r="AI207" s="101">
        <v>0</v>
      </c>
      <c r="AJ207" s="495">
        <f t="shared" si="44"/>
        <v>0</v>
      </c>
    </row>
    <row r="208" spans="2:36" s="239" customFormat="1" ht="16.5" customHeight="1" thickBot="1" x14ac:dyDescent="0.3">
      <c r="B208" s="869"/>
      <c r="C208" s="881"/>
      <c r="D208" s="787"/>
      <c r="E208" s="88" t="s">
        <v>114</v>
      </c>
      <c r="F208" s="52">
        <f t="shared" si="46"/>
        <v>0</v>
      </c>
      <c r="G208" s="105">
        <v>0</v>
      </c>
      <c r="H208" s="112">
        <v>0</v>
      </c>
      <c r="I208" s="112">
        <v>0</v>
      </c>
      <c r="J208" s="112">
        <v>0</v>
      </c>
      <c r="K208" s="68">
        <f t="shared" si="45"/>
        <v>0</v>
      </c>
      <c r="L208" s="105">
        <v>0</v>
      </c>
      <c r="M208" s="105">
        <v>0</v>
      </c>
      <c r="N208" s="105">
        <v>0</v>
      </c>
      <c r="O208" s="105">
        <v>0</v>
      </c>
      <c r="P208" s="318">
        <f t="shared" si="40"/>
        <v>0</v>
      </c>
      <c r="Q208" s="105">
        <v>0</v>
      </c>
      <c r="R208" s="105">
        <v>0</v>
      </c>
      <c r="S208" s="105">
        <v>0</v>
      </c>
      <c r="T208" s="105">
        <v>0</v>
      </c>
      <c r="U208" s="318">
        <f t="shared" si="41"/>
        <v>0</v>
      </c>
      <c r="V208" s="105">
        <v>0</v>
      </c>
      <c r="W208" s="105">
        <v>0</v>
      </c>
      <c r="X208" s="105">
        <v>0</v>
      </c>
      <c r="Y208" s="462">
        <v>0</v>
      </c>
      <c r="Z208" s="495">
        <f t="shared" si="42"/>
        <v>0</v>
      </c>
      <c r="AA208" s="105">
        <v>0</v>
      </c>
      <c r="AB208" s="105">
        <v>0</v>
      </c>
      <c r="AC208" s="105">
        <v>0</v>
      </c>
      <c r="AD208" s="105">
        <v>0</v>
      </c>
      <c r="AE208" s="495">
        <f t="shared" si="43"/>
        <v>0</v>
      </c>
      <c r="AF208" s="105">
        <v>0</v>
      </c>
      <c r="AG208" s="105">
        <v>0</v>
      </c>
      <c r="AH208" s="105">
        <v>0</v>
      </c>
      <c r="AI208" s="105">
        <v>0</v>
      </c>
      <c r="AJ208" s="495">
        <f t="shared" si="44"/>
        <v>0</v>
      </c>
    </row>
    <row r="209" spans="2:36" s="239" customFormat="1" ht="16.5" customHeight="1" thickBot="1" x14ac:dyDescent="0.3">
      <c r="B209" s="869"/>
      <c r="C209" s="881"/>
      <c r="D209" s="787"/>
      <c r="E209" s="89" t="s">
        <v>626</v>
      </c>
      <c r="F209" s="52">
        <f t="shared" si="46"/>
        <v>0</v>
      </c>
      <c r="G209" s="106">
        <v>0</v>
      </c>
      <c r="H209" s="109">
        <v>0</v>
      </c>
      <c r="I209" s="109">
        <v>0</v>
      </c>
      <c r="J209" s="109">
        <v>0</v>
      </c>
      <c r="K209" s="68">
        <f t="shared" si="45"/>
        <v>0</v>
      </c>
      <c r="L209" s="212">
        <v>0</v>
      </c>
      <c r="M209" s="212">
        <v>0</v>
      </c>
      <c r="N209" s="212">
        <v>0</v>
      </c>
      <c r="O209" s="212">
        <v>0</v>
      </c>
      <c r="P209" s="318">
        <f t="shared" si="40"/>
        <v>0</v>
      </c>
      <c r="Q209" s="212">
        <v>0</v>
      </c>
      <c r="R209" s="212">
        <v>0</v>
      </c>
      <c r="S209" s="212">
        <v>0</v>
      </c>
      <c r="T209" s="212">
        <v>0</v>
      </c>
      <c r="U209" s="318">
        <f t="shared" si="41"/>
        <v>0</v>
      </c>
      <c r="V209" s="212">
        <v>0</v>
      </c>
      <c r="W209" s="212">
        <v>0</v>
      </c>
      <c r="X209" s="212">
        <v>0</v>
      </c>
      <c r="Y209" s="464">
        <v>0</v>
      </c>
      <c r="Z209" s="495">
        <f t="shared" si="42"/>
        <v>0</v>
      </c>
      <c r="AA209" s="212">
        <v>0</v>
      </c>
      <c r="AB209" s="212">
        <v>0</v>
      </c>
      <c r="AC209" s="212">
        <v>0</v>
      </c>
      <c r="AD209" s="212">
        <v>0</v>
      </c>
      <c r="AE209" s="495">
        <f t="shared" si="43"/>
        <v>0</v>
      </c>
      <c r="AF209" s="212">
        <v>0</v>
      </c>
      <c r="AG209" s="212">
        <v>0</v>
      </c>
      <c r="AH209" s="212">
        <v>0</v>
      </c>
      <c r="AI209" s="212">
        <v>0</v>
      </c>
      <c r="AJ209" s="495">
        <f t="shared" si="44"/>
        <v>0</v>
      </c>
    </row>
    <row r="210" spans="2:36" s="239" customFormat="1" ht="21.75" thickBot="1" x14ac:dyDescent="0.3">
      <c r="B210" s="870"/>
      <c r="C210" s="881"/>
      <c r="D210" s="791"/>
      <c r="E210" s="89" t="s">
        <v>625</v>
      </c>
      <c r="F210" s="52">
        <f t="shared" si="46"/>
        <v>0</v>
      </c>
      <c r="G210" s="101">
        <v>0</v>
      </c>
      <c r="H210" s="110">
        <v>0</v>
      </c>
      <c r="I210" s="110">
        <v>0</v>
      </c>
      <c r="J210" s="110">
        <v>0</v>
      </c>
      <c r="K210" s="68">
        <f t="shared" si="45"/>
        <v>0</v>
      </c>
      <c r="L210" s="212">
        <v>0</v>
      </c>
      <c r="M210" s="212">
        <v>0</v>
      </c>
      <c r="N210" s="212">
        <v>0</v>
      </c>
      <c r="O210" s="212">
        <v>0</v>
      </c>
      <c r="P210" s="318">
        <f t="shared" si="40"/>
        <v>0</v>
      </c>
      <c r="Q210" s="212">
        <v>0</v>
      </c>
      <c r="R210" s="212">
        <v>0</v>
      </c>
      <c r="S210" s="212">
        <v>0</v>
      </c>
      <c r="T210" s="212">
        <v>0</v>
      </c>
      <c r="U210" s="318">
        <f t="shared" si="41"/>
        <v>0</v>
      </c>
      <c r="V210" s="212">
        <v>0</v>
      </c>
      <c r="W210" s="212">
        <v>0</v>
      </c>
      <c r="X210" s="212">
        <v>0</v>
      </c>
      <c r="Y210" s="464">
        <v>0</v>
      </c>
      <c r="Z210" s="495">
        <f t="shared" si="42"/>
        <v>0</v>
      </c>
      <c r="AA210" s="212">
        <v>0</v>
      </c>
      <c r="AB210" s="212">
        <v>0</v>
      </c>
      <c r="AC210" s="212">
        <v>0</v>
      </c>
      <c r="AD210" s="212">
        <v>0</v>
      </c>
      <c r="AE210" s="495">
        <f t="shared" si="43"/>
        <v>0</v>
      </c>
      <c r="AF210" s="212">
        <v>0</v>
      </c>
      <c r="AG210" s="212">
        <v>0</v>
      </c>
      <c r="AH210" s="212">
        <v>0</v>
      </c>
      <c r="AI210" s="212">
        <v>0</v>
      </c>
      <c r="AJ210" s="495">
        <f t="shared" si="44"/>
        <v>0</v>
      </c>
    </row>
    <row r="211" spans="2:36" s="239" customFormat="1" ht="16.5" customHeight="1" thickBot="1" x14ac:dyDescent="0.3">
      <c r="B211" s="872">
        <v>47</v>
      </c>
      <c r="C211" s="881"/>
      <c r="D211" s="786" t="s">
        <v>376</v>
      </c>
      <c r="E211" s="116" t="s">
        <v>118</v>
      </c>
      <c r="F211" s="52">
        <f t="shared" si="46"/>
        <v>0</v>
      </c>
      <c r="G211" s="105">
        <v>0</v>
      </c>
      <c r="H211" s="112">
        <v>0</v>
      </c>
      <c r="I211" s="112">
        <v>0</v>
      </c>
      <c r="J211" s="112">
        <v>0</v>
      </c>
      <c r="K211" s="68">
        <f t="shared" si="45"/>
        <v>0</v>
      </c>
      <c r="L211" s="108">
        <v>0</v>
      </c>
      <c r="M211" s="108">
        <v>0</v>
      </c>
      <c r="N211" s="108">
        <v>0</v>
      </c>
      <c r="O211" s="108">
        <v>0</v>
      </c>
      <c r="P211" s="318">
        <f t="shared" si="40"/>
        <v>0</v>
      </c>
      <c r="Q211" s="108">
        <v>0</v>
      </c>
      <c r="R211" s="108">
        <v>0</v>
      </c>
      <c r="S211" s="108">
        <v>0</v>
      </c>
      <c r="T211" s="108">
        <v>0</v>
      </c>
      <c r="U211" s="318">
        <f t="shared" si="41"/>
        <v>0</v>
      </c>
      <c r="V211" s="108">
        <v>0</v>
      </c>
      <c r="W211" s="108">
        <v>0</v>
      </c>
      <c r="X211" s="108">
        <v>0</v>
      </c>
      <c r="Y211" s="468">
        <v>0</v>
      </c>
      <c r="Z211" s="495">
        <f t="shared" si="42"/>
        <v>0</v>
      </c>
      <c r="AA211" s="108">
        <v>0</v>
      </c>
      <c r="AB211" s="108">
        <v>0</v>
      </c>
      <c r="AC211" s="108">
        <v>0</v>
      </c>
      <c r="AD211" s="108">
        <v>0</v>
      </c>
      <c r="AE211" s="495">
        <f t="shared" si="43"/>
        <v>0</v>
      </c>
      <c r="AF211" s="108">
        <v>0</v>
      </c>
      <c r="AG211" s="108">
        <v>0</v>
      </c>
      <c r="AH211" s="108">
        <v>0</v>
      </c>
      <c r="AI211" s="108">
        <v>0</v>
      </c>
      <c r="AJ211" s="495">
        <f t="shared" si="44"/>
        <v>0</v>
      </c>
    </row>
    <row r="212" spans="2:36" s="239" customFormat="1" ht="16.5" customHeight="1" thickBot="1" x14ac:dyDescent="0.3">
      <c r="B212" s="869"/>
      <c r="C212" s="881"/>
      <c r="D212" s="787"/>
      <c r="E212" s="79" t="s">
        <v>205</v>
      </c>
      <c r="F212" s="52">
        <f t="shared" si="46"/>
        <v>0</v>
      </c>
      <c r="G212" s="126">
        <v>0</v>
      </c>
      <c r="H212" s="145">
        <v>0</v>
      </c>
      <c r="I212" s="145">
        <v>0</v>
      </c>
      <c r="J212" s="145">
        <v>0</v>
      </c>
      <c r="K212" s="68">
        <f t="shared" si="45"/>
        <v>0</v>
      </c>
      <c r="L212" s="101">
        <v>0</v>
      </c>
      <c r="M212" s="101">
        <v>0</v>
      </c>
      <c r="N212" s="101">
        <v>0</v>
      </c>
      <c r="O212" s="101">
        <v>0</v>
      </c>
      <c r="P212" s="318">
        <f t="shared" si="40"/>
        <v>0</v>
      </c>
      <c r="Q212" s="101">
        <v>0</v>
      </c>
      <c r="R212" s="101">
        <v>0</v>
      </c>
      <c r="S212" s="101">
        <v>0</v>
      </c>
      <c r="T212" s="101">
        <v>0</v>
      </c>
      <c r="U212" s="318">
        <f t="shared" si="41"/>
        <v>0</v>
      </c>
      <c r="V212" s="101">
        <v>0</v>
      </c>
      <c r="W212" s="101">
        <v>0</v>
      </c>
      <c r="X212" s="101">
        <v>0</v>
      </c>
      <c r="Y212" s="461">
        <v>0</v>
      </c>
      <c r="Z212" s="495">
        <f t="shared" si="42"/>
        <v>0</v>
      </c>
      <c r="AA212" s="101">
        <v>0</v>
      </c>
      <c r="AB212" s="101">
        <v>0</v>
      </c>
      <c r="AC212" s="101">
        <v>0</v>
      </c>
      <c r="AD212" s="101">
        <v>0</v>
      </c>
      <c r="AE212" s="495">
        <f t="shared" si="43"/>
        <v>0</v>
      </c>
      <c r="AF212" s="101">
        <v>0</v>
      </c>
      <c r="AG212" s="101">
        <v>0</v>
      </c>
      <c r="AH212" s="101">
        <v>0</v>
      </c>
      <c r="AI212" s="101">
        <v>0</v>
      </c>
      <c r="AJ212" s="495">
        <f t="shared" si="44"/>
        <v>0</v>
      </c>
    </row>
    <row r="213" spans="2:36" s="239" customFormat="1" ht="16.5" customHeight="1" thickBot="1" x14ac:dyDescent="0.3">
      <c r="B213" s="869"/>
      <c r="C213" s="881"/>
      <c r="D213" s="787"/>
      <c r="E213" s="80" t="s">
        <v>114</v>
      </c>
      <c r="F213" s="52">
        <f t="shared" si="46"/>
        <v>0</v>
      </c>
      <c r="G213" s="126">
        <v>0</v>
      </c>
      <c r="H213" s="145">
        <v>0</v>
      </c>
      <c r="I213" s="145">
        <v>0</v>
      </c>
      <c r="J213" s="145">
        <v>0</v>
      </c>
      <c r="K213" s="68">
        <f t="shared" si="45"/>
        <v>0</v>
      </c>
      <c r="L213" s="126">
        <v>0</v>
      </c>
      <c r="M213" s="126">
        <v>0</v>
      </c>
      <c r="N213" s="126">
        <v>0</v>
      </c>
      <c r="O213" s="126">
        <v>0</v>
      </c>
      <c r="P213" s="318">
        <f t="shared" si="40"/>
        <v>0</v>
      </c>
      <c r="Q213" s="126">
        <v>0</v>
      </c>
      <c r="R213" s="126">
        <v>0</v>
      </c>
      <c r="S213" s="126">
        <v>0</v>
      </c>
      <c r="T213" s="126">
        <v>0</v>
      </c>
      <c r="U213" s="318">
        <f t="shared" si="41"/>
        <v>0</v>
      </c>
      <c r="V213" s="126">
        <v>0</v>
      </c>
      <c r="W213" s="126">
        <v>0</v>
      </c>
      <c r="X213" s="126">
        <v>0</v>
      </c>
      <c r="Y213" s="463">
        <v>0</v>
      </c>
      <c r="Z213" s="495">
        <f t="shared" si="42"/>
        <v>0</v>
      </c>
      <c r="AA213" s="126">
        <v>0</v>
      </c>
      <c r="AB213" s="126">
        <v>0</v>
      </c>
      <c r="AC213" s="126">
        <v>0</v>
      </c>
      <c r="AD213" s="126">
        <v>0</v>
      </c>
      <c r="AE213" s="495">
        <f t="shared" si="43"/>
        <v>0</v>
      </c>
      <c r="AF213" s="126">
        <v>0</v>
      </c>
      <c r="AG213" s="126">
        <v>0</v>
      </c>
      <c r="AH213" s="126">
        <v>0</v>
      </c>
      <c r="AI213" s="126">
        <v>0</v>
      </c>
      <c r="AJ213" s="495">
        <f t="shared" si="44"/>
        <v>0</v>
      </c>
    </row>
    <row r="214" spans="2:36" s="239" customFormat="1" ht="16.5" customHeight="1" thickBot="1" x14ac:dyDescent="0.3">
      <c r="B214" s="869"/>
      <c r="C214" s="881"/>
      <c r="D214" s="787"/>
      <c r="E214" s="243" t="s">
        <v>626</v>
      </c>
      <c r="F214" s="52">
        <f t="shared" si="46"/>
        <v>0</v>
      </c>
      <c r="G214" s="142"/>
      <c r="H214" s="142"/>
      <c r="I214" s="142"/>
      <c r="J214" s="142"/>
      <c r="K214" s="68">
        <f t="shared" si="45"/>
        <v>0</v>
      </c>
      <c r="L214" s="277"/>
      <c r="M214" s="277"/>
      <c r="N214" s="277"/>
      <c r="O214" s="277"/>
      <c r="P214" s="318">
        <f t="shared" si="40"/>
        <v>0</v>
      </c>
      <c r="Q214" s="277"/>
      <c r="R214" s="277"/>
      <c r="S214" s="277"/>
      <c r="T214" s="277"/>
      <c r="U214" s="318">
        <f t="shared" si="41"/>
        <v>0</v>
      </c>
      <c r="V214" s="277"/>
      <c r="W214" s="277"/>
      <c r="X214" s="277"/>
      <c r="Y214" s="422"/>
      <c r="Z214" s="495">
        <f t="shared" si="42"/>
        <v>0</v>
      </c>
      <c r="AA214" s="277"/>
      <c r="AB214" s="277"/>
      <c r="AC214" s="277"/>
      <c r="AD214" s="277"/>
      <c r="AE214" s="495">
        <f t="shared" si="43"/>
        <v>0</v>
      </c>
      <c r="AF214" s="277"/>
      <c r="AG214" s="277"/>
      <c r="AH214" s="277"/>
      <c r="AI214" s="277"/>
      <c r="AJ214" s="495">
        <f t="shared" si="44"/>
        <v>0</v>
      </c>
    </row>
    <row r="215" spans="2:36" s="239" customFormat="1" ht="21.75" thickBot="1" x14ac:dyDescent="0.3">
      <c r="B215" s="870"/>
      <c r="C215" s="881"/>
      <c r="D215" s="791"/>
      <c r="E215" s="243" t="s">
        <v>625</v>
      </c>
      <c r="F215" s="52">
        <f t="shared" si="46"/>
        <v>0</v>
      </c>
      <c r="G215" s="146"/>
      <c r="H215" s="146"/>
      <c r="I215" s="146"/>
      <c r="J215" s="146"/>
      <c r="K215" s="68">
        <f t="shared" si="45"/>
        <v>0</v>
      </c>
      <c r="L215" s="277"/>
      <c r="M215" s="277"/>
      <c r="N215" s="277"/>
      <c r="O215" s="277"/>
      <c r="P215" s="318">
        <f t="shared" si="40"/>
        <v>0</v>
      </c>
      <c r="Q215" s="277"/>
      <c r="R215" s="277"/>
      <c r="S215" s="277"/>
      <c r="T215" s="277"/>
      <c r="U215" s="318">
        <f t="shared" si="41"/>
        <v>0</v>
      </c>
      <c r="V215" s="277"/>
      <c r="W215" s="277"/>
      <c r="X215" s="277"/>
      <c r="Y215" s="422"/>
      <c r="Z215" s="495">
        <f t="shared" si="42"/>
        <v>0</v>
      </c>
      <c r="AA215" s="277"/>
      <c r="AB215" s="277"/>
      <c r="AC215" s="277"/>
      <c r="AD215" s="277"/>
      <c r="AE215" s="495">
        <f t="shared" si="43"/>
        <v>0</v>
      </c>
      <c r="AF215" s="277"/>
      <c r="AG215" s="277"/>
      <c r="AH215" s="277"/>
      <c r="AI215" s="277"/>
      <c r="AJ215" s="495">
        <f t="shared" si="44"/>
        <v>0</v>
      </c>
    </row>
    <row r="216" spans="2:36" s="239" customFormat="1" ht="16.5" customHeight="1" thickBot="1" x14ac:dyDescent="0.3">
      <c r="B216" s="872">
        <v>48</v>
      </c>
      <c r="C216" s="881"/>
      <c r="D216" s="786" t="s">
        <v>467</v>
      </c>
      <c r="E216" s="116" t="s">
        <v>118</v>
      </c>
      <c r="F216" s="52">
        <f t="shared" si="46"/>
        <v>0</v>
      </c>
      <c r="G216" s="105">
        <v>0</v>
      </c>
      <c r="H216" s="112">
        <v>0</v>
      </c>
      <c r="I216" s="112">
        <v>0</v>
      </c>
      <c r="J216" s="112">
        <v>0</v>
      </c>
      <c r="K216" s="68">
        <f t="shared" si="45"/>
        <v>0</v>
      </c>
      <c r="L216" s="103">
        <v>0</v>
      </c>
      <c r="M216" s="103">
        <v>0</v>
      </c>
      <c r="N216" s="103">
        <v>0</v>
      </c>
      <c r="O216" s="103">
        <v>0</v>
      </c>
      <c r="P216" s="318">
        <f t="shared" si="40"/>
        <v>0</v>
      </c>
      <c r="Q216" s="103">
        <v>0</v>
      </c>
      <c r="R216" s="103">
        <v>0</v>
      </c>
      <c r="S216" s="103">
        <v>0</v>
      </c>
      <c r="T216" s="103">
        <v>0</v>
      </c>
      <c r="U216" s="318">
        <f t="shared" si="41"/>
        <v>0</v>
      </c>
      <c r="V216" s="103">
        <v>0</v>
      </c>
      <c r="W216" s="103">
        <v>0</v>
      </c>
      <c r="X216" s="103">
        <v>0</v>
      </c>
      <c r="Y216" s="467">
        <v>0</v>
      </c>
      <c r="Z216" s="495">
        <f t="shared" si="42"/>
        <v>0</v>
      </c>
      <c r="AA216" s="103">
        <v>0</v>
      </c>
      <c r="AB216" s="103">
        <v>0</v>
      </c>
      <c r="AC216" s="103">
        <v>0</v>
      </c>
      <c r="AD216" s="103">
        <v>0</v>
      </c>
      <c r="AE216" s="495">
        <f t="shared" si="43"/>
        <v>0</v>
      </c>
      <c r="AF216" s="103">
        <v>0</v>
      </c>
      <c r="AG216" s="103">
        <v>0</v>
      </c>
      <c r="AH216" s="103">
        <v>0</v>
      </c>
      <c r="AI216" s="103">
        <v>0</v>
      </c>
      <c r="AJ216" s="495">
        <f t="shared" si="44"/>
        <v>0</v>
      </c>
    </row>
    <row r="217" spans="2:36" s="239" customFormat="1" ht="16.5" customHeight="1" thickBot="1" x14ac:dyDescent="0.3">
      <c r="B217" s="869"/>
      <c r="C217" s="881"/>
      <c r="D217" s="787"/>
      <c r="E217" s="87" t="s">
        <v>205</v>
      </c>
      <c r="F217" s="52">
        <f t="shared" si="46"/>
        <v>0</v>
      </c>
      <c r="G217" s="126">
        <v>0</v>
      </c>
      <c r="H217" s="145">
        <v>0</v>
      </c>
      <c r="I217" s="145">
        <v>0</v>
      </c>
      <c r="J217" s="145">
        <v>0</v>
      </c>
      <c r="K217" s="68">
        <f t="shared" si="45"/>
        <v>0</v>
      </c>
      <c r="L217" s="101">
        <v>0</v>
      </c>
      <c r="M217" s="101">
        <v>0</v>
      </c>
      <c r="N217" s="101">
        <v>0</v>
      </c>
      <c r="O217" s="101">
        <v>0</v>
      </c>
      <c r="P217" s="318">
        <f t="shared" si="40"/>
        <v>0</v>
      </c>
      <c r="Q217" s="101">
        <v>0</v>
      </c>
      <c r="R217" s="101">
        <v>0</v>
      </c>
      <c r="S217" s="101">
        <v>0</v>
      </c>
      <c r="T217" s="101">
        <v>0</v>
      </c>
      <c r="U217" s="318">
        <f t="shared" si="41"/>
        <v>0</v>
      </c>
      <c r="V217" s="101">
        <v>0</v>
      </c>
      <c r="W217" s="101">
        <v>0</v>
      </c>
      <c r="X217" s="101">
        <v>0</v>
      </c>
      <c r="Y217" s="461">
        <v>0</v>
      </c>
      <c r="Z217" s="495">
        <f t="shared" si="42"/>
        <v>0</v>
      </c>
      <c r="AA217" s="101">
        <v>0</v>
      </c>
      <c r="AB217" s="101">
        <v>0</v>
      </c>
      <c r="AC217" s="101">
        <v>0</v>
      </c>
      <c r="AD217" s="101">
        <v>0</v>
      </c>
      <c r="AE217" s="495">
        <f t="shared" si="43"/>
        <v>0</v>
      </c>
      <c r="AF217" s="101">
        <v>0</v>
      </c>
      <c r="AG217" s="101">
        <v>0</v>
      </c>
      <c r="AH217" s="101">
        <v>0</v>
      </c>
      <c r="AI217" s="101">
        <v>0</v>
      </c>
      <c r="AJ217" s="495">
        <f t="shared" si="44"/>
        <v>0</v>
      </c>
    </row>
    <row r="218" spans="2:36" s="239" customFormat="1" ht="16.5" customHeight="1" thickBot="1" x14ac:dyDescent="0.3">
      <c r="B218" s="870"/>
      <c r="C218" s="881"/>
      <c r="D218" s="791"/>
      <c r="E218" s="88" t="s">
        <v>114</v>
      </c>
      <c r="F218" s="52">
        <f t="shared" si="46"/>
        <v>0</v>
      </c>
      <c r="G218" s="126">
        <v>0</v>
      </c>
      <c r="H218" s="145">
        <v>0</v>
      </c>
      <c r="I218" s="145">
        <v>0</v>
      </c>
      <c r="J218" s="145">
        <v>0</v>
      </c>
      <c r="K218" s="68">
        <f t="shared" si="45"/>
        <v>0</v>
      </c>
      <c r="L218" s="126">
        <v>0</v>
      </c>
      <c r="M218" s="126">
        <v>0</v>
      </c>
      <c r="N218" s="126">
        <v>0</v>
      </c>
      <c r="O218" s="126">
        <v>0</v>
      </c>
      <c r="P218" s="318">
        <f t="shared" si="40"/>
        <v>0</v>
      </c>
      <c r="Q218" s="126">
        <v>0</v>
      </c>
      <c r="R218" s="126">
        <v>0</v>
      </c>
      <c r="S218" s="126">
        <v>0</v>
      </c>
      <c r="T218" s="126">
        <v>0</v>
      </c>
      <c r="U218" s="318">
        <f t="shared" si="41"/>
        <v>0</v>
      </c>
      <c r="V218" s="126">
        <v>0</v>
      </c>
      <c r="W218" s="126">
        <v>0</v>
      </c>
      <c r="X218" s="126">
        <v>0</v>
      </c>
      <c r="Y218" s="463">
        <v>0</v>
      </c>
      <c r="Z218" s="495">
        <f t="shared" si="42"/>
        <v>0</v>
      </c>
      <c r="AA218" s="126">
        <v>0</v>
      </c>
      <c r="AB218" s="126">
        <v>0</v>
      </c>
      <c r="AC218" s="126">
        <v>0</v>
      </c>
      <c r="AD218" s="126">
        <v>0</v>
      </c>
      <c r="AE218" s="495">
        <f t="shared" si="43"/>
        <v>0</v>
      </c>
      <c r="AF218" s="126">
        <v>0</v>
      </c>
      <c r="AG218" s="126">
        <v>0</v>
      </c>
      <c r="AH218" s="126">
        <v>0</v>
      </c>
      <c r="AI218" s="126">
        <v>0</v>
      </c>
      <c r="AJ218" s="495">
        <f t="shared" si="44"/>
        <v>0</v>
      </c>
    </row>
    <row r="219" spans="2:36" s="239" customFormat="1" ht="16.5" customHeight="1" x14ac:dyDescent="0.25">
      <c r="B219" s="872">
        <v>49</v>
      </c>
      <c r="C219" s="881"/>
      <c r="D219" s="786" t="s">
        <v>377</v>
      </c>
      <c r="E219" s="116" t="s">
        <v>118</v>
      </c>
      <c r="F219" s="52">
        <f t="shared" si="46"/>
        <v>0</v>
      </c>
      <c r="G219" s="106">
        <v>0</v>
      </c>
      <c r="H219" s="109">
        <v>0</v>
      </c>
      <c r="I219" s="109">
        <v>0</v>
      </c>
      <c r="J219" s="109">
        <v>0</v>
      </c>
      <c r="K219" s="68">
        <f t="shared" si="45"/>
        <v>0</v>
      </c>
      <c r="L219" s="106">
        <v>0</v>
      </c>
      <c r="M219" s="106">
        <v>0</v>
      </c>
      <c r="N219" s="106">
        <v>0</v>
      </c>
      <c r="O219" s="106">
        <v>0</v>
      </c>
      <c r="P219" s="318">
        <f t="shared" si="40"/>
        <v>0</v>
      </c>
      <c r="Q219" s="106">
        <v>0</v>
      </c>
      <c r="R219" s="106">
        <v>0</v>
      </c>
      <c r="S219" s="106">
        <v>0</v>
      </c>
      <c r="T219" s="106">
        <v>0</v>
      </c>
      <c r="U219" s="318">
        <f t="shared" si="41"/>
        <v>0</v>
      </c>
      <c r="V219" s="106">
        <v>0</v>
      </c>
      <c r="W219" s="106">
        <v>0</v>
      </c>
      <c r="X219" s="106">
        <v>0</v>
      </c>
      <c r="Y219" s="465">
        <v>0</v>
      </c>
      <c r="Z219" s="495">
        <f t="shared" si="42"/>
        <v>0</v>
      </c>
      <c r="AA219" s="106">
        <v>0</v>
      </c>
      <c r="AB219" s="106">
        <v>0</v>
      </c>
      <c r="AC219" s="106">
        <v>0</v>
      </c>
      <c r="AD219" s="106">
        <v>0</v>
      </c>
      <c r="AE219" s="495">
        <f t="shared" si="43"/>
        <v>0</v>
      </c>
      <c r="AF219" s="106">
        <v>0</v>
      </c>
      <c r="AG219" s="106">
        <v>0</v>
      </c>
      <c r="AH219" s="106">
        <v>0</v>
      </c>
      <c r="AI219" s="106">
        <v>0</v>
      </c>
      <c r="AJ219" s="495">
        <f t="shared" si="44"/>
        <v>0</v>
      </c>
    </row>
    <row r="220" spans="2:36" s="239" customFormat="1" ht="16.5" customHeight="1" x14ac:dyDescent="0.25">
      <c r="B220" s="869"/>
      <c r="C220" s="881"/>
      <c r="D220" s="787"/>
      <c r="E220" s="87" t="s">
        <v>205</v>
      </c>
      <c r="F220" s="52">
        <f t="shared" si="46"/>
        <v>0</v>
      </c>
      <c r="G220" s="101">
        <v>0</v>
      </c>
      <c r="H220" s="110">
        <v>0</v>
      </c>
      <c r="I220" s="110">
        <v>0</v>
      </c>
      <c r="J220" s="110">
        <v>0</v>
      </c>
      <c r="K220" s="68">
        <f t="shared" si="45"/>
        <v>0</v>
      </c>
      <c r="L220" s="101">
        <v>0</v>
      </c>
      <c r="M220" s="101">
        <v>0</v>
      </c>
      <c r="N220" s="101">
        <v>0</v>
      </c>
      <c r="O220" s="101">
        <v>0</v>
      </c>
      <c r="P220" s="318">
        <f t="shared" si="40"/>
        <v>0</v>
      </c>
      <c r="Q220" s="101">
        <v>0</v>
      </c>
      <c r="R220" s="101">
        <v>0</v>
      </c>
      <c r="S220" s="101">
        <v>0</v>
      </c>
      <c r="T220" s="101">
        <v>0</v>
      </c>
      <c r="U220" s="318">
        <f t="shared" si="41"/>
        <v>0</v>
      </c>
      <c r="V220" s="101">
        <v>0</v>
      </c>
      <c r="W220" s="101">
        <v>0</v>
      </c>
      <c r="X220" s="101">
        <v>0</v>
      </c>
      <c r="Y220" s="461">
        <v>0</v>
      </c>
      <c r="Z220" s="495">
        <f t="shared" si="42"/>
        <v>0</v>
      </c>
      <c r="AA220" s="101">
        <v>0</v>
      </c>
      <c r="AB220" s="101">
        <v>0</v>
      </c>
      <c r="AC220" s="101">
        <v>0</v>
      </c>
      <c r="AD220" s="101">
        <v>0</v>
      </c>
      <c r="AE220" s="495">
        <f t="shared" si="43"/>
        <v>0</v>
      </c>
      <c r="AF220" s="101">
        <v>0</v>
      </c>
      <c r="AG220" s="101">
        <v>0</v>
      </c>
      <c r="AH220" s="101">
        <v>0</v>
      </c>
      <c r="AI220" s="101">
        <v>0</v>
      </c>
      <c r="AJ220" s="495">
        <f t="shared" si="44"/>
        <v>0</v>
      </c>
    </row>
    <row r="221" spans="2:36" s="239" customFormat="1" ht="16.5" customHeight="1" thickBot="1" x14ac:dyDescent="0.3">
      <c r="B221" s="869"/>
      <c r="C221" s="881"/>
      <c r="D221" s="787"/>
      <c r="E221" s="88" t="s">
        <v>114</v>
      </c>
      <c r="F221" s="52">
        <f t="shared" si="46"/>
        <v>0</v>
      </c>
      <c r="G221" s="105">
        <v>0</v>
      </c>
      <c r="H221" s="112">
        <v>0</v>
      </c>
      <c r="I221" s="112">
        <v>0</v>
      </c>
      <c r="J221" s="112">
        <v>0</v>
      </c>
      <c r="K221" s="68">
        <f t="shared" si="45"/>
        <v>0</v>
      </c>
      <c r="L221" s="105">
        <v>0</v>
      </c>
      <c r="M221" s="105">
        <v>0</v>
      </c>
      <c r="N221" s="105">
        <v>0</v>
      </c>
      <c r="O221" s="105">
        <v>0</v>
      </c>
      <c r="P221" s="318">
        <f t="shared" si="40"/>
        <v>0</v>
      </c>
      <c r="Q221" s="105">
        <v>0</v>
      </c>
      <c r="R221" s="105">
        <v>0</v>
      </c>
      <c r="S221" s="105">
        <v>0</v>
      </c>
      <c r="T221" s="105">
        <v>0</v>
      </c>
      <c r="U221" s="318">
        <f t="shared" si="41"/>
        <v>0</v>
      </c>
      <c r="V221" s="105">
        <v>0</v>
      </c>
      <c r="W221" s="105">
        <v>0</v>
      </c>
      <c r="X221" s="105">
        <v>0</v>
      </c>
      <c r="Y221" s="462">
        <v>0</v>
      </c>
      <c r="Z221" s="495">
        <f t="shared" si="42"/>
        <v>0</v>
      </c>
      <c r="AA221" s="105">
        <v>0</v>
      </c>
      <c r="AB221" s="105">
        <v>0</v>
      </c>
      <c r="AC221" s="105">
        <v>0</v>
      </c>
      <c r="AD221" s="105">
        <v>0</v>
      </c>
      <c r="AE221" s="495">
        <f t="shared" si="43"/>
        <v>0</v>
      </c>
      <c r="AF221" s="105">
        <v>0</v>
      </c>
      <c r="AG221" s="105">
        <v>0</v>
      </c>
      <c r="AH221" s="105">
        <v>0</v>
      </c>
      <c r="AI221" s="105">
        <v>0</v>
      </c>
      <c r="AJ221" s="495">
        <f t="shared" si="44"/>
        <v>0</v>
      </c>
    </row>
    <row r="222" spans="2:36" s="239" customFormat="1" ht="16.5" customHeight="1" thickBot="1" x14ac:dyDescent="0.3">
      <c r="B222" s="869"/>
      <c r="C222" s="881"/>
      <c r="D222" s="787"/>
      <c r="E222" s="243" t="s">
        <v>626</v>
      </c>
      <c r="F222" s="52">
        <f t="shared" si="46"/>
        <v>0</v>
      </c>
      <c r="G222" s="142"/>
      <c r="H222" s="142"/>
      <c r="I222" s="142"/>
      <c r="J222" s="142"/>
      <c r="K222" s="68">
        <f t="shared" si="45"/>
        <v>0</v>
      </c>
      <c r="L222" s="277"/>
      <c r="M222" s="277"/>
      <c r="N222" s="277"/>
      <c r="O222" s="277"/>
      <c r="P222" s="318">
        <f t="shared" si="40"/>
        <v>0</v>
      </c>
      <c r="Q222" s="277"/>
      <c r="R222" s="277"/>
      <c r="S222" s="277"/>
      <c r="T222" s="277"/>
      <c r="U222" s="318">
        <f t="shared" si="41"/>
        <v>0</v>
      </c>
      <c r="V222" s="277"/>
      <c r="W222" s="277"/>
      <c r="X222" s="277"/>
      <c r="Y222" s="422"/>
      <c r="Z222" s="495">
        <f t="shared" si="42"/>
        <v>0</v>
      </c>
      <c r="AA222" s="277"/>
      <c r="AB222" s="277"/>
      <c r="AC222" s="277"/>
      <c r="AD222" s="277"/>
      <c r="AE222" s="495">
        <f t="shared" si="43"/>
        <v>0</v>
      </c>
      <c r="AF222" s="277"/>
      <c r="AG222" s="277"/>
      <c r="AH222" s="277"/>
      <c r="AI222" s="277"/>
      <c r="AJ222" s="495">
        <f t="shared" si="44"/>
        <v>0</v>
      </c>
    </row>
    <row r="223" spans="2:36" s="239" customFormat="1" ht="21.75" thickBot="1" x14ac:dyDescent="0.3">
      <c r="B223" s="870"/>
      <c r="C223" s="881"/>
      <c r="D223" s="791"/>
      <c r="E223" s="243" t="s">
        <v>625</v>
      </c>
      <c r="F223" s="52">
        <f t="shared" si="46"/>
        <v>0</v>
      </c>
      <c r="G223" s="146"/>
      <c r="H223" s="146"/>
      <c r="I223" s="146"/>
      <c r="J223" s="146"/>
      <c r="K223" s="68">
        <f t="shared" si="45"/>
        <v>0</v>
      </c>
      <c r="L223" s="277"/>
      <c r="M223" s="277"/>
      <c r="N223" s="277"/>
      <c r="O223" s="277"/>
      <c r="P223" s="318">
        <f t="shared" si="40"/>
        <v>0</v>
      </c>
      <c r="Q223" s="277"/>
      <c r="R223" s="277"/>
      <c r="S223" s="277"/>
      <c r="T223" s="277"/>
      <c r="U223" s="318">
        <f t="shared" si="41"/>
        <v>0</v>
      </c>
      <c r="V223" s="277"/>
      <c r="W223" s="277"/>
      <c r="X223" s="277"/>
      <c r="Y223" s="422"/>
      <c r="Z223" s="495">
        <f t="shared" si="42"/>
        <v>0</v>
      </c>
      <c r="AA223" s="277"/>
      <c r="AB223" s="277"/>
      <c r="AC223" s="277"/>
      <c r="AD223" s="277"/>
      <c r="AE223" s="495">
        <f t="shared" si="43"/>
        <v>0</v>
      </c>
      <c r="AF223" s="277"/>
      <c r="AG223" s="277"/>
      <c r="AH223" s="277"/>
      <c r="AI223" s="277"/>
      <c r="AJ223" s="495">
        <f t="shared" si="44"/>
        <v>0</v>
      </c>
    </row>
    <row r="224" spans="2:36" s="239" customFormat="1" ht="19.5" customHeight="1" thickBot="1" x14ac:dyDescent="0.3">
      <c r="B224" s="872">
        <v>50</v>
      </c>
      <c r="C224" s="881"/>
      <c r="D224" s="786" t="s">
        <v>612</v>
      </c>
      <c r="E224" s="116" t="s">
        <v>118</v>
      </c>
      <c r="F224" s="52">
        <f t="shared" si="46"/>
        <v>0</v>
      </c>
      <c r="G224" s="105">
        <v>0</v>
      </c>
      <c r="H224" s="112">
        <v>0</v>
      </c>
      <c r="I224" s="112">
        <v>0</v>
      </c>
      <c r="J224" s="112">
        <v>0</v>
      </c>
      <c r="K224" s="68">
        <f t="shared" si="45"/>
        <v>0</v>
      </c>
      <c r="L224" s="103">
        <v>0</v>
      </c>
      <c r="M224" s="103">
        <v>0</v>
      </c>
      <c r="N224" s="103">
        <v>0</v>
      </c>
      <c r="O224" s="103">
        <v>0</v>
      </c>
      <c r="P224" s="318">
        <f t="shared" si="40"/>
        <v>0</v>
      </c>
      <c r="Q224" s="103">
        <v>0</v>
      </c>
      <c r="R224" s="103">
        <v>0</v>
      </c>
      <c r="S224" s="103">
        <v>0</v>
      </c>
      <c r="T224" s="103">
        <v>0</v>
      </c>
      <c r="U224" s="318">
        <f t="shared" si="41"/>
        <v>0</v>
      </c>
      <c r="V224" s="103">
        <v>0</v>
      </c>
      <c r="W224" s="103">
        <v>0</v>
      </c>
      <c r="X224" s="103">
        <v>0</v>
      </c>
      <c r="Y224" s="467">
        <v>0</v>
      </c>
      <c r="Z224" s="495">
        <f t="shared" si="42"/>
        <v>0</v>
      </c>
      <c r="AA224" s="103">
        <v>0</v>
      </c>
      <c r="AB224" s="103">
        <v>0</v>
      </c>
      <c r="AC224" s="103">
        <v>0</v>
      </c>
      <c r="AD224" s="103">
        <v>0</v>
      </c>
      <c r="AE224" s="495">
        <f t="shared" si="43"/>
        <v>0</v>
      </c>
      <c r="AF224" s="103">
        <v>0</v>
      </c>
      <c r="AG224" s="103">
        <v>0</v>
      </c>
      <c r="AH224" s="103">
        <v>0</v>
      </c>
      <c r="AI224" s="103">
        <v>0</v>
      </c>
      <c r="AJ224" s="495">
        <f t="shared" si="44"/>
        <v>0</v>
      </c>
    </row>
    <row r="225" spans="2:36" s="239" customFormat="1" ht="18.75" customHeight="1" thickBot="1" x14ac:dyDescent="0.3">
      <c r="B225" s="869"/>
      <c r="C225" s="881"/>
      <c r="D225" s="787"/>
      <c r="E225" s="87" t="s">
        <v>205</v>
      </c>
      <c r="F225" s="52">
        <f t="shared" si="46"/>
        <v>0</v>
      </c>
      <c r="G225" s="126">
        <v>0</v>
      </c>
      <c r="H225" s="145">
        <v>0</v>
      </c>
      <c r="I225" s="145">
        <v>0</v>
      </c>
      <c r="J225" s="145">
        <v>0</v>
      </c>
      <c r="K225" s="68">
        <f t="shared" si="45"/>
        <v>0</v>
      </c>
      <c r="L225" s="101">
        <v>0</v>
      </c>
      <c r="M225" s="101">
        <v>0</v>
      </c>
      <c r="N225" s="101">
        <v>0</v>
      </c>
      <c r="O225" s="101">
        <v>0</v>
      </c>
      <c r="P225" s="318">
        <f t="shared" si="40"/>
        <v>0</v>
      </c>
      <c r="Q225" s="101">
        <v>0</v>
      </c>
      <c r="R225" s="101">
        <v>0</v>
      </c>
      <c r="S225" s="101">
        <v>0</v>
      </c>
      <c r="T225" s="101">
        <v>0</v>
      </c>
      <c r="U225" s="318">
        <f t="shared" si="41"/>
        <v>0</v>
      </c>
      <c r="V225" s="101">
        <v>0</v>
      </c>
      <c r="W225" s="101">
        <v>0</v>
      </c>
      <c r="X225" s="101">
        <v>0</v>
      </c>
      <c r="Y225" s="461">
        <v>0</v>
      </c>
      <c r="Z225" s="495">
        <f t="shared" si="42"/>
        <v>0</v>
      </c>
      <c r="AA225" s="101">
        <v>0</v>
      </c>
      <c r="AB225" s="101">
        <v>0</v>
      </c>
      <c r="AC225" s="101">
        <v>0</v>
      </c>
      <c r="AD225" s="101">
        <v>0</v>
      </c>
      <c r="AE225" s="495">
        <f t="shared" si="43"/>
        <v>0</v>
      </c>
      <c r="AF225" s="101">
        <v>0</v>
      </c>
      <c r="AG225" s="101">
        <v>0</v>
      </c>
      <c r="AH225" s="101">
        <v>0</v>
      </c>
      <c r="AI225" s="101">
        <v>0</v>
      </c>
      <c r="AJ225" s="495">
        <f t="shared" si="44"/>
        <v>0</v>
      </c>
    </row>
    <row r="226" spans="2:36" s="239" customFormat="1" ht="18.75" customHeight="1" thickBot="1" x14ac:dyDescent="0.3">
      <c r="B226" s="869"/>
      <c r="C226" s="881"/>
      <c r="D226" s="787"/>
      <c r="E226" s="88" t="s">
        <v>114</v>
      </c>
      <c r="F226" s="52">
        <f t="shared" si="46"/>
        <v>0</v>
      </c>
      <c r="G226" s="126">
        <v>0</v>
      </c>
      <c r="H226" s="145">
        <v>0</v>
      </c>
      <c r="I226" s="145">
        <v>0</v>
      </c>
      <c r="J226" s="145">
        <v>0</v>
      </c>
      <c r="K226" s="68">
        <f t="shared" si="45"/>
        <v>0</v>
      </c>
      <c r="L226" s="126">
        <v>0</v>
      </c>
      <c r="M226" s="126">
        <v>0</v>
      </c>
      <c r="N226" s="126">
        <v>0</v>
      </c>
      <c r="O226" s="126">
        <v>0</v>
      </c>
      <c r="P226" s="318">
        <f t="shared" si="40"/>
        <v>0</v>
      </c>
      <c r="Q226" s="126">
        <v>0</v>
      </c>
      <c r="R226" s="126">
        <v>0</v>
      </c>
      <c r="S226" s="126">
        <v>0</v>
      </c>
      <c r="T226" s="126">
        <v>0</v>
      </c>
      <c r="U226" s="318">
        <f t="shared" si="41"/>
        <v>0</v>
      </c>
      <c r="V226" s="126">
        <v>0</v>
      </c>
      <c r="W226" s="126">
        <v>0</v>
      </c>
      <c r="X226" s="126">
        <v>0</v>
      </c>
      <c r="Y226" s="463">
        <v>0</v>
      </c>
      <c r="Z226" s="495">
        <f t="shared" si="42"/>
        <v>0</v>
      </c>
      <c r="AA226" s="126">
        <v>0</v>
      </c>
      <c r="AB226" s="126">
        <v>0</v>
      </c>
      <c r="AC226" s="126">
        <v>0</v>
      </c>
      <c r="AD226" s="126">
        <v>0</v>
      </c>
      <c r="AE226" s="495">
        <f t="shared" si="43"/>
        <v>0</v>
      </c>
      <c r="AF226" s="126">
        <v>0</v>
      </c>
      <c r="AG226" s="126">
        <v>0</v>
      </c>
      <c r="AH226" s="126">
        <v>0</v>
      </c>
      <c r="AI226" s="126">
        <v>0</v>
      </c>
      <c r="AJ226" s="495">
        <f t="shared" si="44"/>
        <v>0</v>
      </c>
    </row>
    <row r="227" spans="2:36" s="239" customFormat="1" ht="18.75" customHeight="1" thickBot="1" x14ac:dyDescent="0.3">
      <c r="B227" s="869"/>
      <c r="C227" s="881"/>
      <c r="D227" s="787"/>
      <c r="E227" s="243" t="s">
        <v>626</v>
      </c>
      <c r="F227" s="52">
        <f t="shared" si="46"/>
        <v>0</v>
      </c>
      <c r="G227" s="142"/>
      <c r="H227" s="142"/>
      <c r="I227" s="142"/>
      <c r="J227" s="142"/>
      <c r="K227" s="68">
        <f t="shared" si="45"/>
        <v>0</v>
      </c>
      <c r="L227" s="277"/>
      <c r="M227" s="277"/>
      <c r="N227" s="277"/>
      <c r="O227" s="277"/>
      <c r="P227" s="318">
        <f t="shared" si="40"/>
        <v>0</v>
      </c>
      <c r="Q227" s="277"/>
      <c r="R227" s="277"/>
      <c r="S227" s="277"/>
      <c r="T227" s="277"/>
      <c r="U227" s="318">
        <f t="shared" si="41"/>
        <v>0</v>
      </c>
      <c r="V227" s="277"/>
      <c r="W227" s="277"/>
      <c r="X227" s="277"/>
      <c r="Y227" s="422"/>
      <c r="Z227" s="495">
        <f t="shared" si="42"/>
        <v>0</v>
      </c>
      <c r="AA227" s="277"/>
      <c r="AB227" s="277"/>
      <c r="AC227" s="277"/>
      <c r="AD227" s="277"/>
      <c r="AE227" s="495">
        <f t="shared" si="43"/>
        <v>0</v>
      </c>
      <c r="AF227" s="277"/>
      <c r="AG227" s="277"/>
      <c r="AH227" s="277"/>
      <c r="AI227" s="277"/>
      <c r="AJ227" s="495">
        <f t="shared" si="44"/>
        <v>0</v>
      </c>
    </row>
    <row r="228" spans="2:36" s="239" customFormat="1" ht="21.75" thickBot="1" x14ac:dyDescent="0.3">
      <c r="B228" s="870"/>
      <c r="C228" s="881"/>
      <c r="D228" s="791"/>
      <c r="E228" s="243" t="s">
        <v>625</v>
      </c>
      <c r="F228" s="52">
        <f t="shared" si="46"/>
        <v>0</v>
      </c>
      <c r="G228" s="146"/>
      <c r="H228" s="146"/>
      <c r="I228" s="146"/>
      <c r="J228" s="146"/>
      <c r="K228" s="68">
        <f t="shared" si="45"/>
        <v>0</v>
      </c>
      <c r="L228" s="277"/>
      <c r="M228" s="277"/>
      <c r="N228" s="277"/>
      <c r="O228" s="277"/>
      <c r="P228" s="318">
        <f t="shared" si="40"/>
        <v>0</v>
      </c>
      <c r="Q228" s="277"/>
      <c r="R228" s="277"/>
      <c r="S228" s="277"/>
      <c r="T228" s="277"/>
      <c r="U228" s="318">
        <f t="shared" si="41"/>
        <v>0</v>
      </c>
      <c r="V228" s="277"/>
      <c r="W228" s="277"/>
      <c r="X228" s="277"/>
      <c r="Y228" s="422"/>
      <c r="Z228" s="495">
        <f t="shared" si="42"/>
        <v>0</v>
      </c>
      <c r="AA228" s="277"/>
      <c r="AB228" s="277"/>
      <c r="AC228" s="277"/>
      <c r="AD228" s="277"/>
      <c r="AE228" s="495">
        <f t="shared" si="43"/>
        <v>0</v>
      </c>
      <c r="AF228" s="277"/>
      <c r="AG228" s="277"/>
      <c r="AH228" s="277"/>
      <c r="AI228" s="277"/>
      <c r="AJ228" s="495">
        <f t="shared" si="44"/>
        <v>0</v>
      </c>
    </row>
    <row r="229" spans="2:36" s="239" customFormat="1" ht="16.5" customHeight="1" thickBot="1" x14ac:dyDescent="0.3">
      <c r="B229" s="872">
        <v>51</v>
      </c>
      <c r="C229" s="881"/>
      <c r="D229" s="786" t="s">
        <v>378</v>
      </c>
      <c r="E229" s="116" t="s">
        <v>118</v>
      </c>
      <c r="F229" s="52">
        <f t="shared" si="46"/>
        <v>328</v>
      </c>
      <c r="G229" s="105">
        <v>69</v>
      </c>
      <c r="H229" s="112">
        <v>1</v>
      </c>
      <c r="I229" s="112">
        <v>14</v>
      </c>
      <c r="J229" s="112">
        <v>4</v>
      </c>
      <c r="K229" s="68">
        <f t="shared" si="45"/>
        <v>88</v>
      </c>
      <c r="L229" s="103">
        <v>59</v>
      </c>
      <c r="M229" s="103">
        <v>0</v>
      </c>
      <c r="N229" s="103">
        <v>13</v>
      </c>
      <c r="O229" s="103">
        <v>2</v>
      </c>
      <c r="P229" s="318">
        <f t="shared" si="40"/>
        <v>74</v>
      </c>
      <c r="Q229" s="103">
        <v>72</v>
      </c>
      <c r="R229" s="103">
        <v>0</v>
      </c>
      <c r="S229" s="103">
        <v>5</v>
      </c>
      <c r="T229" s="103">
        <v>7</v>
      </c>
      <c r="U229" s="318">
        <f t="shared" si="41"/>
        <v>84</v>
      </c>
      <c r="V229" s="103">
        <v>0</v>
      </c>
      <c r="W229" s="103">
        <v>8</v>
      </c>
      <c r="X229" s="103">
        <v>1</v>
      </c>
      <c r="Y229" s="467">
        <v>30</v>
      </c>
      <c r="Z229" s="495">
        <f t="shared" si="42"/>
        <v>39</v>
      </c>
      <c r="AA229" s="103">
        <v>0</v>
      </c>
      <c r="AB229" s="103">
        <v>0</v>
      </c>
      <c r="AC229" s="103">
        <v>1</v>
      </c>
      <c r="AD229" s="103">
        <v>10</v>
      </c>
      <c r="AE229" s="495">
        <f t="shared" si="43"/>
        <v>11</v>
      </c>
      <c r="AF229" s="103">
        <v>0</v>
      </c>
      <c r="AG229" s="103">
        <v>11</v>
      </c>
      <c r="AH229" s="103">
        <v>0</v>
      </c>
      <c r="AI229" s="103">
        <v>21</v>
      </c>
      <c r="AJ229" s="495">
        <f t="shared" si="44"/>
        <v>32</v>
      </c>
    </row>
    <row r="230" spans="2:36" s="239" customFormat="1" ht="16.5" customHeight="1" thickBot="1" x14ac:dyDescent="0.3">
      <c r="B230" s="869"/>
      <c r="C230" s="881"/>
      <c r="D230" s="787"/>
      <c r="E230" s="87" t="s">
        <v>205</v>
      </c>
      <c r="F230" s="52">
        <f t="shared" si="46"/>
        <v>0</v>
      </c>
      <c r="G230" s="126">
        <v>0</v>
      </c>
      <c r="H230" s="145">
        <v>0</v>
      </c>
      <c r="I230" s="145">
        <v>0</v>
      </c>
      <c r="J230" s="145">
        <v>0</v>
      </c>
      <c r="K230" s="68">
        <f t="shared" si="45"/>
        <v>0</v>
      </c>
      <c r="L230" s="101">
        <v>0</v>
      </c>
      <c r="M230" s="101">
        <v>0</v>
      </c>
      <c r="N230" s="101">
        <v>0</v>
      </c>
      <c r="O230" s="101">
        <v>0</v>
      </c>
      <c r="P230" s="318">
        <f t="shared" si="40"/>
        <v>0</v>
      </c>
      <c r="Q230" s="101">
        <v>0</v>
      </c>
      <c r="R230" s="101">
        <v>0</v>
      </c>
      <c r="S230" s="101">
        <v>0</v>
      </c>
      <c r="T230" s="101">
        <v>0</v>
      </c>
      <c r="U230" s="318">
        <f t="shared" si="41"/>
        <v>0</v>
      </c>
      <c r="V230" s="101">
        <v>0</v>
      </c>
      <c r="W230" s="101">
        <v>0</v>
      </c>
      <c r="X230" s="101">
        <v>0</v>
      </c>
      <c r="Y230" s="461">
        <v>0</v>
      </c>
      <c r="Z230" s="495">
        <f t="shared" si="42"/>
        <v>0</v>
      </c>
      <c r="AA230" s="101">
        <v>0</v>
      </c>
      <c r="AB230" s="101">
        <v>0</v>
      </c>
      <c r="AC230" s="101">
        <v>0</v>
      </c>
      <c r="AD230" s="101">
        <v>0</v>
      </c>
      <c r="AE230" s="495">
        <f t="shared" si="43"/>
        <v>0</v>
      </c>
      <c r="AF230" s="101">
        <v>0</v>
      </c>
      <c r="AG230" s="101">
        <v>0</v>
      </c>
      <c r="AH230" s="101">
        <v>0</v>
      </c>
      <c r="AI230" s="101">
        <v>0</v>
      </c>
      <c r="AJ230" s="495">
        <f t="shared" si="44"/>
        <v>0</v>
      </c>
    </row>
    <row r="231" spans="2:36" s="239" customFormat="1" ht="16.5" customHeight="1" thickBot="1" x14ac:dyDescent="0.3">
      <c r="B231" s="869"/>
      <c r="C231" s="881"/>
      <c r="D231" s="787"/>
      <c r="E231" s="88" t="s">
        <v>114</v>
      </c>
      <c r="F231" s="52">
        <f t="shared" si="46"/>
        <v>153</v>
      </c>
      <c r="G231" s="126">
        <v>60</v>
      </c>
      <c r="H231" s="145">
        <v>1</v>
      </c>
      <c r="I231" s="145">
        <v>10</v>
      </c>
      <c r="J231" s="145">
        <v>4</v>
      </c>
      <c r="K231" s="68">
        <f t="shared" si="45"/>
        <v>75</v>
      </c>
      <c r="L231" s="126">
        <v>4</v>
      </c>
      <c r="M231" s="126">
        <v>0</v>
      </c>
      <c r="N231" s="126">
        <v>12</v>
      </c>
      <c r="O231" s="126">
        <v>1</v>
      </c>
      <c r="P231" s="318">
        <f t="shared" si="40"/>
        <v>17</v>
      </c>
      <c r="Q231" s="126">
        <v>16</v>
      </c>
      <c r="R231" s="126">
        <v>1</v>
      </c>
      <c r="S231" s="126">
        <v>4</v>
      </c>
      <c r="T231" s="126">
        <v>2</v>
      </c>
      <c r="U231" s="318">
        <f t="shared" si="41"/>
        <v>23</v>
      </c>
      <c r="V231" s="126">
        <v>0</v>
      </c>
      <c r="W231" s="126">
        <v>3</v>
      </c>
      <c r="X231" s="126">
        <v>0</v>
      </c>
      <c r="Y231" s="463">
        <v>13</v>
      </c>
      <c r="Z231" s="495">
        <f t="shared" si="42"/>
        <v>16</v>
      </c>
      <c r="AA231" s="126">
        <v>0</v>
      </c>
      <c r="AB231" s="126">
        <v>2</v>
      </c>
      <c r="AC231" s="126">
        <v>0</v>
      </c>
      <c r="AD231" s="126">
        <v>7</v>
      </c>
      <c r="AE231" s="495">
        <f t="shared" si="43"/>
        <v>9</v>
      </c>
      <c r="AF231" s="126">
        <v>0</v>
      </c>
      <c r="AG231" s="126">
        <v>8</v>
      </c>
      <c r="AH231" s="126">
        <v>0</v>
      </c>
      <c r="AI231" s="126">
        <v>5</v>
      </c>
      <c r="AJ231" s="495">
        <f t="shared" si="44"/>
        <v>13</v>
      </c>
    </row>
    <row r="232" spans="2:36" s="239" customFormat="1" ht="16.5" customHeight="1" thickBot="1" x14ac:dyDescent="0.3">
      <c r="B232" s="869"/>
      <c r="C232" s="881"/>
      <c r="D232" s="787"/>
      <c r="E232" s="243" t="s">
        <v>626</v>
      </c>
      <c r="F232" s="52">
        <f t="shared" si="46"/>
        <v>0</v>
      </c>
      <c r="G232" s="142"/>
      <c r="H232" s="142"/>
      <c r="I232" s="142"/>
      <c r="J232" s="142"/>
      <c r="K232" s="68">
        <f t="shared" si="45"/>
        <v>0</v>
      </c>
      <c r="L232" s="277"/>
      <c r="M232" s="277"/>
      <c r="N232" s="277"/>
      <c r="O232" s="277"/>
      <c r="P232" s="318">
        <f t="shared" si="40"/>
        <v>0</v>
      </c>
      <c r="Q232" s="277"/>
      <c r="R232" s="277"/>
      <c r="S232" s="277"/>
      <c r="T232" s="277"/>
      <c r="U232" s="318">
        <f t="shared" si="41"/>
        <v>0</v>
      </c>
      <c r="V232" s="277"/>
      <c r="W232" s="277"/>
      <c r="X232" s="277"/>
      <c r="Y232" s="422"/>
      <c r="Z232" s="495">
        <f t="shared" si="42"/>
        <v>0</v>
      </c>
      <c r="AA232" s="277"/>
      <c r="AB232" s="277"/>
      <c r="AC232" s="277"/>
      <c r="AD232" s="277"/>
      <c r="AE232" s="495">
        <f t="shared" si="43"/>
        <v>0</v>
      </c>
      <c r="AF232" s="277"/>
      <c r="AG232" s="277"/>
      <c r="AH232" s="277"/>
      <c r="AI232" s="277"/>
      <c r="AJ232" s="495">
        <f t="shared" si="44"/>
        <v>0</v>
      </c>
    </row>
    <row r="233" spans="2:36" s="239" customFormat="1" ht="21.75" thickBot="1" x14ac:dyDescent="0.3">
      <c r="B233" s="870"/>
      <c r="C233" s="881"/>
      <c r="D233" s="791"/>
      <c r="E233" s="243" t="s">
        <v>625</v>
      </c>
      <c r="F233" s="52">
        <f t="shared" si="46"/>
        <v>0</v>
      </c>
      <c r="G233" s="146"/>
      <c r="H233" s="146"/>
      <c r="I233" s="146"/>
      <c r="J233" s="146"/>
      <c r="K233" s="68">
        <f t="shared" si="45"/>
        <v>0</v>
      </c>
      <c r="L233" s="277"/>
      <c r="M233" s="277"/>
      <c r="N233" s="277"/>
      <c r="O233" s="277"/>
      <c r="P233" s="318">
        <f t="shared" si="40"/>
        <v>0</v>
      </c>
      <c r="Q233" s="277"/>
      <c r="R233" s="277"/>
      <c r="S233" s="277"/>
      <c r="T233" s="277"/>
      <c r="U233" s="318">
        <f t="shared" si="41"/>
        <v>0</v>
      </c>
      <c r="V233" s="277"/>
      <c r="W233" s="277"/>
      <c r="X233" s="277"/>
      <c r="Y233" s="422"/>
      <c r="Z233" s="495">
        <f t="shared" si="42"/>
        <v>0</v>
      </c>
      <c r="AA233" s="277"/>
      <c r="AB233" s="277"/>
      <c r="AC233" s="277"/>
      <c r="AD233" s="277"/>
      <c r="AE233" s="495">
        <f t="shared" si="43"/>
        <v>0</v>
      </c>
      <c r="AF233" s="277"/>
      <c r="AG233" s="277"/>
      <c r="AH233" s="277"/>
      <c r="AI233" s="277"/>
      <c r="AJ233" s="495">
        <f t="shared" si="44"/>
        <v>0</v>
      </c>
    </row>
    <row r="234" spans="2:36" s="239" customFormat="1" ht="16.5" customHeight="1" thickBot="1" x14ac:dyDescent="0.3">
      <c r="B234" s="872">
        <v>52</v>
      </c>
      <c r="C234" s="881"/>
      <c r="D234" s="795" t="s">
        <v>509</v>
      </c>
      <c r="E234" s="116" t="s">
        <v>118</v>
      </c>
      <c r="F234" s="52">
        <f t="shared" si="46"/>
        <v>0</v>
      </c>
      <c r="G234" s="105">
        <v>0</v>
      </c>
      <c r="H234" s="112">
        <v>0</v>
      </c>
      <c r="I234" s="112">
        <v>0</v>
      </c>
      <c r="J234" s="112">
        <v>0</v>
      </c>
      <c r="K234" s="68">
        <f t="shared" si="45"/>
        <v>0</v>
      </c>
      <c r="L234" s="103">
        <v>0</v>
      </c>
      <c r="M234" s="103">
        <v>0</v>
      </c>
      <c r="N234" s="103">
        <v>0</v>
      </c>
      <c r="O234" s="103">
        <v>0</v>
      </c>
      <c r="P234" s="318">
        <f t="shared" si="40"/>
        <v>0</v>
      </c>
      <c r="Q234" s="103">
        <v>0</v>
      </c>
      <c r="R234" s="103">
        <v>0</v>
      </c>
      <c r="S234" s="103">
        <v>0</v>
      </c>
      <c r="T234" s="103">
        <v>0</v>
      </c>
      <c r="U234" s="318">
        <f t="shared" si="41"/>
        <v>0</v>
      </c>
      <c r="V234" s="103">
        <v>0</v>
      </c>
      <c r="W234" s="103">
        <v>0</v>
      </c>
      <c r="X234" s="103">
        <v>0</v>
      </c>
      <c r="Y234" s="467">
        <v>0</v>
      </c>
      <c r="Z234" s="495">
        <f t="shared" si="42"/>
        <v>0</v>
      </c>
      <c r="AA234" s="103">
        <v>0</v>
      </c>
      <c r="AB234" s="103">
        <v>0</v>
      </c>
      <c r="AC234" s="103">
        <v>0</v>
      </c>
      <c r="AD234" s="103">
        <v>0</v>
      </c>
      <c r="AE234" s="495">
        <f t="shared" si="43"/>
        <v>0</v>
      </c>
      <c r="AF234" s="103">
        <v>0</v>
      </c>
      <c r="AG234" s="103">
        <v>0</v>
      </c>
      <c r="AH234" s="103">
        <v>0</v>
      </c>
      <c r="AI234" s="103">
        <v>0</v>
      </c>
      <c r="AJ234" s="495">
        <f t="shared" si="44"/>
        <v>0</v>
      </c>
    </row>
    <row r="235" spans="2:36" s="239" customFormat="1" ht="16.5" customHeight="1" thickBot="1" x14ac:dyDescent="0.3">
      <c r="B235" s="869"/>
      <c r="C235" s="881"/>
      <c r="D235" s="796"/>
      <c r="E235" s="87" t="s">
        <v>205</v>
      </c>
      <c r="F235" s="52">
        <f t="shared" si="46"/>
        <v>0</v>
      </c>
      <c r="G235" s="126">
        <v>0</v>
      </c>
      <c r="H235" s="145">
        <v>0</v>
      </c>
      <c r="I235" s="145">
        <v>0</v>
      </c>
      <c r="J235" s="145">
        <v>0</v>
      </c>
      <c r="K235" s="68">
        <f t="shared" si="45"/>
        <v>0</v>
      </c>
      <c r="L235" s="101">
        <v>0</v>
      </c>
      <c r="M235" s="101">
        <v>0</v>
      </c>
      <c r="N235" s="101">
        <v>0</v>
      </c>
      <c r="O235" s="101">
        <v>0</v>
      </c>
      <c r="P235" s="318">
        <f t="shared" si="40"/>
        <v>0</v>
      </c>
      <c r="Q235" s="101">
        <v>0</v>
      </c>
      <c r="R235" s="101">
        <v>0</v>
      </c>
      <c r="S235" s="101">
        <v>0</v>
      </c>
      <c r="T235" s="101">
        <v>0</v>
      </c>
      <c r="U235" s="318">
        <f t="shared" si="41"/>
        <v>0</v>
      </c>
      <c r="V235" s="101">
        <v>0</v>
      </c>
      <c r="W235" s="101">
        <v>0</v>
      </c>
      <c r="X235" s="101">
        <v>0</v>
      </c>
      <c r="Y235" s="461">
        <v>0</v>
      </c>
      <c r="Z235" s="495">
        <f t="shared" si="42"/>
        <v>0</v>
      </c>
      <c r="AA235" s="101">
        <v>0</v>
      </c>
      <c r="AB235" s="101">
        <v>0</v>
      </c>
      <c r="AC235" s="101">
        <v>0</v>
      </c>
      <c r="AD235" s="101">
        <v>0</v>
      </c>
      <c r="AE235" s="495">
        <f t="shared" si="43"/>
        <v>0</v>
      </c>
      <c r="AF235" s="101">
        <v>0</v>
      </c>
      <c r="AG235" s="101">
        <v>0</v>
      </c>
      <c r="AH235" s="101">
        <v>0</v>
      </c>
      <c r="AI235" s="101">
        <v>0</v>
      </c>
      <c r="AJ235" s="495">
        <f t="shared" si="44"/>
        <v>0</v>
      </c>
    </row>
    <row r="236" spans="2:36" s="239" customFormat="1" ht="16.5" customHeight="1" thickBot="1" x14ac:dyDescent="0.3">
      <c r="B236" s="869"/>
      <c r="C236" s="881"/>
      <c r="D236" s="796"/>
      <c r="E236" s="88" t="s">
        <v>114</v>
      </c>
      <c r="F236" s="52">
        <f t="shared" si="46"/>
        <v>0</v>
      </c>
      <c r="G236" s="126">
        <v>0</v>
      </c>
      <c r="H236" s="145">
        <v>0</v>
      </c>
      <c r="I236" s="145">
        <v>0</v>
      </c>
      <c r="J236" s="145">
        <v>0</v>
      </c>
      <c r="K236" s="68">
        <f t="shared" si="45"/>
        <v>0</v>
      </c>
      <c r="L236" s="126">
        <v>0</v>
      </c>
      <c r="M236" s="126">
        <v>0</v>
      </c>
      <c r="N236" s="126">
        <v>0</v>
      </c>
      <c r="O236" s="126">
        <v>0</v>
      </c>
      <c r="P236" s="318">
        <f t="shared" si="40"/>
        <v>0</v>
      </c>
      <c r="Q236" s="126">
        <v>0</v>
      </c>
      <c r="R236" s="126">
        <v>0</v>
      </c>
      <c r="S236" s="126">
        <v>0</v>
      </c>
      <c r="T236" s="126">
        <v>0</v>
      </c>
      <c r="U236" s="318">
        <f t="shared" si="41"/>
        <v>0</v>
      </c>
      <c r="V236" s="126">
        <v>0</v>
      </c>
      <c r="W236" s="126">
        <v>0</v>
      </c>
      <c r="X236" s="126">
        <v>0</v>
      </c>
      <c r="Y236" s="463">
        <v>0</v>
      </c>
      <c r="Z236" s="495">
        <f t="shared" si="42"/>
        <v>0</v>
      </c>
      <c r="AA236" s="126">
        <v>0</v>
      </c>
      <c r="AB236" s="126">
        <v>0</v>
      </c>
      <c r="AC236" s="126">
        <v>0</v>
      </c>
      <c r="AD236" s="126">
        <v>0</v>
      </c>
      <c r="AE236" s="495">
        <f t="shared" si="43"/>
        <v>0</v>
      </c>
      <c r="AF236" s="126">
        <v>0</v>
      </c>
      <c r="AG236" s="126">
        <v>0</v>
      </c>
      <c r="AH236" s="126">
        <v>0</v>
      </c>
      <c r="AI236" s="126">
        <v>0</v>
      </c>
      <c r="AJ236" s="495">
        <f t="shared" si="44"/>
        <v>0</v>
      </c>
    </row>
    <row r="237" spans="2:36" s="239" customFormat="1" ht="16.5" customHeight="1" thickBot="1" x14ac:dyDescent="0.3">
      <c r="B237" s="869"/>
      <c r="C237" s="881"/>
      <c r="D237" s="796"/>
      <c r="E237" s="243" t="s">
        <v>626</v>
      </c>
      <c r="F237" s="52">
        <f t="shared" si="46"/>
        <v>0</v>
      </c>
      <c r="G237" s="142"/>
      <c r="H237" s="142"/>
      <c r="I237" s="142"/>
      <c r="J237" s="142"/>
      <c r="K237" s="68">
        <f t="shared" si="45"/>
        <v>0</v>
      </c>
      <c r="L237" s="277"/>
      <c r="M237" s="277"/>
      <c r="N237" s="277"/>
      <c r="O237" s="277"/>
      <c r="P237" s="318">
        <f t="shared" si="40"/>
        <v>0</v>
      </c>
      <c r="Q237" s="277"/>
      <c r="R237" s="277"/>
      <c r="S237" s="277"/>
      <c r="T237" s="277"/>
      <c r="U237" s="318">
        <f t="shared" si="41"/>
        <v>0</v>
      </c>
      <c r="V237" s="277"/>
      <c r="W237" s="277"/>
      <c r="X237" s="277"/>
      <c r="Y237" s="422"/>
      <c r="Z237" s="495">
        <f t="shared" si="42"/>
        <v>0</v>
      </c>
      <c r="AA237" s="277"/>
      <c r="AB237" s="277"/>
      <c r="AC237" s="277"/>
      <c r="AD237" s="277"/>
      <c r="AE237" s="495">
        <f t="shared" si="43"/>
        <v>0</v>
      </c>
      <c r="AF237" s="277"/>
      <c r="AG237" s="277"/>
      <c r="AH237" s="277"/>
      <c r="AI237" s="277"/>
      <c r="AJ237" s="495">
        <f t="shared" si="44"/>
        <v>0</v>
      </c>
    </row>
    <row r="238" spans="2:36" s="239" customFormat="1" ht="21.75" thickBot="1" x14ac:dyDescent="0.3">
      <c r="B238" s="870"/>
      <c r="C238" s="881"/>
      <c r="D238" s="797"/>
      <c r="E238" s="243" t="s">
        <v>625</v>
      </c>
      <c r="F238" s="52">
        <f t="shared" si="46"/>
        <v>0</v>
      </c>
      <c r="G238" s="146"/>
      <c r="H238" s="146"/>
      <c r="I238" s="146"/>
      <c r="J238" s="146"/>
      <c r="K238" s="68">
        <f t="shared" si="45"/>
        <v>0</v>
      </c>
      <c r="L238" s="277"/>
      <c r="M238" s="277"/>
      <c r="N238" s="277"/>
      <c r="O238" s="277"/>
      <c r="P238" s="318">
        <f t="shared" si="40"/>
        <v>0</v>
      </c>
      <c r="Q238" s="277"/>
      <c r="R238" s="277"/>
      <c r="S238" s="277"/>
      <c r="T238" s="277"/>
      <c r="U238" s="318">
        <f t="shared" si="41"/>
        <v>0</v>
      </c>
      <c r="V238" s="277"/>
      <c r="W238" s="277"/>
      <c r="X238" s="277"/>
      <c r="Y238" s="422"/>
      <c r="Z238" s="495">
        <f t="shared" si="42"/>
        <v>0</v>
      </c>
      <c r="AA238" s="277"/>
      <c r="AB238" s="277"/>
      <c r="AC238" s="277"/>
      <c r="AD238" s="277"/>
      <c r="AE238" s="495">
        <f t="shared" si="43"/>
        <v>0</v>
      </c>
      <c r="AF238" s="277"/>
      <c r="AG238" s="277"/>
      <c r="AH238" s="277"/>
      <c r="AI238" s="277"/>
      <c r="AJ238" s="495">
        <f t="shared" si="44"/>
        <v>0</v>
      </c>
    </row>
    <row r="239" spans="2:36" s="239" customFormat="1" ht="16.5" customHeight="1" thickBot="1" x14ac:dyDescent="0.3">
      <c r="B239" s="872">
        <v>53</v>
      </c>
      <c r="C239" s="881"/>
      <c r="D239" s="795" t="s">
        <v>379</v>
      </c>
      <c r="E239" s="116" t="s">
        <v>118</v>
      </c>
      <c r="F239" s="52">
        <f t="shared" si="46"/>
        <v>7</v>
      </c>
      <c r="G239" s="105">
        <v>1</v>
      </c>
      <c r="H239" s="112">
        <v>0</v>
      </c>
      <c r="I239" s="112">
        <v>0</v>
      </c>
      <c r="J239" s="112">
        <v>0</v>
      </c>
      <c r="K239" s="68">
        <f t="shared" si="45"/>
        <v>1</v>
      </c>
      <c r="L239" s="103">
        <v>0</v>
      </c>
      <c r="M239" s="103">
        <v>0</v>
      </c>
      <c r="N239" s="103">
        <v>0</v>
      </c>
      <c r="O239" s="103">
        <v>0</v>
      </c>
      <c r="P239" s="318">
        <f t="shared" si="40"/>
        <v>0</v>
      </c>
      <c r="Q239" s="103">
        <v>3</v>
      </c>
      <c r="R239" s="103">
        <v>0</v>
      </c>
      <c r="S239" s="103">
        <v>0</v>
      </c>
      <c r="T239" s="103">
        <v>0</v>
      </c>
      <c r="U239" s="318">
        <f t="shared" si="41"/>
        <v>3</v>
      </c>
      <c r="V239" s="103">
        <v>0</v>
      </c>
      <c r="W239" s="103">
        <v>0</v>
      </c>
      <c r="X239" s="103">
        <v>0</v>
      </c>
      <c r="Y239" s="467">
        <v>0</v>
      </c>
      <c r="Z239" s="495">
        <f t="shared" si="42"/>
        <v>0</v>
      </c>
      <c r="AA239" s="103">
        <v>0</v>
      </c>
      <c r="AB239" s="103">
        <v>0</v>
      </c>
      <c r="AC239" s="103">
        <v>0</v>
      </c>
      <c r="AD239" s="103">
        <v>2</v>
      </c>
      <c r="AE239" s="495">
        <f t="shared" si="43"/>
        <v>2</v>
      </c>
      <c r="AF239" s="103">
        <v>0</v>
      </c>
      <c r="AG239" s="103">
        <v>0</v>
      </c>
      <c r="AH239" s="103">
        <v>0</v>
      </c>
      <c r="AI239" s="103">
        <v>1</v>
      </c>
      <c r="AJ239" s="495">
        <f t="shared" si="44"/>
        <v>1</v>
      </c>
    </row>
    <row r="240" spans="2:36" s="239" customFormat="1" ht="16.5" customHeight="1" thickBot="1" x14ac:dyDescent="0.3">
      <c r="B240" s="869"/>
      <c r="C240" s="881"/>
      <c r="D240" s="796"/>
      <c r="E240" s="87" t="s">
        <v>205</v>
      </c>
      <c r="F240" s="52">
        <f t="shared" si="46"/>
        <v>0</v>
      </c>
      <c r="G240" s="126">
        <v>0</v>
      </c>
      <c r="H240" s="145">
        <v>0</v>
      </c>
      <c r="I240" s="145">
        <v>0</v>
      </c>
      <c r="J240" s="145">
        <v>0</v>
      </c>
      <c r="K240" s="68">
        <f t="shared" si="45"/>
        <v>0</v>
      </c>
      <c r="L240" s="101">
        <v>0</v>
      </c>
      <c r="M240" s="101">
        <v>0</v>
      </c>
      <c r="N240" s="101">
        <v>0</v>
      </c>
      <c r="O240" s="101">
        <v>0</v>
      </c>
      <c r="P240" s="318">
        <f t="shared" si="40"/>
        <v>0</v>
      </c>
      <c r="Q240" s="101">
        <v>0</v>
      </c>
      <c r="R240" s="101">
        <v>0</v>
      </c>
      <c r="S240" s="101">
        <v>0</v>
      </c>
      <c r="T240" s="101">
        <v>0</v>
      </c>
      <c r="U240" s="318">
        <f t="shared" si="41"/>
        <v>0</v>
      </c>
      <c r="V240" s="101">
        <v>0</v>
      </c>
      <c r="W240" s="101">
        <v>0</v>
      </c>
      <c r="X240" s="101">
        <v>0</v>
      </c>
      <c r="Y240" s="461">
        <v>0</v>
      </c>
      <c r="Z240" s="495">
        <f t="shared" si="42"/>
        <v>0</v>
      </c>
      <c r="AA240" s="101">
        <v>0</v>
      </c>
      <c r="AB240" s="101">
        <v>0</v>
      </c>
      <c r="AC240" s="101">
        <v>0</v>
      </c>
      <c r="AD240" s="101">
        <v>0</v>
      </c>
      <c r="AE240" s="495">
        <f t="shared" si="43"/>
        <v>0</v>
      </c>
      <c r="AF240" s="101">
        <v>0</v>
      </c>
      <c r="AG240" s="101">
        <v>0</v>
      </c>
      <c r="AH240" s="101">
        <v>0</v>
      </c>
      <c r="AI240" s="101">
        <v>0</v>
      </c>
      <c r="AJ240" s="495">
        <f t="shared" si="44"/>
        <v>0</v>
      </c>
    </row>
    <row r="241" spans="2:36" s="239" customFormat="1" ht="16.5" customHeight="1" thickBot="1" x14ac:dyDescent="0.3">
      <c r="B241" s="869"/>
      <c r="C241" s="881"/>
      <c r="D241" s="796"/>
      <c r="E241" s="88" t="s">
        <v>114</v>
      </c>
      <c r="F241" s="52">
        <f t="shared" si="46"/>
        <v>1</v>
      </c>
      <c r="G241" s="126">
        <v>0</v>
      </c>
      <c r="H241" s="145">
        <v>0</v>
      </c>
      <c r="I241" s="145">
        <v>0</v>
      </c>
      <c r="J241" s="145">
        <v>0</v>
      </c>
      <c r="K241" s="68">
        <f t="shared" si="45"/>
        <v>0</v>
      </c>
      <c r="L241" s="126">
        <v>0</v>
      </c>
      <c r="M241" s="126">
        <v>0</v>
      </c>
      <c r="N241" s="126">
        <v>1</v>
      </c>
      <c r="O241" s="126">
        <v>0</v>
      </c>
      <c r="P241" s="318">
        <f t="shared" si="40"/>
        <v>1</v>
      </c>
      <c r="Q241" s="126">
        <v>0</v>
      </c>
      <c r="R241" s="126">
        <v>0</v>
      </c>
      <c r="S241" s="126">
        <v>0</v>
      </c>
      <c r="T241" s="126">
        <v>0</v>
      </c>
      <c r="U241" s="318">
        <f t="shared" si="41"/>
        <v>0</v>
      </c>
      <c r="V241" s="126">
        <v>0</v>
      </c>
      <c r="W241" s="126">
        <v>0</v>
      </c>
      <c r="X241" s="126">
        <v>0</v>
      </c>
      <c r="Y241" s="463">
        <v>0</v>
      </c>
      <c r="Z241" s="495">
        <f t="shared" si="42"/>
        <v>0</v>
      </c>
      <c r="AA241" s="126">
        <v>0</v>
      </c>
      <c r="AB241" s="126">
        <v>0</v>
      </c>
      <c r="AC241" s="126">
        <v>0</v>
      </c>
      <c r="AD241" s="126">
        <v>0</v>
      </c>
      <c r="AE241" s="495">
        <f t="shared" si="43"/>
        <v>0</v>
      </c>
      <c r="AF241" s="126">
        <v>0</v>
      </c>
      <c r="AG241" s="126">
        <v>0</v>
      </c>
      <c r="AH241" s="126">
        <v>0</v>
      </c>
      <c r="AI241" s="126">
        <v>0</v>
      </c>
      <c r="AJ241" s="495">
        <f t="shared" si="44"/>
        <v>0</v>
      </c>
    </row>
    <row r="242" spans="2:36" s="239" customFormat="1" ht="16.5" customHeight="1" thickBot="1" x14ac:dyDescent="0.3">
      <c r="B242" s="869"/>
      <c r="C242" s="881"/>
      <c r="D242" s="796"/>
      <c r="E242" s="243" t="s">
        <v>626</v>
      </c>
      <c r="F242" s="52">
        <f t="shared" si="46"/>
        <v>0</v>
      </c>
      <c r="G242" s="142"/>
      <c r="H242" s="142"/>
      <c r="I242" s="142"/>
      <c r="J242" s="142"/>
      <c r="K242" s="68">
        <f t="shared" si="45"/>
        <v>0</v>
      </c>
      <c r="L242" s="277"/>
      <c r="M242" s="277"/>
      <c r="N242" s="277"/>
      <c r="O242" s="277"/>
      <c r="P242" s="318">
        <f t="shared" si="40"/>
        <v>0</v>
      </c>
      <c r="Q242" s="277"/>
      <c r="R242" s="277"/>
      <c r="S242" s="277"/>
      <c r="T242" s="277"/>
      <c r="U242" s="318">
        <f t="shared" si="41"/>
        <v>0</v>
      </c>
      <c r="V242" s="277"/>
      <c r="W242" s="277"/>
      <c r="X242" s="277"/>
      <c r="Y242" s="422"/>
      <c r="Z242" s="495">
        <f t="shared" si="42"/>
        <v>0</v>
      </c>
      <c r="AA242" s="277"/>
      <c r="AB242" s="277"/>
      <c r="AC242" s="277"/>
      <c r="AD242" s="277"/>
      <c r="AE242" s="495">
        <f t="shared" si="43"/>
        <v>0</v>
      </c>
      <c r="AF242" s="277"/>
      <c r="AG242" s="277"/>
      <c r="AH242" s="277"/>
      <c r="AI242" s="277"/>
      <c r="AJ242" s="495">
        <f t="shared" si="44"/>
        <v>0</v>
      </c>
    </row>
    <row r="243" spans="2:36" s="239" customFormat="1" ht="21.75" thickBot="1" x14ac:dyDescent="0.3">
      <c r="B243" s="870"/>
      <c r="C243" s="881"/>
      <c r="D243" s="797"/>
      <c r="E243" s="243" t="s">
        <v>625</v>
      </c>
      <c r="F243" s="52">
        <f t="shared" si="46"/>
        <v>0</v>
      </c>
      <c r="G243" s="146"/>
      <c r="H243" s="146"/>
      <c r="I243" s="146"/>
      <c r="J243" s="146"/>
      <c r="K243" s="68">
        <f t="shared" si="45"/>
        <v>0</v>
      </c>
      <c r="L243" s="277"/>
      <c r="M243" s="277"/>
      <c r="N243" s="277"/>
      <c r="O243" s="277"/>
      <c r="P243" s="318">
        <f t="shared" si="40"/>
        <v>0</v>
      </c>
      <c r="Q243" s="277"/>
      <c r="R243" s="277"/>
      <c r="S243" s="277"/>
      <c r="T243" s="277"/>
      <c r="U243" s="318">
        <f t="shared" si="41"/>
        <v>0</v>
      </c>
      <c r="V243" s="277"/>
      <c r="W243" s="277"/>
      <c r="X243" s="277"/>
      <c r="Y243" s="422"/>
      <c r="Z243" s="495">
        <f t="shared" si="42"/>
        <v>0</v>
      </c>
      <c r="AA243" s="277"/>
      <c r="AB243" s="277"/>
      <c r="AC243" s="277"/>
      <c r="AD243" s="277"/>
      <c r="AE243" s="495">
        <f t="shared" si="43"/>
        <v>0</v>
      </c>
      <c r="AF243" s="277"/>
      <c r="AG243" s="277"/>
      <c r="AH243" s="277"/>
      <c r="AI243" s="277"/>
      <c r="AJ243" s="495">
        <f t="shared" si="44"/>
        <v>0</v>
      </c>
    </row>
    <row r="244" spans="2:36" s="239" customFormat="1" ht="16.5" customHeight="1" thickBot="1" x14ac:dyDescent="0.3">
      <c r="B244" s="872">
        <v>54</v>
      </c>
      <c r="C244" s="881"/>
      <c r="D244" s="795" t="s">
        <v>380</v>
      </c>
      <c r="E244" s="116" t="s">
        <v>118</v>
      </c>
      <c r="F244" s="52">
        <f t="shared" si="46"/>
        <v>0</v>
      </c>
      <c r="G244" s="105">
        <v>0</v>
      </c>
      <c r="H244" s="112">
        <v>0</v>
      </c>
      <c r="I244" s="112">
        <v>0</v>
      </c>
      <c r="J244" s="112">
        <v>0</v>
      </c>
      <c r="K244" s="68">
        <f t="shared" si="45"/>
        <v>0</v>
      </c>
      <c r="L244" s="103">
        <v>0</v>
      </c>
      <c r="M244" s="103">
        <v>0</v>
      </c>
      <c r="N244" s="103">
        <v>0</v>
      </c>
      <c r="O244" s="103">
        <v>0</v>
      </c>
      <c r="P244" s="318">
        <f t="shared" si="40"/>
        <v>0</v>
      </c>
      <c r="Q244" s="103">
        <v>0</v>
      </c>
      <c r="R244" s="103">
        <v>0</v>
      </c>
      <c r="S244" s="103">
        <v>0</v>
      </c>
      <c r="T244" s="103">
        <v>0</v>
      </c>
      <c r="U244" s="318">
        <f t="shared" si="41"/>
        <v>0</v>
      </c>
      <c r="V244" s="103">
        <v>0</v>
      </c>
      <c r="W244" s="103">
        <v>0</v>
      </c>
      <c r="X244" s="103">
        <v>0</v>
      </c>
      <c r="Y244" s="467">
        <v>0</v>
      </c>
      <c r="Z244" s="495">
        <f t="shared" si="42"/>
        <v>0</v>
      </c>
      <c r="AA244" s="103">
        <v>0</v>
      </c>
      <c r="AB244" s="103">
        <v>0</v>
      </c>
      <c r="AC244" s="103">
        <v>0</v>
      </c>
      <c r="AD244" s="103">
        <v>0</v>
      </c>
      <c r="AE244" s="495">
        <f t="shared" si="43"/>
        <v>0</v>
      </c>
      <c r="AF244" s="103">
        <v>0</v>
      </c>
      <c r="AG244" s="103">
        <v>0</v>
      </c>
      <c r="AH244" s="103">
        <v>0</v>
      </c>
      <c r="AI244" s="103">
        <v>0</v>
      </c>
      <c r="AJ244" s="495">
        <f t="shared" si="44"/>
        <v>0</v>
      </c>
    </row>
    <row r="245" spans="2:36" s="239" customFormat="1" ht="16.5" customHeight="1" thickBot="1" x14ac:dyDescent="0.3">
      <c r="B245" s="869"/>
      <c r="C245" s="881"/>
      <c r="D245" s="796"/>
      <c r="E245" s="87" t="s">
        <v>205</v>
      </c>
      <c r="F245" s="52">
        <f t="shared" si="46"/>
        <v>0</v>
      </c>
      <c r="G245" s="126">
        <v>0</v>
      </c>
      <c r="H245" s="145">
        <v>0</v>
      </c>
      <c r="I245" s="145">
        <v>0</v>
      </c>
      <c r="J245" s="145">
        <v>0</v>
      </c>
      <c r="K245" s="68">
        <f t="shared" si="45"/>
        <v>0</v>
      </c>
      <c r="L245" s="101">
        <v>0</v>
      </c>
      <c r="M245" s="101">
        <v>0</v>
      </c>
      <c r="N245" s="101">
        <v>0</v>
      </c>
      <c r="O245" s="101">
        <v>0</v>
      </c>
      <c r="P245" s="318">
        <f t="shared" si="40"/>
        <v>0</v>
      </c>
      <c r="Q245" s="101">
        <v>0</v>
      </c>
      <c r="R245" s="101">
        <v>0</v>
      </c>
      <c r="S245" s="101">
        <v>0</v>
      </c>
      <c r="T245" s="101">
        <v>0</v>
      </c>
      <c r="U245" s="318">
        <f t="shared" si="41"/>
        <v>0</v>
      </c>
      <c r="V245" s="101">
        <v>0</v>
      </c>
      <c r="W245" s="101">
        <v>0</v>
      </c>
      <c r="X245" s="101">
        <v>0</v>
      </c>
      <c r="Y245" s="461">
        <v>0</v>
      </c>
      <c r="Z245" s="495">
        <f t="shared" si="42"/>
        <v>0</v>
      </c>
      <c r="AA245" s="101">
        <v>0</v>
      </c>
      <c r="AB245" s="101">
        <v>0</v>
      </c>
      <c r="AC245" s="101">
        <v>0</v>
      </c>
      <c r="AD245" s="101">
        <v>0</v>
      </c>
      <c r="AE245" s="495">
        <f t="shared" si="43"/>
        <v>0</v>
      </c>
      <c r="AF245" s="101">
        <v>0</v>
      </c>
      <c r="AG245" s="101">
        <v>0</v>
      </c>
      <c r="AH245" s="101">
        <v>0</v>
      </c>
      <c r="AI245" s="101">
        <v>0</v>
      </c>
      <c r="AJ245" s="495">
        <f t="shared" si="44"/>
        <v>0</v>
      </c>
    </row>
    <row r="246" spans="2:36" s="239" customFormat="1" ht="16.5" customHeight="1" thickBot="1" x14ac:dyDescent="0.3">
      <c r="B246" s="869"/>
      <c r="C246" s="881"/>
      <c r="D246" s="796"/>
      <c r="E246" s="88" t="s">
        <v>114</v>
      </c>
      <c r="F246" s="52">
        <f t="shared" si="46"/>
        <v>0</v>
      </c>
      <c r="G246" s="126">
        <v>0</v>
      </c>
      <c r="H246" s="145">
        <v>0</v>
      </c>
      <c r="I246" s="145">
        <v>0</v>
      </c>
      <c r="J246" s="145">
        <v>0</v>
      </c>
      <c r="K246" s="68">
        <f t="shared" si="45"/>
        <v>0</v>
      </c>
      <c r="L246" s="126">
        <v>0</v>
      </c>
      <c r="M246" s="126">
        <v>0</v>
      </c>
      <c r="N246" s="126">
        <v>0</v>
      </c>
      <c r="O246" s="126">
        <v>0</v>
      </c>
      <c r="P246" s="318">
        <f t="shared" si="40"/>
        <v>0</v>
      </c>
      <c r="Q246" s="126">
        <v>0</v>
      </c>
      <c r="R246" s="126">
        <v>0</v>
      </c>
      <c r="S246" s="126">
        <v>0</v>
      </c>
      <c r="T246" s="126">
        <v>0</v>
      </c>
      <c r="U246" s="318">
        <f t="shared" si="41"/>
        <v>0</v>
      </c>
      <c r="V246" s="126">
        <v>0</v>
      </c>
      <c r="W246" s="126">
        <v>0</v>
      </c>
      <c r="X246" s="126">
        <v>0</v>
      </c>
      <c r="Y246" s="463">
        <v>0</v>
      </c>
      <c r="Z246" s="495">
        <f t="shared" si="42"/>
        <v>0</v>
      </c>
      <c r="AA246" s="126">
        <v>0</v>
      </c>
      <c r="AB246" s="126">
        <v>0</v>
      </c>
      <c r="AC246" s="126">
        <v>0</v>
      </c>
      <c r="AD246" s="126">
        <v>0</v>
      </c>
      <c r="AE246" s="495">
        <f t="shared" si="43"/>
        <v>0</v>
      </c>
      <c r="AF246" s="126">
        <v>0</v>
      </c>
      <c r="AG246" s="126">
        <v>0</v>
      </c>
      <c r="AH246" s="126">
        <v>0</v>
      </c>
      <c r="AI246" s="126">
        <v>0</v>
      </c>
      <c r="AJ246" s="495">
        <f t="shared" si="44"/>
        <v>0</v>
      </c>
    </row>
    <row r="247" spans="2:36" s="239" customFormat="1" ht="16.5" customHeight="1" thickBot="1" x14ac:dyDescent="0.3">
      <c r="B247" s="869"/>
      <c r="C247" s="881"/>
      <c r="D247" s="796"/>
      <c r="E247" s="243" t="s">
        <v>626</v>
      </c>
      <c r="F247" s="52">
        <f t="shared" si="46"/>
        <v>0</v>
      </c>
      <c r="G247" s="142"/>
      <c r="H247" s="142"/>
      <c r="I247" s="142"/>
      <c r="J247" s="142"/>
      <c r="K247" s="68">
        <f t="shared" si="45"/>
        <v>0</v>
      </c>
      <c r="L247" s="277"/>
      <c r="M247" s="277"/>
      <c r="N247" s="277"/>
      <c r="O247" s="277"/>
      <c r="P247" s="318">
        <f t="shared" si="40"/>
        <v>0</v>
      </c>
      <c r="Q247" s="277"/>
      <c r="R247" s="277"/>
      <c r="S247" s="277"/>
      <c r="T247" s="277"/>
      <c r="U247" s="318">
        <f t="shared" si="41"/>
        <v>0</v>
      </c>
      <c r="V247" s="277"/>
      <c r="W247" s="277"/>
      <c r="X247" s="277"/>
      <c r="Y247" s="422"/>
      <c r="Z247" s="495">
        <f t="shared" si="42"/>
        <v>0</v>
      </c>
      <c r="AA247" s="277"/>
      <c r="AB247" s="277"/>
      <c r="AC247" s="277"/>
      <c r="AD247" s="277"/>
      <c r="AE247" s="495">
        <f t="shared" si="43"/>
        <v>0</v>
      </c>
      <c r="AF247" s="277"/>
      <c r="AG247" s="277"/>
      <c r="AH247" s="277"/>
      <c r="AI247" s="277"/>
      <c r="AJ247" s="495">
        <f t="shared" si="44"/>
        <v>0</v>
      </c>
    </row>
    <row r="248" spans="2:36" s="239" customFormat="1" ht="21.75" thickBot="1" x14ac:dyDescent="0.3">
      <c r="B248" s="870"/>
      <c r="C248" s="881"/>
      <c r="D248" s="797"/>
      <c r="E248" s="243" t="s">
        <v>625</v>
      </c>
      <c r="F248" s="52">
        <f t="shared" si="46"/>
        <v>0</v>
      </c>
      <c r="G248" s="146"/>
      <c r="H248" s="146"/>
      <c r="I248" s="146"/>
      <c r="J248" s="146"/>
      <c r="K248" s="68">
        <f t="shared" si="45"/>
        <v>0</v>
      </c>
      <c r="L248" s="277"/>
      <c r="M248" s="277"/>
      <c r="N248" s="277"/>
      <c r="O248" s="277"/>
      <c r="P248" s="318">
        <f t="shared" si="40"/>
        <v>0</v>
      </c>
      <c r="Q248" s="277"/>
      <c r="R248" s="277"/>
      <c r="S248" s="277"/>
      <c r="T248" s="277"/>
      <c r="U248" s="318">
        <f t="shared" si="41"/>
        <v>0</v>
      </c>
      <c r="V248" s="277"/>
      <c r="W248" s="277"/>
      <c r="X248" s="277"/>
      <c r="Y248" s="422"/>
      <c r="Z248" s="495">
        <f t="shared" si="42"/>
        <v>0</v>
      </c>
      <c r="AA248" s="277"/>
      <c r="AB248" s="277"/>
      <c r="AC248" s="277"/>
      <c r="AD248" s="277"/>
      <c r="AE248" s="495">
        <f t="shared" si="43"/>
        <v>0</v>
      </c>
      <c r="AF248" s="277"/>
      <c r="AG248" s="277"/>
      <c r="AH248" s="277"/>
      <c r="AI248" s="277"/>
      <c r="AJ248" s="495">
        <f t="shared" si="44"/>
        <v>0</v>
      </c>
    </row>
    <row r="249" spans="2:36" s="239" customFormat="1" ht="16.5" customHeight="1" thickBot="1" x14ac:dyDescent="0.3">
      <c r="B249" s="872">
        <v>55</v>
      </c>
      <c r="C249" s="881"/>
      <c r="D249" s="795" t="s">
        <v>682</v>
      </c>
      <c r="E249" s="116" t="s">
        <v>118</v>
      </c>
      <c r="F249" s="52">
        <f t="shared" si="46"/>
        <v>0</v>
      </c>
      <c r="G249" s="105">
        <v>0</v>
      </c>
      <c r="H249" s="112">
        <v>0</v>
      </c>
      <c r="I249" s="112">
        <v>0</v>
      </c>
      <c r="J249" s="112">
        <v>0</v>
      </c>
      <c r="K249" s="68">
        <f t="shared" si="45"/>
        <v>0</v>
      </c>
      <c r="L249" s="103">
        <v>0</v>
      </c>
      <c r="M249" s="103">
        <v>0</v>
      </c>
      <c r="N249" s="103">
        <v>0</v>
      </c>
      <c r="O249" s="103">
        <v>0</v>
      </c>
      <c r="P249" s="318">
        <f t="shared" si="40"/>
        <v>0</v>
      </c>
      <c r="Q249" s="103">
        <v>0</v>
      </c>
      <c r="R249" s="103">
        <v>0</v>
      </c>
      <c r="S249" s="103">
        <v>0</v>
      </c>
      <c r="T249" s="103">
        <v>0</v>
      </c>
      <c r="U249" s="318">
        <f t="shared" si="41"/>
        <v>0</v>
      </c>
      <c r="V249" s="103">
        <v>0</v>
      </c>
      <c r="W249" s="103">
        <v>0</v>
      </c>
      <c r="X249" s="103">
        <v>0</v>
      </c>
      <c r="Y249" s="467">
        <v>0</v>
      </c>
      <c r="Z249" s="495">
        <f t="shared" si="42"/>
        <v>0</v>
      </c>
      <c r="AA249" s="103">
        <v>0</v>
      </c>
      <c r="AB249" s="103">
        <v>0</v>
      </c>
      <c r="AC249" s="103">
        <v>0</v>
      </c>
      <c r="AD249" s="103">
        <v>0</v>
      </c>
      <c r="AE249" s="495">
        <f t="shared" si="43"/>
        <v>0</v>
      </c>
      <c r="AF249" s="103">
        <v>0</v>
      </c>
      <c r="AG249" s="103">
        <v>0</v>
      </c>
      <c r="AH249" s="103">
        <v>0</v>
      </c>
      <c r="AI249" s="103">
        <v>0</v>
      </c>
      <c r="AJ249" s="495">
        <f t="shared" si="44"/>
        <v>0</v>
      </c>
    </row>
    <row r="250" spans="2:36" s="239" customFormat="1" ht="16.5" customHeight="1" thickBot="1" x14ac:dyDescent="0.3">
      <c r="B250" s="869"/>
      <c r="C250" s="881"/>
      <c r="D250" s="796"/>
      <c r="E250" s="87" t="s">
        <v>205</v>
      </c>
      <c r="F250" s="52">
        <f t="shared" si="46"/>
        <v>0</v>
      </c>
      <c r="G250" s="126">
        <v>0</v>
      </c>
      <c r="H250" s="145">
        <v>0</v>
      </c>
      <c r="I250" s="145">
        <v>0</v>
      </c>
      <c r="J250" s="145">
        <v>0</v>
      </c>
      <c r="K250" s="68">
        <f t="shared" si="45"/>
        <v>0</v>
      </c>
      <c r="L250" s="101">
        <v>0</v>
      </c>
      <c r="M250" s="101">
        <v>0</v>
      </c>
      <c r="N250" s="101">
        <v>0</v>
      </c>
      <c r="O250" s="101">
        <v>0</v>
      </c>
      <c r="P250" s="318">
        <f t="shared" si="40"/>
        <v>0</v>
      </c>
      <c r="Q250" s="101">
        <v>0</v>
      </c>
      <c r="R250" s="101">
        <v>0</v>
      </c>
      <c r="S250" s="101">
        <v>0</v>
      </c>
      <c r="T250" s="101">
        <v>0</v>
      </c>
      <c r="U250" s="318">
        <f t="shared" si="41"/>
        <v>0</v>
      </c>
      <c r="V250" s="101">
        <v>0</v>
      </c>
      <c r="W250" s="101">
        <v>0</v>
      </c>
      <c r="X250" s="101">
        <v>0</v>
      </c>
      <c r="Y250" s="461">
        <v>0</v>
      </c>
      <c r="Z250" s="495">
        <f t="shared" si="42"/>
        <v>0</v>
      </c>
      <c r="AA250" s="101">
        <v>0</v>
      </c>
      <c r="AB250" s="101">
        <v>0</v>
      </c>
      <c r="AC250" s="101">
        <v>0</v>
      </c>
      <c r="AD250" s="101">
        <v>0</v>
      </c>
      <c r="AE250" s="495">
        <f t="shared" si="43"/>
        <v>0</v>
      </c>
      <c r="AF250" s="101">
        <v>0</v>
      </c>
      <c r="AG250" s="101">
        <v>0</v>
      </c>
      <c r="AH250" s="101">
        <v>0</v>
      </c>
      <c r="AI250" s="101">
        <v>0</v>
      </c>
      <c r="AJ250" s="495">
        <f t="shared" si="44"/>
        <v>0</v>
      </c>
    </row>
    <row r="251" spans="2:36" s="239" customFormat="1" ht="16.5" customHeight="1" thickBot="1" x14ac:dyDescent="0.3">
      <c r="B251" s="869"/>
      <c r="C251" s="881"/>
      <c r="D251" s="796"/>
      <c r="E251" s="88" t="s">
        <v>114</v>
      </c>
      <c r="F251" s="52">
        <f t="shared" si="46"/>
        <v>0</v>
      </c>
      <c r="G251" s="126">
        <v>0</v>
      </c>
      <c r="H251" s="145">
        <v>0</v>
      </c>
      <c r="I251" s="145">
        <v>0</v>
      </c>
      <c r="J251" s="145">
        <v>0</v>
      </c>
      <c r="K251" s="68">
        <f t="shared" si="45"/>
        <v>0</v>
      </c>
      <c r="L251" s="126">
        <v>0</v>
      </c>
      <c r="M251" s="126">
        <v>0</v>
      </c>
      <c r="N251" s="126">
        <v>0</v>
      </c>
      <c r="O251" s="126">
        <v>0</v>
      </c>
      <c r="P251" s="318">
        <f t="shared" si="40"/>
        <v>0</v>
      </c>
      <c r="Q251" s="126">
        <v>0</v>
      </c>
      <c r="R251" s="126">
        <v>0</v>
      </c>
      <c r="S251" s="126">
        <v>0</v>
      </c>
      <c r="T251" s="126">
        <v>0</v>
      </c>
      <c r="U251" s="318">
        <f t="shared" si="41"/>
        <v>0</v>
      </c>
      <c r="V251" s="126">
        <v>0</v>
      </c>
      <c r="W251" s="126">
        <v>0</v>
      </c>
      <c r="X251" s="126">
        <v>0</v>
      </c>
      <c r="Y251" s="463">
        <v>0</v>
      </c>
      <c r="Z251" s="495">
        <f t="shared" si="42"/>
        <v>0</v>
      </c>
      <c r="AA251" s="126">
        <v>0</v>
      </c>
      <c r="AB251" s="126">
        <v>0</v>
      </c>
      <c r="AC251" s="126">
        <v>0</v>
      </c>
      <c r="AD251" s="126">
        <v>0</v>
      </c>
      <c r="AE251" s="495">
        <f t="shared" si="43"/>
        <v>0</v>
      </c>
      <c r="AF251" s="126">
        <v>0</v>
      </c>
      <c r="AG251" s="126">
        <v>0</v>
      </c>
      <c r="AH251" s="126">
        <v>0</v>
      </c>
      <c r="AI251" s="126">
        <v>0</v>
      </c>
      <c r="AJ251" s="495">
        <f t="shared" si="44"/>
        <v>0</v>
      </c>
    </row>
    <row r="252" spans="2:36" s="239" customFormat="1" ht="16.5" customHeight="1" thickBot="1" x14ac:dyDescent="0.3">
      <c r="B252" s="869"/>
      <c r="C252" s="881"/>
      <c r="D252" s="796"/>
      <c r="E252" s="243" t="s">
        <v>626</v>
      </c>
      <c r="F252" s="52">
        <f t="shared" si="46"/>
        <v>0</v>
      </c>
      <c r="G252" s="142"/>
      <c r="H252" s="142"/>
      <c r="I252" s="142"/>
      <c r="J252" s="142"/>
      <c r="K252" s="68">
        <f t="shared" si="45"/>
        <v>0</v>
      </c>
      <c r="L252" s="277"/>
      <c r="M252" s="277"/>
      <c r="N252" s="277"/>
      <c r="O252" s="277"/>
      <c r="P252" s="318">
        <f t="shared" si="40"/>
        <v>0</v>
      </c>
      <c r="Q252" s="277"/>
      <c r="R252" s="277"/>
      <c r="S252" s="277"/>
      <c r="T252" s="277"/>
      <c r="U252" s="318">
        <f t="shared" si="41"/>
        <v>0</v>
      </c>
      <c r="V252" s="277"/>
      <c r="W252" s="277"/>
      <c r="X252" s="277"/>
      <c r="Y252" s="422"/>
      <c r="Z252" s="495">
        <f t="shared" si="42"/>
        <v>0</v>
      </c>
      <c r="AA252" s="277"/>
      <c r="AB252" s="277"/>
      <c r="AC252" s="277"/>
      <c r="AD252" s="277"/>
      <c r="AE252" s="495">
        <f t="shared" si="43"/>
        <v>0</v>
      </c>
      <c r="AF252" s="277"/>
      <c r="AG252" s="277"/>
      <c r="AH252" s="277"/>
      <c r="AI252" s="277"/>
      <c r="AJ252" s="495">
        <f t="shared" si="44"/>
        <v>0</v>
      </c>
    </row>
    <row r="253" spans="2:36" s="239" customFormat="1" ht="21.75" thickBot="1" x14ac:dyDescent="0.3">
      <c r="B253" s="870"/>
      <c r="C253" s="881"/>
      <c r="D253" s="797"/>
      <c r="E253" s="243" t="s">
        <v>625</v>
      </c>
      <c r="F253" s="52">
        <f t="shared" si="46"/>
        <v>0</v>
      </c>
      <c r="G253" s="146"/>
      <c r="H253" s="146"/>
      <c r="I253" s="146"/>
      <c r="J253" s="146"/>
      <c r="K253" s="68">
        <f t="shared" si="45"/>
        <v>0</v>
      </c>
      <c r="L253" s="277"/>
      <c r="M253" s="277"/>
      <c r="N253" s="277"/>
      <c r="O253" s="277"/>
      <c r="P253" s="318">
        <f t="shared" si="40"/>
        <v>0</v>
      </c>
      <c r="Q253" s="277"/>
      <c r="R253" s="277"/>
      <c r="S253" s="277"/>
      <c r="T253" s="277"/>
      <c r="U253" s="318">
        <f t="shared" si="41"/>
        <v>0</v>
      </c>
      <c r="V253" s="277"/>
      <c r="W253" s="277"/>
      <c r="X253" s="277"/>
      <c r="Y253" s="422"/>
      <c r="Z253" s="495">
        <f t="shared" si="42"/>
        <v>0</v>
      </c>
      <c r="AA253" s="277"/>
      <c r="AB253" s="277"/>
      <c r="AC253" s="277"/>
      <c r="AD253" s="277"/>
      <c r="AE253" s="495">
        <f t="shared" si="43"/>
        <v>0</v>
      </c>
      <c r="AF253" s="277"/>
      <c r="AG253" s="277"/>
      <c r="AH253" s="277"/>
      <c r="AI253" s="277"/>
      <c r="AJ253" s="495">
        <f t="shared" si="44"/>
        <v>0</v>
      </c>
    </row>
    <row r="254" spans="2:36" s="239" customFormat="1" ht="16.5" customHeight="1" thickBot="1" x14ac:dyDescent="0.3">
      <c r="B254" s="872">
        <v>56</v>
      </c>
      <c r="C254" s="881"/>
      <c r="D254" s="795" t="s">
        <v>399</v>
      </c>
      <c r="E254" s="116" t="s">
        <v>118</v>
      </c>
      <c r="F254" s="52">
        <f t="shared" si="46"/>
        <v>0</v>
      </c>
      <c r="G254" s="105">
        <v>0</v>
      </c>
      <c r="H254" s="112">
        <v>0</v>
      </c>
      <c r="I254" s="112">
        <v>0</v>
      </c>
      <c r="J254" s="112">
        <v>0</v>
      </c>
      <c r="K254" s="68">
        <f t="shared" si="45"/>
        <v>0</v>
      </c>
      <c r="L254" s="103">
        <v>0</v>
      </c>
      <c r="M254" s="103">
        <v>0</v>
      </c>
      <c r="N254" s="103">
        <v>0</v>
      </c>
      <c r="O254" s="103">
        <v>0</v>
      </c>
      <c r="P254" s="318">
        <f t="shared" si="40"/>
        <v>0</v>
      </c>
      <c r="Q254" s="103">
        <v>0</v>
      </c>
      <c r="R254" s="103">
        <v>0</v>
      </c>
      <c r="S254" s="103">
        <v>0</v>
      </c>
      <c r="T254" s="103">
        <v>0</v>
      </c>
      <c r="U254" s="318">
        <f t="shared" si="41"/>
        <v>0</v>
      </c>
      <c r="V254" s="103">
        <v>0</v>
      </c>
      <c r="W254" s="103">
        <v>0</v>
      </c>
      <c r="X254" s="103">
        <v>0</v>
      </c>
      <c r="Y254" s="467">
        <v>0</v>
      </c>
      <c r="Z254" s="495">
        <f t="shared" si="42"/>
        <v>0</v>
      </c>
      <c r="AA254" s="103">
        <v>0</v>
      </c>
      <c r="AB254" s="103">
        <v>0</v>
      </c>
      <c r="AC254" s="103">
        <v>0</v>
      </c>
      <c r="AD254" s="103">
        <v>0</v>
      </c>
      <c r="AE254" s="495">
        <f t="shared" si="43"/>
        <v>0</v>
      </c>
      <c r="AF254" s="103">
        <v>0</v>
      </c>
      <c r="AG254" s="103">
        <v>0</v>
      </c>
      <c r="AH254" s="103">
        <v>0</v>
      </c>
      <c r="AI254" s="103">
        <v>0</v>
      </c>
      <c r="AJ254" s="495">
        <f t="shared" si="44"/>
        <v>0</v>
      </c>
    </row>
    <row r="255" spans="2:36" s="239" customFormat="1" ht="16.5" customHeight="1" thickBot="1" x14ac:dyDescent="0.3">
      <c r="B255" s="869"/>
      <c r="C255" s="881"/>
      <c r="D255" s="796"/>
      <c r="E255" s="87" t="s">
        <v>205</v>
      </c>
      <c r="F255" s="52">
        <f t="shared" si="46"/>
        <v>0</v>
      </c>
      <c r="G255" s="126">
        <v>0</v>
      </c>
      <c r="H255" s="145">
        <v>0</v>
      </c>
      <c r="I255" s="145">
        <v>0</v>
      </c>
      <c r="J255" s="145">
        <v>0</v>
      </c>
      <c r="K255" s="68">
        <f t="shared" si="45"/>
        <v>0</v>
      </c>
      <c r="L255" s="101">
        <v>0</v>
      </c>
      <c r="M255" s="101">
        <v>0</v>
      </c>
      <c r="N255" s="101">
        <v>0</v>
      </c>
      <c r="O255" s="101">
        <v>0</v>
      </c>
      <c r="P255" s="318">
        <f t="shared" si="40"/>
        <v>0</v>
      </c>
      <c r="Q255" s="101">
        <v>0</v>
      </c>
      <c r="R255" s="101">
        <v>0</v>
      </c>
      <c r="S255" s="101">
        <v>0</v>
      </c>
      <c r="T255" s="101">
        <v>0</v>
      </c>
      <c r="U255" s="318">
        <f t="shared" si="41"/>
        <v>0</v>
      </c>
      <c r="V255" s="101">
        <v>0</v>
      </c>
      <c r="W255" s="101">
        <v>0</v>
      </c>
      <c r="X255" s="101">
        <v>0</v>
      </c>
      <c r="Y255" s="461">
        <v>0</v>
      </c>
      <c r="Z255" s="495">
        <f t="shared" si="42"/>
        <v>0</v>
      </c>
      <c r="AA255" s="101">
        <v>0</v>
      </c>
      <c r="AB255" s="101">
        <v>0</v>
      </c>
      <c r="AC255" s="101">
        <v>0</v>
      </c>
      <c r="AD255" s="101">
        <v>0</v>
      </c>
      <c r="AE255" s="495">
        <f t="shared" si="43"/>
        <v>0</v>
      </c>
      <c r="AF255" s="101">
        <v>0</v>
      </c>
      <c r="AG255" s="101">
        <v>0</v>
      </c>
      <c r="AH255" s="101">
        <v>0</v>
      </c>
      <c r="AI255" s="101">
        <v>0</v>
      </c>
      <c r="AJ255" s="495">
        <f t="shared" si="44"/>
        <v>0</v>
      </c>
    </row>
    <row r="256" spans="2:36" s="239" customFormat="1" ht="16.5" customHeight="1" thickBot="1" x14ac:dyDescent="0.3">
      <c r="B256" s="869"/>
      <c r="C256" s="881"/>
      <c r="D256" s="796"/>
      <c r="E256" s="88" t="s">
        <v>114</v>
      </c>
      <c r="F256" s="52">
        <f t="shared" si="46"/>
        <v>0</v>
      </c>
      <c r="G256" s="126">
        <v>0</v>
      </c>
      <c r="H256" s="145">
        <v>0</v>
      </c>
      <c r="I256" s="145">
        <v>0</v>
      </c>
      <c r="J256" s="145">
        <v>0</v>
      </c>
      <c r="K256" s="68">
        <f t="shared" si="45"/>
        <v>0</v>
      </c>
      <c r="L256" s="126">
        <v>0</v>
      </c>
      <c r="M256" s="126">
        <v>0</v>
      </c>
      <c r="N256" s="126">
        <v>0</v>
      </c>
      <c r="O256" s="126">
        <v>0</v>
      </c>
      <c r="P256" s="318">
        <f t="shared" si="40"/>
        <v>0</v>
      </c>
      <c r="Q256" s="126">
        <v>0</v>
      </c>
      <c r="R256" s="126">
        <v>0</v>
      </c>
      <c r="S256" s="126">
        <v>0</v>
      </c>
      <c r="T256" s="126">
        <v>0</v>
      </c>
      <c r="U256" s="318">
        <f t="shared" si="41"/>
        <v>0</v>
      </c>
      <c r="V256" s="126">
        <v>0</v>
      </c>
      <c r="W256" s="126">
        <v>0</v>
      </c>
      <c r="X256" s="126">
        <v>0</v>
      </c>
      <c r="Y256" s="463">
        <v>0</v>
      </c>
      <c r="Z256" s="495">
        <f t="shared" si="42"/>
        <v>0</v>
      </c>
      <c r="AA256" s="126">
        <v>0</v>
      </c>
      <c r="AB256" s="126">
        <v>0</v>
      </c>
      <c r="AC256" s="126">
        <v>0</v>
      </c>
      <c r="AD256" s="126">
        <v>0</v>
      </c>
      <c r="AE256" s="495">
        <f t="shared" si="43"/>
        <v>0</v>
      </c>
      <c r="AF256" s="126">
        <v>0</v>
      </c>
      <c r="AG256" s="126">
        <v>0</v>
      </c>
      <c r="AH256" s="126">
        <v>0</v>
      </c>
      <c r="AI256" s="126">
        <v>0</v>
      </c>
      <c r="AJ256" s="495">
        <f t="shared" si="44"/>
        <v>0</v>
      </c>
    </row>
    <row r="257" spans="2:104" s="239" customFormat="1" ht="16.5" customHeight="1" thickBot="1" x14ac:dyDescent="0.3">
      <c r="B257" s="869"/>
      <c r="C257" s="881"/>
      <c r="D257" s="796"/>
      <c r="E257" s="243" t="s">
        <v>626</v>
      </c>
      <c r="F257" s="52">
        <f t="shared" si="46"/>
        <v>0</v>
      </c>
      <c r="G257" s="142"/>
      <c r="H257" s="142"/>
      <c r="I257" s="142"/>
      <c r="J257" s="142"/>
      <c r="K257" s="68">
        <f t="shared" si="45"/>
        <v>0</v>
      </c>
      <c r="L257" s="277"/>
      <c r="M257" s="277"/>
      <c r="N257" s="277"/>
      <c r="O257" s="277"/>
      <c r="P257" s="318">
        <f t="shared" si="40"/>
        <v>0</v>
      </c>
      <c r="Q257" s="277"/>
      <c r="R257" s="277"/>
      <c r="S257" s="277"/>
      <c r="T257" s="277"/>
      <c r="U257" s="318">
        <f t="shared" si="41"/>
        <v>0</v>
      </c>
      <c r="V257" s="277"/>
      <c r="W257" s="277"/>
      <c r="X257" s="277"/>
      <c r="Y257" s="422"/>
      <c r="Z257" s="495">
        <f t="shared" si="42"/>
        <v>0</v>
      </c>
      <c r="AA257" s="277"/>
      <c r="AB257" s="277"/>
      <c r="AC257" s="277"/>
      <c r="AD257" s="277"/>
      <c r="AE257" s="495">
        <f t="shared" si="43"/>
        <v>0</v>
      </c>
      <c r="AF257" s="277"/>
      <c r="AG257" s="277"/>
      <c r="AH257" s="277"/>
      <c r="AI257" s="277"/>
      <c r="AJ257" s="495">
        <f t="shared" si="44"/>
        <v>0</v>
      </c>
    </row>
    <row r="258" spans="2:104" s="239" customFormat="1" ht="21.75" thickBot="1" x14ac:dyDescent="0.3">
      <c r="B258" s="870"/>
      <c r="C258" s="881"/>
      <c r="D258" s="797"/>
      <c r="E258" s="243" t="s">
        <v>625</v>
      </c>
      <c r="F258" s="52">
        <f t="shared" si="46"/>
        <v>0</v>
      </c>
      <c r="G258" s="146"/>
      <c r="H258" s="146"/>
      <c r="I258" s="146"/>
      <c r="J258" s="146"/>
      <c r="K258" s="68">
        <f t="shared" si="45"/>
        <v>0</v>
      </c>
      <c r="L258" s="277"/>
      <c r="M258" s="277"/>
      <c r="N258" s="277"/>
      <c r="O258" s="277"/>
      <c r="P258" s="318">
        <f t="shared" si="40"/>
        <v>0</v>
      </c>
      <c r="Q258" s="277"/>
      <c r="R258" s="277"/>
      <c r="S258" s="277"/>
      <c r="T258" s="277"/>
      <c r="U258" s="318">
        <f t="shared" si="41"/>
        <v>0</v>
      </c>
      <c r="V258" s="277"/>
      <c r="W258" s="277"/>
      <c r="X258" s="277"/>
      <c r="Y258" s="422"/>
      <c r="Z258" s="495">
        <f t="shared" si="42"/>
        <v>0</v>
      </c>
      <c r="AA258" s="277"/>
      <c r="AB258" s="277"/>
      <c r="AC258" s="277"/>
      <c r="AD258" s="277"/>
      <c r="AE258" s="495">
        <f t="shared" si="43"/>
        <v>0</v>
      </c>
      <c r="AF258" s="277"/>
      <c r="AG258" s="277"/>
      <c r="AH258" s="277"/>
      <c r="AI258" s="277"/>
      <c r="AJ258" s="495">
        <f t="shared" si="44"/>
        <v>0</v>
      </c>
    </row>
    <row r="259" spans="2:104" s="239" customFormat="1" ht="16.5" customHeight="1" thickBot="1" x14ac:dyDescent="0.3">
      <c r="B259" s="872">
        <v>58</v>
      </c>
      <c r="C259" s="881"/>
      <c r="D259" s="795" t="s">
        <v>683</v>
      </c>
      <c r="E259" s="116" t="s">
        <v>118</v>
      </c>
      <c r="F259" s="52">
        <f t="shared" si="46"/>
        <v>58</v>
      </c>
      <c r="G259" s="105">
        <v>4</v>
      </c>
      <c r="H259" s="112">
        <v>1</v>
      </c>
      <c r="I259" s="112">
        <v>0</v>
      </c>
      <c r="J259" s="112">
        <v>0</v>
      </c>
      <c r="K259" s="68">
        <f t="shared" si="45"/>
        <v>5</v>
      </c>
      <c r="L259" s="103">
        <v>6</v>
      </c>
      <c r="M259" s="103">
        <v>0</v>
      </c>
      <c r="N259" s="103">
        <v>0</v>
      </c>
      <c r="O259" s="103">
        <v>0</v>
      </c>
      <c r="P259" s="318">
        <f t="shared" si="40"/>
        <v>6</v>
      </c>
      <c r="Q259" s="103">
        <v>10</v>
      </c>
      <c r="R259" s="103">
        <v>0</v>
      </c>
      <c r="S259" s="103">
        <v>0</v>
      </c>
      <c r="T259" s="103">
        <v>0</v>
      </c>
      <c r="U259" s="318">
        <f t="shared" si="41"/>
        <v>10</v>
      </c>
      <c r="V259" s="103">
        <v>0</v>
      </c>
      <c r="W259" s="103">
        <v>1</v>
      </c>
      <c r="X259" s="103">
        <v>0</v>
      </c>
      <c r="Y259" s="467">
        <v>11</v>
      </c>
      <c r="Z259" s="495">
        <f t="shared" si="42"/>
        <v>12</v>
      </c>
      <c r="AA259" s="103">
        <v>0</v>
      </c>
      <c r="AB259" s="103">
        <v>0</v>
      </c>
      <c r="AC259" s="103">
        <v>0</v>
      </c>
      <c r="AD259" s="103">
        <v>13</v>
      </c>
      <c r="AE259" s="495">
        <f t="shared" si="43"/>
        <v>13</v>
      </c>
      <c r="AF259" s="103">
        <v>0</v>
      </c>
      <c r="AG259" s="103">
        <v>0</v>
      </c>
      <c r="AH259" s="103">
        <v>0</v>
      </c>
      <c r="AI259" s="103">
        <v>12</v>
      </c>
      <c r="AJ259" s="495">
        <f t="shared" si="44"/>
        <v>12</v>
      </c>
    </row>
    <row r="260" spans="2:104" s="239" customFormat="1" ht="16.5" customHeight="1" thickBot="1" x14ac:dyDescent="0.3">
      <c r="B260" s="869"/>
      <c r="C260" s="881"/>
      <c r="D260" s="796"/>
      <c r="E260" s="79" t="s">
        <v>205</v>
      </c>
      <c r="F260" s="52">
        <f t="shared" si="46"/>
        <v>0</v>
      </c>
      <c r="G260" s="126">
        <v>0</v>
      </c>
      <c r="H260" s="145">
        <v>0</v>
      </c>
      <c r="I260" s="145">
        <v>0</v>
      </c>
      <c r="J260" s="145">
        <v>0</v>
      </c>
      <c r="K260" s="68">
        <f t="shared" si="45"/>
        <v>0</v>
      </c>
      <c r="L260" s="101">
        <v>0</v>
      </c>
      <c r="M260" s="101">
        <v>0</v>
      </c>
      <c r="N260" s="101">
        <v>0</v>
      </c>
      <c r="O260" s="101">
        <v>0</v>
      </c>
      <c r="P260" s="318">
        <f t="shared" si="40"/>
        <v>0</v>
      </c>
      <c r="Q260" s="101">
        <v>0</v>
      </c>
      <c r="R260" s="101">
        <v>0</v>
      </c>
      <c r="S260" s="101">
        <v>0</v>
      </c>
      <c r="T260" s="101">
        <v>0</v>
      </c>
      <c r="U260" s="318">
        <f t="shared" si="41"/>
        <v>0</v>
      </c>
      <c r="V260" s="101">
        <v>0</v>
      </c>
      <c r="W260" s="101">
        <v>0</v>
      </c>
      <c r="X260" s="101">
        <v>0</v>
      </c>
      <c r="Y260" s="461">
        <v>0</v>
      </c>
      <c r="Z260" s="495">
        <f t="shared" si="42"/>
        <v>0</v>
      </c>
      <c r="AA260" s="101">
        <v>0</v>
      </c>
      <c r="AB260" s="101">
        <v>0</v>
      </c>
      <c r="AC260" s="101">
        <v>0</v>
      </c>
      <c r="AD260" s="101">
        <v>0</v>
      </c>
      <c r="AE260" s="495">
        <f t="shared" si="43"/>
        <v>0</v>
      </c>
      <c r="AF260" s="101">
        <v>0</v>
      </c>
      <c r="AG260" s="101">
        <v>0</v>
      </c>
      <c r="AH260" s="101">
        <v>0</v>
      </c>
      <c r="AI260" s="101">
        <v>0</v>
      </c>
      <c r="AJ260" s="495">
        <f t="shared" si="44"/>
        <v>0</v>
      </c>
    </row>
    <row r="261" spans="2:104" s="239" customFormat="1" ht="16.5" customHeight="1" thickBot="1" x14ac:dyDescent="0.3">
      <c r="B261" s="870"/>
      <c r="C261" s="881"/>
      <c r="D261" s="797"/>
      <c r="E261" s="80" t="s">
        <v>114</v>
      </c>
      <c r="F261" s="52">
        <f t="shared" si="46"/>
        <v>4</v>
      </c>
      <c r="G261" s="126">
        <v>0</v>
      </c>
      <c r="H261" s="145">
        <v>0</v>
      </c>
      <c r="I261" s="145">
        <v>0</v>
      </c>
      <c r="J261" s="145">
        <v>0</v>
      </c>
      <c r="K261" s="68">
        <f t="shared" si="45"/>
        <v>0</v>
      </c>
      <c r="L261" s="126">
        <v>0</v>
      </c>
      <c r="M261" s="126">
        <v>0</v>
      </c>
      <c r="N261" s="126">
        <v>0</v>
      </c>
      <c r="O261" s="126">
        <v>0</v>
      </c>
      <c r="P261" s="318">
        <f t="shared" si="40"/>
        <v>0</v>
      </c>
      <c r="Q261" s="126">
        <v>0</v>
      </c>
      <c r="R261" s="126">
        <v>0</v>
      </c>
      <c r="S261" s="126">
        <v>0</v>
      </c>
      <c r="T261" s="126">
        <v>0</v>
      </c>
      <c r="U261" s="318">
        <f t="shared" si="41"/>
        <v>0</v>
      </c>
      <c r="V261" s="126">
        <v>0</v>
      </c>
      <c r="W261" s="126">
        <v>0</v>
      </c>
      <c r="X261" s="126">
        <v>0</v>
      </c>
      <c r="Y261" s="463">
        <v>0</v>
      </c>
      <c r="Z261" s="495">
        <f t="shared" si="42"/>
        <v>0</v>
      </c>
      <c r="AA261" s="126">
        <v>0</v>
      </c>
      <c r="AB261" s="126">
        <v>0</v>
      </c>
      <c r="AC261" s="126">
        <v>0</v>
      </c>
      <c r="AD261" s="126">
        <v>3</v>
      </c>
      <c r="AE261" s="495">
        <f t="shared" si="43"/>
        <v>3</v>
      </c>
      <c r="AF261" s="126">
        <v>0</v>
      </c>
      <c r="AG261" s="126">
        <v>0</v>
      </c>
      <c r="AH261" s="126">
        <v>0</v>
      </c>
      <c r="AI261" s="126">
        <v>1</v>
      </c>
      <c r="AJ261" s="495">
        <f t="shared" si="44"/>
        <v>1</v>
      </c>
    </row>
    <row r="262" spans="2:104" s="239" customFormat="1" ht="16.5" customHeight="1" thickBot="1" x14ac:dyDescent="0.3">
      <c r="B262" s="872">
        <v>60</v>
      </c>
      <c r="C262" s="881"/>
      <c r="D262" s="795" t="s">
        <v>684</v>
      </c>
      <c r="E262" s="116" t="s">
        <v>118</v>
      </c>
      <c r="F262" s="52">
        <f t="shared" si="46"/>
        <v>0</v>
      </c>
      <c r="G262" s="105">
        <v>0</v>
      </c>
      <c r="H262" s="112">
        <v>0</v>
      </c>
      <c r="I262" s="112">
        <v>0</v>
      </c>
      <c r="J262" s="112">
        <v>0</v>
      </c>
      <c r="K262" s="68">
        <f t="shared" si="45"/>
        <v>0</v>
      </c>
      <c r="L262" s="103">
        <v>0</v>
      </c>
      <c r="M262" s="103">
        <v>0</v>
      </c>
      <c r="N262" s="103">
        <v>0</v>
      </c>
      <c r="O262" s="103">
        <v>0</v>
      </c>
      <c r="P262" s="318">
        <f t="shared" si="40"/>
        <v>0</v>
      </c>
      <c r="Q262" s="103">
        <v>0</v>
      </c>
      <c r="R262" s="103">
        <v>0</v>
      </c>
      <c r="S262" s="103">
        <v>0</v>
      </c>
      <c r="T262" s="103">
        <v>0</v>
      </c>
      <c r="U262" s="318">
        <f t="shared" si="41"/>
        <v>0</v>
      </c>
      <c r="V262" s="103">
        <v>0</v>
      </c>
      <c r="W262" s="103">
        <v>0</v>
      </c>
      <c r="X262" s="103">
        <v>0</v>
      </c>
      <c r="Y262" s="467">
        <v>0</v>
      </c>
      <c r="Z262" s="495">
        <f t="shared" si="42"/>
        <v>0</v>
      </c>
      <c r="AA262" s="103">
        <v>0</v>
      </c>
      <c r="AB262" s="103">
        <v>0</v>
      </c>
      <c r="AC262" s="103">
        <v>0</v>
      </c>
      <c r="AD262" s="103">
        <v>0</v>
      </c>
      <c r="AE262" s="495">
        <f t="shared" si="43"/>
        <v>0</v>
      </c>
      <c r="AF262" s="103">
        <v>0</v>
      </c>
      <c r="AG262" s="103">
        <v>0</v>
      </c>
      <c r="AH262" s="103">
        <v>0</v>
      </c>
      <c r="AI262" s="103">
        <v>0</v>
      </c>
      <c r="AJ262" s="495">
        <f t="shared" si="44"/>
        <v>0</v>
      </c>
    </row>
    <row r="263" spans="2:104" s="239" customFormat="1" ht="16.5" customHeight="1" thickBot="1" x14ac:dyDescent="0.3">
      <c r="B263" s="869"/>
      <c r="C263" s="881"/>
      <c r="D263" s="796"/>
      <c r="E263" s="79" t="s">
        <v>205</v>
      </c>
      <c r="F263" s="52">
        <f t="shared" si="46"/>
        <v>0</v>
      </c>
      <c r="G263" s="212">
        <v>0</v>
      </c>
      <c r="H263" s="144">
        <v>0</v>
      </c>
      <c r="I263" s="144">
        <v>0</v>
      </c>
      <c r="J263" s="144">
        <v>0</v>
      </c>
      <c r="K263" s="68">
        <f t="shared" si="45"/>
        <v>0</v>
      </c>
      <c r="L263" s="101">
        <v>0</v>
      </c>
      <c r="M263" s="101">
        <v>0</v>
      </c>
      <c r="N263" s="101">
        <v>0</v>
      </c>
      <c r="O263" s="101">
        <v>0</v>
      </c>
      <c r="P263" s="318">
        <f t="shared" si="40"/>
        <v>0</v>
      </c>
      <c r="Q263" s="101">
        <v>0</v>
      </c>
      <c r="R263" s="101">
        <v>0</v>
      </c>
      <c r="S263" s="101">
        <v>0</v>
      </c>
      <c r="T263" s="101">
        <v>0</v>
      </c>
      <c r="U263" s="318">
        <f t="shared" si="41"/>
        <v>0</v>
      </c>
      <c r="V263" s="101">
        <v>0</v>
      </c>
      <c r="W263" s="101">
        <v>0</v>
      </c>
      <c r="X263" s="101">
        <v>0</v>
      </c>
      <c r="Y263" s="461">
        <v>0</v>
      </c>
      <c r="Z263" s="495">
        <f t="shared" si="42"/>
        <v>0</v>
      </c>
      <c r="AA263" s="101">
        <v>0</v>
      </c>
      <c r="AB263" s="101">
        <v>0</v>
      </c>
      <c r="AC263" s="101">
        <v>0</v>
      </c>
      <c r="AD263" s="101">
        <v>0</v>
      </c>
      <c r="AE263" s="495">
        <f t="shared" si="43"/>
        <v>0</v>
      </c>
      <c r="AF263" s="101">
        <v>0</v>
      </c>
      <c r="AG263" s="101">
        <v>0</v>
      </c>
      <c r="AH263" s="101">
        <v>0</v>
      </c>
      <c r="AI263" s="101">
        <v>0</v>
      </c>
      <c r="AJ263" s="495">
        <f t="shared" si="44"/>
        <v>0</v>
      </c>
    </row>
    <row r="264" spans="2:104" s="239" customFormat="1" ht="16.5" customHeight="1" thickBot="1" x14ac:dyDescent="0.3">
      <c r="B264" s="869"/>
      <c r="C264" s="881"/>
      <c r="D264" s="796"/>
      <c r="E264" s="80" t="s">
        <v>114</v>
      </c>
      <c r="F264" s="52">
        <f t="shared" si="46"/>
        <v>1</v>
      </c>
      <c r="G264" s="212">
        <v>0</v>
      </c>
      <c r="H264" s="144">
        <v>0</v>
      </c>
      <c r="I264" s="144">
        <v>0</v>
      </c>
      <c r="J264" s="144">
        <v>0</v>
      </c>
      <c r="K264" s="68">
        <f t="shared" si="45"/>
        <v>0</v>
      </c>
      <c r="L264" s="126">
        <v>0</v>
      </c>
      <c r="M264" s="126">
        <v>0</v>
      </c>
      <c r="N264" s="126">
        <v>0</v>
      </c>
      <c r="O264" s="126">
        <v>0</v>
      </c>
      <c r="P264" s="318">
        <f t="shared" si="40"/>
        <v>0</v>
      </c>
      <c r="Q264" s="126">
        <v>0</v>
      </c>
      <c r="R264" s="126">
        <v>0</v>
      </c>
      <c r="S264" s="126">
        <v>0</v>
      </c>
      <c r="T264" s="126">
        <v>0</v>
      </c>
      <c r="U264" s="318">
        <f t="shared" si="41"/>
        <v>0</v>
      </c>
      <c r="V264" s="126">
        <v>0</v>
      </c>
      <c r="W264" s="126">
        <v>0</v>
      </c>
      <c r="X264" s="126">
        <v>0</v>
      </c>
      <c r="Y264" s="463">
        <v>0</v>
      </c>
      <c r="Z264" s="495">
        <f t="shared" si="42"/>
        <v>0</v>
      </c>
      <c r="AA264" s="126">
        <v>0</v>
      </c>
      <c r="AB264" s="126">
        <v>0</v>
      </c>
      <c r="AC264" s="126">
        <v>0</v>
      </c>
      <c r="AD264" s="126">
        <v>1</v>
      </c>
      <c r="AE264" s="495">
        <f t="shared" si="43"/>
        <v>1</v>
      </c>
      <c r="AF264" s="126">
        <v>0</v>
      </c>
      <c r="AG264" s="126">
        <v>0</v>
      </c>
      <c r="AH264" s="126">
        <v>0</v>
      </c>
      <c r="AI264" s="126">
        <v>0</v>
      </c>
      <c r="AJ264" s="495">
        <f t="shared" si="44"/>
        <v>0</v>
      </c>
    </row>
    <row r="265" spans="2:104" s="239" customFormat="1" ht="16.5" customHeight="1" thickBot="1" x14ac:dyDescent="0.3">
      <c r="B265" s="869"/>
      <c r="C265" s="881"/>
      <c r="D265" s="796"/>
      <c r="E265" s="89" t="s">
        <v>626</v>
      </c>
      <c r="F265" s="52">
        <f t="shared" si="46"/>
        <v>18</v>
      </c>
      <c r="G265" s="106">
        <v>1</v>
      </c>
      <c r="H265" s="109">
        <v>0</v>
      </c>
      <c r="I265" s="109">
        <v>0</v>
      </c>
      <c r="J265" s="109">
        <v>0</v>
      </c>
      <c r="K265" s="68">
        <f t="shared" si="45"/>
        <v>1</v>
      </c>
      <c r="L265" s="212">
        <v>4</v>
      </c>
      <c r="M265" s="212">
        <v>0</v>
      </c>
      <c r="N265" s="212">
        <v>0</v>
      </c>
      <c r="O265" s="212">
        <v>0</v>
      </c>
      <c r="P265" s="318">
        <f t="shared" si="40"/>
        <v>4</v>
      </c>
      <c r="Q265" s="212">
        <v>4</v>
      </c>
      <c r="R265" s="212">
        <v>0</v>
      </c>
      <c r="S265" s="212">
        <v>1</v>
      </c>
      <c r="T265" s="212">
        <v>0</v>
      </c>
      <c r="U265" s="318">
        <f t="shared" si="41"/>
        <v>5</v>
      </c>
      <c r="V265" s="212">
        <v>0</v>
      </c>
      <c r="W265" s="212">
        <v>0</v>
      </c>
      <c r="X265" s="212">
        <v>0</v>
      </c>
      <c r="Y265" s="464">
        <v>4</v>
      </c>
      <c r="Z265" s="495">
        <f t="shared" si="42"/>
        <v>4</v>
      </c>
      <c r="AA265" s="212">
        <v>0</v>
      </c>
      <c r="AB265" s="212">
        <v>0</v>
      </c>
      <c r="AC265" s="212">
        <v>0</v>
      </c>
      <c r="AD265" s="212">
        <v>1</v>
      </c>
      <c r="AE265" s="495">
        <f t="shared" si="43"/>
        <v>1</v>
      </c>
      <c r="AF265" s="212">
        <v>0</v>
      </c>
      <c r="AG265" s="212">
        <v>0</v>
      </c>
      <c r="AH265" s="212">
        <v>0</v>
      </c>
      <c r="AI265" s="212">
        <v>3</v>
      </c>
      <c r="AJ265" s="495">
        <f t="shared" si="44"/>
        <v>3</v>
      </c>
    </row>
    <row r="266" spans="2:104" s="239" customFormat="1" ht="16.5" customHeight="1" thickBot="1" x14ac:dyDescent="0.3">
      <c r="B266" s="870"/>
      <c r="C266" s="881"/>
      <c r="D266" s="797"/>
      <c r="E266" s="89" t="s">
        <v>625</v>
      </c>
      <c r="F266" s="52">
        <f t="shared" si="46"/>
        <v>2</v>
      </c>
      <c r="G266" s="106">
        <v>1</v>
      </c>
      <c r="H266" s="109">
        <v>0</v>
      </c>
      <c r="I266" s="109">
        <v>0</v>
      </c>
      <c r="J266" s="109">
        <v>0</v>
      </c>
      <c r="K266" s="68">
        <f t="shared" si="45"/>
        <v>1</v>
      </c>
      <c r="L266" s="212">
        <v>1</v>
      </c>
      <c r="M266" s="212">
        <v>0</v>
      </c>
      <c r="N266" s="212">
        <v>0</v>
      </c>
      <c r="O266" s="212">
        <v>0</v>
      </c>
      <c r="P266" s="318">
        <f t="shared" ref="P266:P329" si="47">L266+M266+N266+O266</f>
        <v>1</v>
      </c>
      <c r="Q266" s="212">
        <v>0</v>
      </c>
      <c r="R266" s="212">
        <v>0</v>
      </c>
      <c r="S266" s="212">
        <v>0</v>
      </c>
      <c r="T266" s="212">
        <v>0</v>
      </c>
      <c r="U266" s="318">
        <f t="shared" ref="U266:U329" si="48">Q266+R266+S266+T266</f>
        <v>0</v>
      </c>
      <c r="V266" s="212">
        <v>0</v>
      </c>
      <c r="W266" s="212">
        <v>0</v>
      </c>
      <c r="X266" s="212">
        <v>0</v>
      </c>
      <c r="Y266" s="464">
        <v>0</v>
      </c>
      <c r="Z266" s="495">
        <f t="shared" ref="Z266:Z329" si="49">V266+W266+X266+Y266</f>
        <v>0</v>
      </c>
      <c r="AA266" s="212">
        <v>0</v>
      </c>
      <c r="AB266" s="212">
        <v>0</v>
      </c>
      <c r="AC266" s="212">
        <v>0</v>
      </c>
      <c r="AD266" s="212">
        <v>0</v>
      </c>
      <c r="AE266" s="495">
        <f t="shared" ref="AE266:AE329" si="50">AA266+AB266+AC266+AD266</f>
        <v>0</v>
      </c>
      <c r="AF266" s="212">
        <v>0</v>
      </c>
      <c r="AG266" s="212">
        <v>0</v>
      </c>
      <c r="AH266" s="212">
        <v>0</v>
      </c>
      <c r="AI266" s="212">
        <v>0</v>
      </c>
      <c r="AJ266" s="495">
        <f t="shared" ref="AJ266:AJ329" si="51">AF266+AG266+AH266+AI266</f>
        <v>0</v>
      </c>
    </row>
    <row r="267" spans="2:104" s="239" customFormat="1" ht="16.5" customHeight="1" thickBot="1" x14ac:dyDescent="0.3">
      <c r="B267" s="872">
        <v>61</v>
      </c>
      <c r="C267" s="881"/>
      <c r="D267" s="795" t="s">
        <v>667</v>
      </c>
      <c r="E267" s="116" t="s">
        <v>118</v>
      </c>
      <c r="F267" s="52">
        <f t="shared" si="46"/>
        <v>4</v>
      </c>
      <c r="G267" s="108">
        <v>1</v>
      </c>
      <c r="H267" s="113">
        <v>0</v>
      </c>
      <c r="I267" s="113">
        <v>0</v>
      </c>
      <c r="J267" s="113">
        <v>0</v>
      </c>
      <c r="K267" s="68">
        <f t="shared" ref="K267:K330" si="52">G267+H267+I267+J267</f>
        <v>1</v>
      </c>
      <c r="L267" s="108">
        <v>1</v>
      </c>
      <c r="M267" s="108">
        <v>0</v>
      </c>
      <c r="N267" s="108">
        <v>0</v>
      </c>
      <c r="O267" s="108">
        <v>0</v>
      </c>
      <c r="P267" s="318">
        <f t="shared" si="47"/>
        <v>1</v>
      </c>
      <c r="Q267" s="108">
        <v>0</v>
      </c>
      <c r="R267" s="108">
        <v>0</v>
      </c>
      <c r="S267" s="108">
        <v>0</v>
      </c>
      <c r="T267" s="108">
        <v>1</v>
      </c>
      <c r="U267" s="318">
        <f t="shared" si="48"/>
        <v>1</v>
      </c>
      <c r="V267" s="108">
        <v>0</v>
      </c>
      <c r="W267" s="108">
        <v>0</v>
      </c>
      <c r="X267" s="108">
        <v>0</v>
      </c>
      <c r="Y267" s="468">
        <v>0</v>
      </c>
      <c r="Z267" s="495">
        <f t="shared" si="49"/>
        <v>0</v>
      </c>
      <c r="AA267" s="108">
        <v>0</v>
      </c>
      <c r="AB267" s="108">
        <v>0</v>
      </c>
      <c r="AC267" s="108">
        <v>0</v>
      </c>
      <c r="AD267" s="108">
        <v>1</v>
      </c>
      <c r="AE267" s="495">
        <f t="shared" si="50"/>
        <v>1</v>
      </c>
      <c r="AF267" s="108">
        <v>0</v>
      </c>
      <c r="AG267" s="108">
        <v>0</v>
      </c>
      <c r="AH267" s="108">
        <v>0</v>
      </c>
      <c r="AI267" s="108">
        <v>0</v>
      </c>
      <c r="AJ267" s="495">
        <f t="shared" si="51"/>
        <v>0</v>
      </c>
    </row>
    <row r="268" spans="2:104" s="239" customFormat="1" ht="16.5" customHeight="1" thickBot="1" x14ac:dyDescent="0.3">
      <c r="B268" s="869"/>
      <c r="C268" s="881"/>
      <c r="D268" s="796"/>
      <c r="E268" s="79" t="s">
        <v>205</v>
      </c>
      <c r="F268" s="52">
        <f t="shared" ref="F268:F331" si="53">K268+P268+U268+Z268+AE268+AJ268</f>
        <v>0</v>
      </c>
      <c r="G268" s="212">
        <v>0</v>
      </c>
      <c r="H268" s="144">
        <v>0</v>
      </c>
      <c r="I268" s="144">
        <v>0</v>
      </c>
      <c r="J268" s="144">
        <v>0</v>
      </c>
      <c r="K268" s="68">
        <f t="shared" si="52"/>
        <v>0</v>
      </c>
      <c r="L268" s="101">
        <v>0</v>
      </c>
      <c r="M268" s="101">
        <v>0</v>
      </c>
      <c r="N268" s="101">
        <v>0</v>
      </c>
      <c r="O268" s="101">
        <v>0</v>
      </c>
      <c r="P268" s="318">
        <f t="shared" si="47"/>
        <v>0</v>
      </c>
      <c r="Q268" s="101">
        <v>0</v>
      </c>
      <c r="R268" s="101">
        <v>0</v>
      </c>
      <c r="S268" s="101">
        <v>0</v>
      </c>
      <c r="T268" s="101">
        <v>0</v>
      </c>
      <c r="U268" s="318">
        <f t="shared" si="48"/>
        <v>0</v>
      </c>
      <c r="V268" s="101">
        <v>0</v>
      </c>
      <c r="W268" s="101">
        <v>0</v>
      </c>
      <c r="X268" s="101">
        <v>0</v>
      </c>
      <c r="Y268" s="461">
        <v>0</v>
      </c>
      <c r="Z268" s="495">
        <f t="shared" si="49"/>
        <v>0</v>
      </c>
      <c r="AA268" s="101">
        <v>0</v>
      </c>
      <c r="AB268" s="101">
        <v>0</v>
      </c>
      <c r="AC268" s="101">
        <v>0</v>
      </c>
      <c r="AD268" s="101">
        <v>0</v>
      </c>
      <c r="AE268" s="495">
        <f t="shared" si="50"/>
        <v>0</v>
      </c>
      <c r="AF268" s="101">
        <v>0</v>
      </c>
      <c r="AG268" s="101">
        <v>0</v>
      </c>
      <c r="AH268" s="101">
        <v>0</v>
      </c>
      <c r="AI268" s="101">
        <v>0</v>
      </c>
      <c r="AJ268" s="495">
        <f t="shared" si="51"/>
        <v>0</v>
      </c>
    </row>
    <row r="269" spans="2:104" s="239" customFormat="1" ht="16.5" customHeight="1" thickBot="1" x14ac:dyDescent="0.3">
      <c r="B269" s="869"/>
      <c r="C269" s="881"/>
      <c r="D269" s="796"/>
      <c r="E269" s="80" t="s">
        <v>114</v>
      </c>
      <c r="F269" s="52">
        <f t="shared" si="53"/>
        <v>1</v>
      </c>
      <c r="G269" s="212">
        <v>0</v>
      </c>
      <c r="H269" s="144">
        <v>0</v>
      </c>
      <c r="I269" s="144">
        <v>0</v>
      </c>
      <c r="J269" s="144">
        <v>0</v>
      </c>
      <c r="K269" s="68">
        <f t="shared" si="52"/>
        <v>0</v>
      </c>
      <c r="L269" s="126">
        <v>0</v>
      </c>
      <c r="M269" s="126">
        <v>0</v>
      </c>
      <c r="N269" s="126">
        <v>0</v>
      </c>
      <c r="O269" s="126">
        <v>0</v>
      </c>
      <c r="P269" s="318">
        <f t="shared" si="47"/>
        <v>0</v>
      </c>
      <c r="Q269" s="126">
        <v>0</v>
      </c>
      <c r="R269" s="126">
        <v>0</v>
      </c>
      <c r="S269" s="126">
        <v>0</v>
      </c>
      <c r="T269" s="126">
        <v>0</v>
      </c>
      <c r="U269" s="318">
        <f t="shared" si="48"/>
        <v>0</v>
      </c>
      <c r="V269" s="126">
        <v>0</v>
      </c>
      <c r="W269" s="126">
        <v>0</v>
      </c>
      <c r="X269" s="126">
        <v>0</v>
      </c>
      <c r="Y269" s="463">
        <v>0</v>
      </c>
      <c r="Z269" s="495">
        <f t="shared" si="49"/>
        <v>0</v>
      </c>
      <c r="AA269" s="126">
        <v>0</v>
      </c>
      <c r="AB269" s="126">
        <v>0</v>
      </c>
      <c r="AC269" s="126">
        <v>0</v>
      </c>
      <c r="AD269" s="126">
        <v>0</v>
      </c>
      <c r="AE269" s="495">
        <f t="shared" si="50"/>
        <v>0</v>
      </c>
      <c r="AF269" s="126">
        <v>0</v>
      </c>
      <c r="AG269" s="126">
        <v>0</v>
      </c>
      <c r="AH269" s="126">
        <v>0</v>
      </c>
      <c r="AI269" s="126">
        <v>1</v>
      </c>
      <c r="AJ269" s="495">
        <f t="shared" si="51"/>
        <v>1</v>
      </c>
    </row>
    <row r="270" spans="2:104" s="239" customFormat="1" ht="16.5" customHeight="1" thickBot="1" x14ac:dyDescent="0.3">
      <c r="B270" s="869"/>
      <c r="C270" s="881"/>
      <c r="D270" s="796"/>
      <c r="E270" s="243" t="s">
        <v>626</v>
      </c>
      <c r="F270" s="52">
        <f t="shared" si="53"/>
        <v>0</v>
      </c>
      <c r="G270" s="142"/>
      <c r="H270" s="142"/>
      <c r="I270" s="142"/>
      <c r="J270" s="142"/>
      <c r="K270" s="68">
        <f t="shared" si="52"/>
        <v>0</v>
      </c>
      <c r="L270" s="277"/>
      <c r="M270" s="277"/>
      <c r="N270" s="277"/>
      <c r="O270" s="277"/>
      <c r="P270" s="318">
        <f t="shared" si="47"/>
        <v>0</v>
      </c>
      <c r="Q270" s="277"/>
      <c r="R270" s="277"/>
      <c r="S270" s="277"/>
      <c r="T270" s="277"/>
      <c r="U270" s="318">
        <f t="shared" si="48"/>
        <v>0</v>
      </c>
      <c r="V270" s="277"/>
      <c r="W270" s="277"/>
      <c r="X270" s="277"/>
      <c r="Y270" s="422"/>
      <c r="Z270" s="495">
        <f t="shared" si="49"/>
        <v>0</v>
      </c>
      <c r="AA270" s="277"/>
      <c r="AB270" s="277"/>
      <c r="AC270" s="277"/>
      <c r="AD270" s="277"/>
      <c r="AE270" s="495">
        <f t="shared" si="50"/>
        <v>0</v>
      </c>
      <c r="AF270" s="277"/>
      <c r="AG270" s="277"/>
      <c r="AH270" s="277"/>
      <c r="AI270" s="277"/>
      <c r="AJ270" s="495">
        <f t="shared" si="51"/>
        <v>0</v>
      </c>
    </row>
    <row r="271" spans="2:104" s="239" customFormat="1" ht="16.5" customHeight="1" thickBot="1" x14ac:dyDescent="0.3">
      <c r="B271" s="870"/>
      <c r="C271" s="881"/>
      <c r="D271" s="797"/>
      <c r="E271" s="243" t="s">
        <v>625</v>
      </c>
      <c r="F271" s="52">
        <f t="shared" si="53"/>
        <v>0</v>
      </c>
      <c r="G271" s="142"/>
      <c r="H271" s="142"/>
      <c r="I271" s="142"/>
      <c r="J271" s="142"/>
      <c r="K271" s="68">
        <f t="shared" si="52"/>
        <v>0</v>
      </c>
      <c r="L271" s="277"/>
      <c r="M271" s="277"/>
      <c r="N271" s="277"/>
      <c r="O271" s="277"/>
      <c r="P271" s="318">
        <f t="shared" si="47"/>
        <v>0</v>
      </c>
      <c r="Q271" s="277"/>
      <c r="R271" s="277"/>
      <c r="S271" s="277"/>
      <c r="T271" s="277"/>
      <c r="U271" s="318">
        <f t="shared" si="48"/>
        <v>0</v>
      </c>
      <c r="V271" s="277"/>
      <c r="W271" s="277"/>
      <c r="X271" s="277"/>
      <c r="Y271" s="422"/>
      <c r="Z271" s="495">
        <f t="shared" si="49"/>
        <v>0</v>
      </c>
      <c r="AA271" s="277"/>
      <c r="AB271" s="277"/>
      <c r="AC271" s="277"/>
      <c r="AD271" s="277"/>
      <c r="AE271" s="495">
        <f t="shared" si="50"/>
        <v>0</v>
      </c>
      <c r="AF271" s="277"/>
      <c r="AG271" s="277"/>
      <c r="AH271" s="277"/>
      <c r="AI271" s="277"/>
      <c r="AJ271" s="495">
        <f t="shared" si="51"/>
        <v>0</v>
      </c>
    </row>
    <row r="272" spans="2:104" s="242" customFormat="1" ht="16.5" customHeight="1" thickBot="1" x14ac:dyDescent="0.3">
      <c r="B272" s="872">
        <v>62</v>
      </c>
      <c r="C272" s="881"/>
      <c r="D272" s="795" t="s">
        <v>685</v>
      </c>
      <c r="E272" s="85" t="s">
        <v>118</v>
      </c>
      <c r="F272" s="52">
        <f t="shared" si="53"/>
        <v>0</v>
      </c>
      <c r="G272" s="143"/>
      <c r="H272" s="143"/>
      <c r="I272" s="143"/>
      <c r="J272" s="143"/>
      <c r="K272" s="68">
        <f t="shared" si="52"/>
        <v>0</v>
      </c>
      <c r="L272" s="277"/>
      <c r="M272" s="277"/>
      <c r="N272" s="277"/>
      <c r="O272" s="277"/>
      <c r="P272" s="318">
        <f t="shared" si="47"/>
        <v>0</v>
      </c>
      <c r="Q272" s="277"/>
      <c r="R272" s="277"/>
      <c r="S272" s="277"/>
      <c r="T272" s="277"/>
      <c r="U272" s="318">
        <f t="shared" si="48"/>
        <v>0</v>
      </c>
      <c r="V272" s="277"/>
      <c r="W272" s="277"/>
      <c r="X272" s="277"/>
      <c r="Y272" s="422"/>
      <c r="Z272" s="495">
        <f t="shared" si="49"/>
        <v>0</v>
      </c>
      <c r="AA272" s="277"/>
      <c r="AB272" s="277"/>
      <c r="AC272" s="277"/>
      <c r="AD272" s="277"/>
      <c r="AE272" s="495">
        <f t="shared" si="50"/>
        <v>0</v>
      </c>
      <c r="AF272" s="277"/>
      <c r="AG272" s="277"/>
      <c r="AH272" s="277"/>
      <c r="AI272" s="277"/>
      <c r="AJ272" s="495">
        <f t="shared" si="51"/>
        <v>0</v>
      </c>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row>
    <row r="273" spans="2:104" s="242" customFormat="1" ht="16.5" customHeight="1" thickBot="1" x14ac:dyDescent="0.3">
      <c r="B273" s="869"/>
      <c r="C273" s="881"/>
      <c r="D273" s="796"/>
      <c r="E273" s="86" t="s">
        <v>205</v>
      </c>
      <c r="F273" s="52">
        <f t="shared" si="53"/>
        <v>0</v>
      </c>
      <c r="G273" s="246"/>
      <c r="H273" s="246"/>
      <c r="I273" s="246"/>
      <c r="J273" s="246"/>
      <c r="K273" s="68">
        <f t="shared" si="52"/>
        <v>0</v>
      </c>
      <c r="L273" s="277"/>
      <c r="M273" s="277"/>
      <c r="N273" s="277"/>
      <c r="O273" s="277"/>
      <c r="P273" s="318">
        <f t="shared" si="47"/>
        <v>0</v>
      </c>
      <c r="Q273" s="277"/>
      <c r="R273" s="277"/>
      <c r="S273" s="277"/>
      <c r="T273" s="277"/>
      <c r="U273" s="318">
        <f t="shared" si="48"/>
        <v>0</v>
      </c>
      <c r="V273" s="277"/>
      <c r="W273" s="277"/>
      <c r="X273" s="277"/>
      <c r="Y273" s="422"/>
      <c r="Z273" s="495">
        <f t="shared" si="49"/>
        <v>0</v>
      </c>
      <c r="AA273" s="277"/>
      <c r="AB273" s="277"/>
      <c r="AC273" s="277"/>
      <c r="AD273" s="277"/>
      <c r="AE273" s="495">
        <f t="shared" si="50"/>
        <v>0</v>
      </c>
      <c r="AF273" s="277"/>
      <c r="AG273" s="277"/>
      <c r="AH273" s="277"/>
      <c r="AI273" s="277"/>
      <c r="AJ273" s="495">
        <f t="shared" si="51"/>
        <v>0</v>
      </c>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row>
    <row r="274" spans="2:104" s="242" customFormat="1" ht="51.75" customHeight="1" thickBot="1" x14ac:dyDescent="0.3">
      <c r="B274" s="869"/>
      <c r="C274" s="881"/>
      <c r="D274" s="796"/>
      <c r="E274" s="88" t="s">
        <v>114</v>
      </c>
      <c r="F274" s="52">
        <f t="shared" si="53"/>
        <v>0</v>
      </c>
      <c r="G274" s="212">
        <v>0</v>
      </c>
      <c r="H274" s="144">
        <v>0</v>
      </c>
      <c r="I274" s="144">
        <v>0</v>
      </c>
      <c r="J274" s="144">
        <v>0</v>
      </c>
      <c r="K274" s="68">
        <f t="shared" si="52"/>
        <v>0</v>
      </c>
      <c r="L274" s="212">
        <v>0</v>
      </c>
      <c r="M274" s="212">
        <v>0</v>
      </c>
      <c r="N274" s="212">
        <v>0</v>
      </c>
      <c r="O274" s="212">
        <v>0</v>
      </c>
      <c r="P274" s="318">
        <f t="shared" si="47"/>
        <v>0</v>
      </c>
      <c r="Q274" s="212">
        <v>0</v>
      </c>
      <c r="R274" s="212">
        <v>0</v>
      </c>
      <c r="S274" s="212">
        <v>0</v>
      </c>
      <c r="T274" s="212">
        <v>0</v>
      </c>
      <c r="U274" s="318">
        <f t="shared" si="48"/>
        <v>0</v>
      </c>
      <c r="V274" s="212">
        <v>0</v>
      </c>
      <c r="W274" s="212">
        <v>0</v>
      </c>
      <c r="X274" s="212">
        <v>0</v>
      </c>
      <c r="Y274" s="464">
        <v>0</v>
      </c>
      <c r="Z274" s="495">
        <f t="shared" si="49"/>
        <v>0</v>
      </c>
      <c r="AA274" s="212">
        <v>0</v>
      </c>
      <c r="AB274" s="212">
        <v>0</v>
      </c>
      <c r="AC274" s="212">
        <v>0</v>
      </c>
      <c r="AD274" s="212">
        <v>0</v>
      </c>
      <c r="AE274" s="495">
        <f t="shared" si="50"/>
        <v>0</v>
      </c>
      <c r="AF274" s="212">
        <v>0</v>
      </c>
      <c r="AG274" s="212">
        <v>0</v>
      </c>
      <c r="AH274" s="212">
        <v>0</v>
      </c>
      <c r="AI274" s="212">
        <v>0</v>
      </c>
      <c r="AJ274" s="495">
        <f t="shared" si="51"/>
        <v>0</v>
      </c>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row>
    <row r="275" spans="2:104" s="269" customFormat="1" ht="51.75" customHeight="1" thickBot="1" x14ac:dyDescent="0.3">
      <c r="B275" s="869"/>
      <c r="C275" s="881"/>
      <c r="D275" s="796"/>
      <c r="E275" s="89" t="s">
        <v>626</v>
      </c>
      <c r="F275" s="52">
        <f t="shared" si="53"/>
        <v>0</v>
      </c>
      <c r="G275" s="250">
        <v>0</v>
      </c>
      <c r="H275" s="307">
        <v>0</v>
      </c>
      <c r="I275" s="307">
        <v>0</v>
      </c>
      <c r="J275" s="307">
        <v>0</v>
      </c>
      <c r="K275" s="68">
        <f t="shared" si="52"/>
        <v>0</v>
      </c>
      <c r="L275" s="250">
        <v>0</v>
      </c>
      <c r="M275" s="250">
        <v>0</v>
      </c>
      <c r="N275" s="250">
        <v>0</v>
      </c>
      <c r="O275" s="250">
        <v>0</v>
      </c>
      <c r="P275" s="318">
        <f t="shared" si="47"/>
        <v>0</v>
      </c>
      <c r="Q275" s="250">
        <v>0</v>
      </c>
      <c r="R275" s="250">
        <v>0</v>
      </c>
      <c r="S275" s="250">
        <v>0</v>
      </c>
      <c r="T275" s="250">
        <v>0</v>
      </c>
      <c r="U275" s="318">
        <f t="shared" si="48"/>
        <v>0</v>
      </c>
      <c r="V275" s="250">
        <v>0</v>
      </c>
      <c r="W275" s="250">
        <v>0</v>
      </c>
      <c r="X275" s="250">
        <v>0</v>
      </c>
      <c r="Y275" s="469">
        <v>0</v>
      </c>
      <c r="Z275" s="495">
        <f t="shared" si="49"/>
        <v>0</v>
      </c>
      <c r="AA275" s="250">
        <v>0</v>
      </c>
      <c r="AB275" s="250">
        <v>0</v>
      </c>
      <c r="AC275" s="250">
        <v>0</v>
      </c>
      <c r="AD275" s="250">
        <v>0</v>
      </c>
      <c r="AE275" s="495">
        <f t="shared" si="50"/>
        <v>0</v>
      </c>
      <c r="AF275" s="250">
        <v>0</v>
      </c>
      <c r="AG275" s="250">
        <v>0</v>
      </c>
      <c r="AH275" s="250">
        <v>0</v>
      </c>
      <c r="AI275" s="250">
        <v>0</v>
      </c>
      <c r="AJ275" s="495">
        <f t="shared" si="51"/>
        <v>0</v>
      </c>
      <c r="AK275" s="285"/>
      <c r="AL275" s="285"/>
      <c r="AM275" s="285"/>
      <c r="AN275" s="285"/>
      <c r="AO275" s="285"/>
      <c r="AP275" s="285"/>
      <c r="AQ275" s="285"/>
      <c r="AR275" s="285"/>
      <c r="AS275" s="285"/>
      <c r="AT275" s="285"/>
      <c r="AU275" s="285"/>
      <c r="AV275" s="285"/>
      <c r="AW275" s="285"/>
      <c r="AX275" s="285"/>
      <c r="AY275" s="285"/>
      <c r="AZ275" s="285"/>
      <c r="BA275" s="285"/>
      <c r="BB275" s="285"/>
      <c r="BC275" s="285"/>
      <c r="BD275" s="285"/>
      <c r="BE275" s="285"/>
      <c r="BF275" s="285"/>
      <c r="BG275" s="285"/>
      <c r="BH275" s="285"/>
      <c r="BI275" s="285"/>
      <c r="BJ275" s="285"/>
      <c r="BK275" s="285"/>
      <c r="BL275" s="285"/>
      <c r="BM275" s="285"/>
      <c r="BN275" s="285"/>
      <c r="BO275" s="285"/>
      <c r="BP275" s="285"/>
      <c r="BQ275" s="285"/>
      <c r="BR275" s="285"/>
      <c r="BS275" s="285"/>
      <c r="BT275" s="285"/>
      <c r="BU275" s="285"/>
      <c r="BV275" s="285"/>
      <c r="BW275" s="285"/>
      <c r="BX275" s="285"/>
      <c r="BY275" s="285"/>
      <c r="BZ275" s="285"/>
      <c r="CA275" s="285"/>
      <c r="CB275" s="285"/>
      <c r="CC275" s="285"/>
      <c r="CD275" s="285"/>
      <c r="CE275" s="285"/>
      <c r="CF275" s="285"/>
      <c r="CG275" s="285"/>
      <c r="CH275" s="285"/>
      <c r="CI275" s="285"/>
      <c r="CJ275" s="285"/>
      <c r="CK275" s="285"/>
      <c r="CL275" s="285"/>
      <c r="CM275" s="285"/>
      <c r="CN275" s="285"/>
      <c r="CO275" s="285"/>
      <c r="CP275" s="285"/>
      <c r="CQ275" s="285"/>
      <c r="CR275" s="285"/>
      <c r="CS275" s="285"/>
      <c r="CT275" s="285"/>
      <c r="CU275" s="285"/>
      <c r="CV275" s="285"/>
      <c r="CW275" s="285"/>
      <c r="CX275" s="285"/>
      <c r="CY275" s="285"/>
      <c r="CZ275" s="285"/>
    </row>
    <row r="276" spans="2:104" s="269" customFormat="1" ht="51.75" customHeight="1" thickBot="1" x14ac:dyDescent="0.3">
      <c r="B276" s="870"/>
      <c r="C276" s="881"/>
      <c r="D276" s="797"/>
      <c r="E276" s="89" t="s">
        <v>625</v>
      </c>
      <c r="F276" s="52">
        <f t="shared" si="53"/>
        <v>0</v>
      </c>
      <c r="G276" s="250">
        <v>0</v>
      </c>
      <c r="H276" s="307">
        <v>0</v>
      </c>
      <c r="I276" s="307">
        <v>0</v>
      </c>
      <c r="J276" s="307">
        <v>0</v>
      </c>
      <c r="K276" s="68">
        <f t="shared" si="52"/>
        <v>0</v>
      </c>
      <c r="L276" s="250">
        <v>0</v>
      </c>
      <c r="M276" s="250">
        <v>0</v>
      </c>
      <c r="N276" s="250">
        <v>0</v>
      </c>
      <c r="O276" s="250">
        <v>0</v>
      </c>
      <c r="P276" s="318">
        <f t="shared" si="47"/>
        <v>0</v>
      </c>
      <c r="Q276" s="250">
        <v>0</v>
      </c>
      <c r="R276" s="250">
        <v>0</v>
      </c>
      <c r="S276" s="250">
        <v>0</v>
      </c>
      <c r="T276" s="250">
        <v>0</v>
      </c>
      <c r="U276" s="318">
        <f t="shared" si="48"/>
        <v>0</v>
      </c>
      <c r="V276" s="250">
        <v>0</v>
      </c>
      <c r="W276" s="250">
        <v>0</v>
      </c>
      <c r="X276" s="250">
        <v>0</v>
      </c>
      <c r="Y276" s="469">
        <v>0</v>
      </c>
      <c r="Z276" s="495">
        <f t="shared" si="49"/>
        <v>0</v>
      </c>
      <c r="AA276" s="250">
        <v>0</v>
      </c>
      <c r="AB276" s="250">
        <v>0</v>
      </c>
      <c r="AC276" s="250">
        <v>0</v>
      </c>
      <c r="AD276" s="250">
        <v>0</v>
      </c>
      <c r="AE276" s="495">
        <f t="shared" si="50"/>
        <v>0</v>
      </c>
      <c r="AF276" s="250">
        <v>0</v>
      </c>
      <c r="AG276" s="250">
        <v>0</v>
      </c>
      <c r="AH276" s="250">
        <v>0</v>
      </c>
      <c r="AI276" s="250">
        <v>0</v>
      </c>
      <c r="AJ276" s="495">
        <f t="shared" si="51"/>
        <v>0</v>
      </c>
      <c r="AK276" s="285"/>
      <c r="AL276" s="285"/>
      <c r="AM276" s="285"/>
      <c r="AN276" s="285"/>
      <c r="AO276" s="285"/>
      <c r="AP276" s="285"/>
      <c r="AQ276" s="285"/>
      <c r="AR276" s="285"/>
      <c r="AS276" s="285"/>
      <c r="AT276" s="285"/>
      <c r="AU276" s="285"/>
      <c r="AV276" s="285"/>
      <c r="AW276" s="285"/>
      <c r="AX276" s="285"/>
      <c r="AY276" s="285"/>
      <c r="AZ276" s="285"/>
      <c r="BA276" s="285"/>
      <c r="BB276" s="285"/>
      <c r="BC276" s="285"/>
      <c r="BD276" s="285"/>
      <c r="BE276" s="285"/>
      <c r="BF276" s="285"/>
      <c r="BG276" s="285"/>
      <c r="BH276" s="285"/>
      <c r="BI276" s="285"/>
      <c r="BJ276" s="285"/>
      <c r="BK276" s="285"/>
      <c r="BL276" s="285"/>
      <c r="BM276" s="285"/>
      <c r="BN276" s="285"/>
      <c r="BO276" s="285"/>
      <c r="BP276" s="285"/>
      <c r="BQ276" s="285"/>
      <c r="BR276" s="285"/>
      <c r="BS276" s="285"/>
      <c r="BT276" s="285"/>
      <c r="BU276" s="285"/>
      <c r="BV276" s="285"/>
      <c r="BW276" s="285"/>
      <c r="BX276" s="285"/>
      <c r="BY276" s="285"/>
      <c r="BZ276" s="285"/>
      <c r="CA276" s="285"/>
      <c r="CB276" s="285"/>
      <c r="CC276" s="285"/>
      <c r="CD276" s="285"/>
      <c r="CE276" s="285"/>
      <c r="CF276" s="285"/>
      <c r="CG276" s="285"/>
      <c r="CH276" s="285"/>
      <c r="CI276" s="285"/>
      <c r="CJ276" s="285"/>
      <c r="CK276" s="285"/>
      <c r="CL276" s="285"/>
      <c r="CM276" s="285"/>
      <c r="CN276" s="285"/>
      <c r="CO276" s="285"/>
      <c r="CP276" s="285"/>
      <c r="CQ276" s="285"/>
      <c r="CR276" s="285"/>
      <c r="CS276" s="285"/>
      <c r="CT276" s="285"/>
      <c r="CU276" s="285"/>
      <c r="CV276" s="285"/>
      <c r="CW276" s="285"/>
      <c r="CX276" s="285"/>
      <c r="CY276" s="285"/>
      <c r="CZ276" s="285"/>
    </row>
    <row r="277" spans="2:104" s="242" customFormat="1" ht="16.5" customHeight="1" thickBot="1" x14ac:dyDescent="0.3">
      <c r="B277" s="872">
        <v>63</v>
      </c>
      <c r="C277" s="881"/>
      <c r="D277" s="795" t="s">
        <v>686</v>
      </c>
      <c r="E277" s="247" t="s">
        <v>118</v>
      </c>
      <c r="F277" s="52">
        <f t="shared" si="53"/>
        <v>0</v>
      </c>
      <c r="G277" s="250">
        <v>0</v>
      </c>
      <c r="H277" s="307">
        <v>0</v>
      </c>
      <c r="I277" s="307">
        <v>0</v>
      </c>
      <c r="J277" s="307">
        <v>0</v>
      </c>
      <c r="K277" s="68">
        <f t="shared" si="52"/>
        <v>0</v>
      </c>
      <c r="L277" s="250">
        <v>0</v>
      </c>
      <c r="M277" s="250">
        <v>0</v>
      </c>
      <c r="N277" s="250">
        <v>0</v>
      </c>
      <c r="O277" s="250">
        <v>0</v>
      </c>
      <c r="P277" s="318">
        <f t="shared" si="47"/>
        <v>0</v>
      </c>
      <c r="Q277" s="250">
        <v>0</v>
      </c>
      <c r="R277" s="250">
        <v>0</v>
      </c>
      <c r="S277" s="250">
        <v>0</v>
      </c>
      <c r="T277" s="250">
        <v>0</v>
      </c>
      <c r="U277" s="318">
        <f t="shared" si="48"/>
        <v>0</v>
      </c>
      <c r="V277" s="250">
        <v>0</v>
      </c>
      <c r="W277" s="250">
        <v>0</v>
      </c>
      <c r="X277" s="250">
        <v>0</v>
      </c>
      <c r="Y277" s="469">
        <v>0</v>
      </c>
      <c r="Z277" s="495">
        <f t="shared" si="49"/>
        <v>0</v>
      </c>
      <c r="AA277" s="250">
        <v>0</v>
      </c>
      <c r="AB277" s="250">
        <v>0</v>
      </c>
      <c r="AC277" s="250">
        <v>0</v>
      </c>
      <c r="AD277" s="250">
        <v>0</v>
      </c>
      <c r="AE277" s="495">
        <f t="shared" si="50"/>
        <v>0</v>
      </c>
      <c r="AF277" s="250">
        <v>0</v>
      </c>
      <c r="AG277" s="250">
        <v>0</v>
      </c>
      <c r="AH277" s="250">
        <v>0</v>
      </c>
      <c r="AI277" s="250">
        <v>0</v>
      </c>
      <c r="AJ277" s="495">
        <f t="shared" si="51"/>
        <v>0</v>
      </c>
    </row>
    <row r="278" spans="2:104" s="242" customFormat="1" ht="16.5" customHeight="1" thickBot="1" x14ac:dyDescent="0.3">
      <c r="B278" s="869"/>
      <c r="C278" s="881"/>
      <c r="D278" s="796"/>
      <c r="E278" s="248" t="s">
        <v>205</v>
      </c>
      <c r="F278" s="52">
        <f t="shared" si="53"/>
        <v>0</v>
      </c>
      <c r="G278" s="250">
        <v>0</v>
      </c>
      <c r="H278" s="307">
        <v>0</v>
      </c>
      <c r="I278" s="307">
        <v>0</v>
      </c>
      <c r="J278" s="307">
        <v>0</v>
      </c>
      <c r="K278" s="68">
        <f t="shared" si="52"/>
        <v>0</v>
      </c>
      <c r="L278" s="101">
        <v>0</v>
      </c>
      <c r="M278" s="101">
        <v>0</v>
      </c>
      <c r="N278" s="101">
        <v>0</v>
      </c>
      <c r="O278" s="101">
        <v>0</v>
      </c>
      <c r="P278" s="318">
        <f t="shared" si="47"/>
        <v>0</v>
      </c>
      <c r="Q278" s="101">
        <v>0</v>
      </c>
      <c r="R278" s="101">
        <v>0</v>
      </c>
      <c r="S278" s="101">
        <v>0</v>
      </c>
      <c r="T278" s="101">
        <v>0</v>
      </c>
      <c r="U278" s="318">
        <f t="shared" si="48"/>
        <v>0</v>
      </c>
      <c r="V278" s="101">
        <v>0</v>
      </c>
      <c r="W278" s="101">
        <v>0</v>
      </c>
      <c r="X278" s="101">
        <v>0</v>
      </c>
      <c r="Y278" s="461">
        <v>0</v>
      </c>
      <c r="Z278" s="495">
        <f t="shared" si="49"/>
        <v>0</v>
      </c>
      <c r="AA278" s="101">
        <v>0</v>
      </c>
      <c r="AB278" s="101">
        <v>0</v>
      </c>
      <c r="AC278" s="101">
        <v>0</v>
      </c>
      <c r="AD278" s="101">
        <v>0</v>
      </c>
      <c r="AE278" s="495">
        <f t="shared" si="50"/>
        <v>0</v>
      </c>
      <c r="AF278" s="101">
        <v>0</v>
      </c>
      <c r="AG278" s="101">
        <v>0</v>
      </c>
      <c r="AH278" s="101">
        <v>0</v>
      </c>
      <c r="AI278" s="101">
        <v>0</v>
      </c>
      <c r="AJ278" s="495">
        <f t="shared" si="51"/>
        <v>0</v>
      </c>
    </row>
    <row r="279" spans="2:104" s="242" customFormat="1" ht="16.5" customHeight="1" thickBot="1" x14ac:dyDescent="0.3">
      <c r="B279" s="870"/>
      <c r="C279" s="881"/>
      <c r="D279" s="797"/>
      <c r="E279" s="249" t="s">
        <v>114</v>
      </c>
      <c r="F279" s="52">
        <f t="shared" si="53"/>
        <v>0</v>
      </c>
      <c r="G279" s="250">
        <v>0</v>
      </c>
      <c r="H279" s="307">
        <v>0</v>
      </c>
      <c r="I279" s="307">
        <v>0</v>
      </c>
      <c r="J279" s="307">
        <v>0</v>
      </c>
      <c r="K279" s="68">
        <f t="shared" si="52"/>
        <v>0</v>
      </c>
      <c r="L279" s="108">
        <v>0</v>
      </c>
      <c r="M279" s="108">
        <v>0</v>
      </c>
      <c r="N279" s="108">
        <v>0</v>
      </c>
      <c r="O279" s="108">
        <v>0</v>
      </c>
      <c r="P279" s="318">
        <f t="shared" si="47"/>
        <v>0</v>
      </c>
      <c r="Q279" s="108">
        <v>0</v>
      </c>
      <c r="R279" s="108">
        <v>0</v>
      </c>
      <c r="S279" s="108">
        <v>0</v>
      </c>
      <c r="T279" s="108">
        <v>0</v>
      </c>
      <c r="U279" s="318">
        <f t="shared" si="48"/>
        <v>0</v>
      </c>
      <c r="V279" s="108">
        <v>0</v>
      </c>
      <c r="W279" s="108">
        <v>0</v>
      </c>
      <c r="X279" s="108">
        <v>0</v>
      </c>
      <c r="Y279" s="468">
        <v>0</v>
      </c>
      <c r="Z279" s="495">
        <f t="shared" si="49"/>
        <v>0</v>
      </c>
      <c r="AA279" s="108">
        <v>0</v>
      </c>
      <c r="AB279" s="108">
        <v>0</v>
      </c>
      <c r="AC279" s="108">
        <v>0</v>
      </c>
      <c r="AD279" s="108">
        <v>0</v>
      </c>
      <c r="AE279" s="495">
        <f t="shared" si="50"/>
        <v>0</v>
      </c>
      <c r="AF279" s="108">
        <v>0</v>
      </c>
      <c r="AG279" s="108">
        <v>0</v>
      </c>
      <c r="AH279" s="108">
        <v>0</v>
      </c>
      <c r="AI279" s="108">
        <v>0</v>
      </c>
      <c r="AJ279" s="495">
        <f t="shared" si="51"/>
        <v>0</v>
      </c>
    </row>
    <row r="280" spans="2:104" s="242" customFormat="1" ht="16.5" customHeight="1" thickBot="1" x14ac:dyDescent="0.3">
      <c r="B280" s="872">
        <v>64</v>
      </c>
      <c r="C280" s="881"/>
      <c r="D280" s="795" t="s">
        <v>687</v>
      </c>
      <c r="E280" s="247" t="s">
        <v>118</v>
      </c>
      <c r="F280" s="52">
        <f t="shared" si="53"/>
        <v>0</v>
      </c>
      <c r="G280" s="250">
        <v>0</v>
      </c>
      <c r="H280" s="307">
        <v>0</v>
      </c>
      <c r="I280" s="307">
        <v>0</v>
      </c>
      <c r="J280" s="307">
        <v>0</v>
      </c>
      <c r="K280" s="68">
        <f t="shared" si="52"/>
        <v>0</v>
      </c>
      <c r="L280" s="250">
        <v>0</v>
      </c>
      <c r="M280" s="250">
        <v>0</v>
      </c>
      <c r="N280" s="250">
        <v>0</v>
      </c>
      <c r="O280" s="250">
        <v>0</v>
      </c>
      <c r="P280" s="318">
        <f t="shared" si="47"/>
        <v>0</v>
      </c>
      <c r="Q280" s="250">
        <v>0</v>
      </c>
      <c r="R280" s="250">
        <v>0</v>
      </c>
      <c r="S280" s="250">
        <v>0</v>
      </c>
      <c r="T280" s="250">
        <v>0</v>
      </c>
      <c r="U280" s="318">
        <f t="shared" si="48"/>
        <v>0</v>
      </c>
      <c r="V280" s="250">
        <v>0</v>
      </c>
      <c r="W280" s="250">
        <v>0</v>
      </c>
      <c r="X280" s="250">
        <v>0</v>
      </c>
      <c r="Y280" s="469">
        <v>0</v>
      </c>
      <c r="Z280" s="495">
        <f t="shared" si="49"/>
        <v>0</v>
      </c>
      <c r="AA280" s="250">
        <v>0</v>
      </c>
      <c r="AB280" s="250">
        <v>0</v>
      </c>
      <c r="AC280" s="250">
        <v>0</v>
      </c>
      <c r="AD280" s="250">
        <v>0</v>
      </c>
      <c r="AE280" s="495">
        <f t="shared" si="50"/>
        <v>0</v>
      </c>
      <c r="AF280" s="250">
        <v>0</v>
      </c>
      <c r="AG280" s="250">
        <v>0</v>
      </c>
      <c r="AH280" s="250">
        <v>0</v>
      </c>
      <c r="AI280" s="250">
        <v>0</v>
      </c>
      <c r="AJ280" s="495">
        <f t="shared" si="51"/>
        <v>0</v>
      </c>
    </row>
    <row r="281" spans="2:104" s="242" customFormat="1" ht="16.5" customHeight="1" thickBot="1" x14ac:dyDescent="0.3">
      <c r="B281" s="869"/>
      <c r="C281" s="881"/>
      <c r="D281" s="796"/>
      <c r="E281" s="248" t="s">
        <v>205</v>
      </c>
      <c r="F281" s="52">
        <f t="shared" si="53"/>
        <v>0</v>
      </c>
      <c r="G281" s="250">
        <v>0</v>
      </c>
      <c r="H281" s="307">
        <v>0</v>
      </c>
      <c r="I281" s="307">
        <v>0</v>
      </c>
      <c r="J281" s="307">
        <v>0</v>
      </c>
      <c r="K281" s="68">
        <f t="shared" si="52"/>
        <v>0</v>
      </c>
      <c r="L281" s="101">
        <v>0</v>
      </c>
      <c r="M281" s="101">
        <v>0</v>
      </c>
      <c r="N281" s="101">
        <v>0</v>
      </c>
      <c r="O281" s="101">
        <v>0</v>
      </c>
      <c r="P281" s="318">
        <f t="shared" si="47"/>
        <v>0</v>
      </c>
      <c r="Q281" s="101">
        <v>0</v>
      </c>
      <c r="R281" s="101">
        <v>0</v>
      </c>
      <c r="S281" s="101">
        <v>0</v>
      </c>
      <c r="T281" s="101">
        <v>0</v>
      </c>
      <c r="U281" s="318">
        <f t="shared" si="48"/>
        <v>0</v>
      </c>
      <c r="V281" s="101">
        <v>0</v>
      </c>
      <c r="W281" s="101">
        <v>0</v>
      </c>
      <c r="X281" s="101">
        <v>0</v>
      </c>
      <c r="Y281" s="461">
        <v>0</v>
      </c>
      <c r="Z281" s="495">
        <f t="shared" si="49"/>
        <v>0</v>
      </c>
      <c r="AA281" s="101">
        <v>0</v>
      </c>
      <c r="AB281" s="101">
        <v>0</v>
      </c>
      <c r="AC281" s="101">
        <v>0</v>
      </c>
      <c r="AD281" s="101">
        <v>0</v>
      </c>
      <c r="AE281" s="495">
        <f t="shared" si="50"/>
        <v>0</v>
      </c>
      <c r="AF281" s="101">
        <v>0</v>
      </c>
      <c r="AG281" s="101">
        <v>0</v>
      </c>
      <c r="AH281" s="101">
        <v>0</v>
      </c>
      <c r="AI281" s="101">
        <v>0</v>
      </c>
      <c r="AJ281" s="495">
        <f t="shared" si="51"/>
        <v>0</v>
      </c>
    </row>
    <row r="282" spans="2:104" s="242" customFormat="1" ht="16.5" customHeight="1" thickBot="1" x14ac:dyDescent="0.3">
      <c r="B282" s="870"/>
      <c r="C282" s="881"/>
      <c r="D282" s="797"/>
      <c r="E282" s="249" t="s">
        <v>114</v>
      </c>
      <c r="F282" s="52">
        <f t="shared" si="53"/>
        <v>0</v>
      </c>
      <c r="G282" s="250">
        <v>0</v>
      </c>
      <c r="H282" s="307">
        <v>0</v>
      </c>
      <c r="I282" s="307">
        <v>0</v>
      </c>
      <c r="J282" s="307">
        <v>0</v>
      </c>
      <c r="K282" s="68">
        <f t="shared" si="52"/>
        <v>0</v>
      </c>
      <c r="L282" s="108">
        <v>0</v>
      </c>
      <c r="M282" s="108">
        <v>0</v>
      </c>
      <c r="N282" s="108">
        <v>0</v>
      </c>
      <c r="O282" s="108">
        <v>0</v>
      </c>
      <c r="P282" s="318">
        <f t="shared" si="47"/>
        <v>0</v>
      </c>
      <c r="Q282" s="108">
        <v>0</v>
      </c>
      <c r="R282" s="108">
        <v>0</v>
      </c>
      <c r="S282" s="108">
        <v>0</v>
      </c>
      <c r="T282" s="108">
        <v>0</v>
      </c>
      <c r="U282" s="318">
        <f t="shared" si="48"/>
        <v>0</v>
      </c>
      <c r="V282" s="108">
        <v>0</v>
      </c>
      <c r="W282" s="108">
        <v>0</v>
      </c>
      <c r="X282" s="108">
        <v>0</v>
      </c>
      <c r="Y282" s="468">
        <v>0</v>
      </c>
      <c r="Z282" s="495">
        <f t="shared" si="49"/>
        <v>0</v>
      </c>
      <c r="AA282" s="108">
        <v>0</v>
      </c>
      <c r="AB282" s="108">
        <v>0</v>
      </c>
      <c r="AC282" s="108">
        <v>0</v>
      </c>
      <c r="AD282" s="108">
        <v>0</v>
      </c>
      <c r="AE282" s="495">
        <f t="shared" si="50"/>
        <v>0</v>
      </c>
      <c r="AF282" s="108">
        <v>0</v>
      </c>
      <c r="AG282" s="108">
        <v>0</v>
      </c>
      <c r="AH282" s="108">
        <v>0</v>
      </c>
      <c r="AI282" s="108">
        <v>0</v>
      </c>
      <c r="AJ282" s="495">
        <f t="shared" si="51"/>
        <v>0</v>
      </c>
    </row>
    <row r="283" spans="2:104" s="242" customFormat="1" ht="16.5" customHeight="1" thickBot="1" x14ac:dyDescent="0.3">
      <c r="B283" s="872">
        <v>65</v>
      </c>
      <c r="C283" s="881"/>
      <c r="D283" s="795" t="s">
        <v>688</v>
      </c>
      <c r="E283" s="247" t="s">
        <v>118</v>
      </c>
      <c r="F283" s="52">
        <f t="shared" si="53"/>
        <v>0</v>
      </c>
      <c r="G283" s="250">
        <v>0</v>
      </c>
      <c r="H283" s="307">
        <v>0</v>
      </c>
      <c r="I283" s="307">
        <v>0</v>
      </c>
      <c r="J283" s="307">
        <v>0</v>
      </c>
      <c r="K283" s="68">
        <f t="shared" si="52"/>
        <v>0</v>
      </c>
      <c r="L283" s="250">
        <v>0</v>
      </c>
      <c r="M283" s="250">
        <v>0</v>
      </c>
      <c r="N283" s="250">
        <v>0</v>
      </c>
      <c r="O283" s="250">
        <v>0</v>
      </c>
      <c r="P283" s="318">
        <f t="shared" si="47"/>
        <v>0</v>
      </c>
      <c r="Q283" s="250">
        <v>0</v>
      </c>
      <c r="R283" s="250">
        <v>0</v>
      </c>
      <c r="S283" s="250">
        <v>0</v>
      </c>
      <c r="T283" s="250">
        <v>0</v>
      </c>
      <c r="U283" s="318">
        <f t="shared" si="48"/>
        <v>0</v>
      </c>
      <c r="V283" s="250">
        <v>0</v>
      </c>
      <c r="W283" s="250">
        <v>0</v>
      </c>
      <c r="X283" s="250">
        <v>0</v>
      </c>
      <c r="Y283" s="469">
        <v>0</v>
      </c>
      <c r="Z283" s="495">
        <f t="shared" si="49"/>
        <v>0</v>
      </c>
      <c r="AA283" s="250">
        <v>0</v>
      </c>
      <c r="AB283" s="250">
        <v>0</v>
      </c>
      <c r="AC283" s="250">
        <v>0</v>
      </c>
      <c r="AD283" s="250">
        <v>0</v>
      </c>
      <c r="AE283" s="495">
        <f t="shared" si="50"/>
        <v>0</v>
      </c>
      <c r="AF283" s="250">
        <v>0</v>
      </c>
      <c r="AG283" s="250">
        <v>0</v>
      </c>
      <c r="AH283" s="250">
        <v>0</v>
      </c>
      <c r="AI283" s="250">
        <v>0</v>
      </c>
      <c r="AJ283" s="495">
        <f t="shared" si="51"/>
        <v>0</v>
      </c>
    </row>
    <row r="284" spans="2:104" s="242" customFormat="1" ht="16.5" customHeight="1" thickBot="1" x14ac:dyDescent="0.3">
      <c r="B284" s="869"/>
      <c r="C284" s="881"/>
      <c r="D284" s="796"/>
      <c r="E284" s="248" t="s">
        <v>205</v>
      </c>
      <c r="F284" s="52">
        <f t="shared" si="53"/>
        <v>0</v>
      </c>
      <c r="G284" s="250">
        <v>0</v>
      </c>
      <c r="H284" s="307">
        <v>0</v>
      </c>
      <c r="I284" s="307">
        <v>0</v>
      </c>
      <c r="J284" s="307">
        <v>0</v>
      </c>
      <c r="K284" s="68">
        <f t="shared" si="52"/>
        <v>0</v>
      </c>
      <c r="L284" s="101">
        <v>0</v>
      </c>
      <c r="M284" s="101">
        <v>0</v>
      </c>
      <c r="N284" s="101">
        <v>0</v>
      </c>
      <c r="O284" s="101">
        <v>0</v>
      </c>
      <c r="P284" s="318">
        <f t="shared" si="47"/>
        <v>0</v>
      </c>
      <c r="Q284" s="101">
        <v>0</v>
      </c>
      <c r="R284" s="101">
        <v>0</v>
      </c>
      <c r="S284" s="101">
        <v>0</v>
      </c>
      <c r="T284" s="101">
        <v>0</v>
      </c>
      <c r="U284" s="318">
        <f t="shared" si="48"/>
        <v>0</v>
      </c>
      <c r="V284" s="101">
        <v>0</v>
      </c>
      <c r="W284" s="101">
        <v>0</v>
      </c>
      <c r="X284" s="101">
        <v>0</v>
      </c>
      <c r="Y284" s="461">
        <v>0</v>
      </c>
      <c r="Z284" s="495">
        <f t="shared" si="49"/>
        <v>0</v>
      </c>
      <c r="AA284" s="101">
        <v>0</v>
      </c>
      <c r="AB284" s="101">
        <v>0</v>
      </c>
      <c r="AC284" s="101">
        <v>0</v>
      </c>
      <c r="AD284" s="101">
        <v>0</v>
      </c>
      <c r="AE284" s="495">
        <f t="shared" si="50"/>
        <v>0</v>
      </c>
      <c r="AF284" s="101">
        <v>0</v>
      </c>
      <c r="AG284" s="101">
        <v>0</v>
      </c>
      <c r="AH284" s="101">
        <v>0</v>
      </c>
      <c r="AI284" s="101">
        <v>0</v>
      </c>
      <c r="AJ284" s="495">
        <f t="shared" si="51"/>
        <v>0</v>
      </c>
    </row>
    <row r="285" spans="2:104" s="242" customFormat="1" ht="39" customHeight="1" thickBot="1" x14ac:dyDescent="0.3">
      <c r="B285" s="870"/>
      <c r="C285" s="881"/>
      <c r="D285" s="797"/>
      <c r="E285" s="249" t="s">
        <v>114</v>
      </c>
      <c r="F285" s="52">
        <f t="shared" si="53"/>
        <v>0</v>
      </c>
      <c r="G285" s="250">
        <v>0</v>
      </c>
      <c r="H285" s="307">
        <v>0</v>
      </c>
      <c r="I285" s="307">
        <v>0</v>
      </c>
      <c r="J285" s="307">
        <v>0</v>
      </c>
      <c r="K285" s="68">
        <f t="shared" si="52"/>
        <v>0</v>
      </c>
      <c r="L285" s="108">
        <v>0</v>
      </c>
      <c r="M285" s="108">
        <v>0</v>
      </c>
      <c r="N285" s="108">
        <v>0</v>
      </c>
      <c r="O285" s="108">
        <v>0</v>
      </c>
      <c r="P285" s="318">
        <f t="shared" si="47"/>
        <v>0</v>
      </c>
      <c r="Q285" s="108">
        <v>0</v>
      </c>
      <c r="R285" s="108">
        <v>0</v>
      </c>
      <c r="S285" s="108">
        <v>0</v>
      </c>
      <c r="T285" s="108">
        <v>0</v>
      </c>
      <c r="U285" s="318">
        <f t="shared" si="48"/>
        <v>0</v>
      </c>
      <c r="V285" s="108">
        <v>0</v>
      </c>
      <c r="W285" s="108">
        <v>0</v>
      </c>
      <c r="X285" s="108">
        <v>0</v>
      </c>
      <c r="Y285" s="468">
        <v>0</v>
      </c>
      <c r="Z285" s="495">
        <f t="shared" si="49"/>
        <v>0</v>
      </c>
      <c r="AA285" s="108">
        <v>0</v>
      </c>
      <c r="AB285" s="108">
        <v>0</v>
      </c>
      <c r="AC285" s="108">
        <v>0</v>
      </c>
      <c r="AD285" s="108">
        <v>0</v>
      </c>
      <c r="AE285" s="495">
        <f t="shared" si="50"/>
        <v>0</v>
      </c>
      <c r="AF285" s="108">
        <v>0</v>
      </c>
      <c r="AG285" s="108">
        <v>0</v>
      </c>
      <c r="AH285" s="108">
        <v>0</v>
      </c>
      <c r="AI285" s="108">
        <v>0</v>
      </c>
      <c r="AJ285" s="495">
        <f t="shared" si="51"/>
        <v>0</v>
      </c>
    </row>
    <row r="286" spans="2:104" s="242" customFormat="1" ht="16.5" customHeight="1" thickBot="1" x14ac:dyDescent="0.3">
      <c r="B286" s="872">
        <v>66</v>
      </c>
      <c r="C286" s="881"/>
      <c r="D286" s="795" t="s">
        <v>689</v>
      </c>
      <c r="E286" s="286" t="s">
        <v>118</v>
      </c>
      <c r="F286" s="52">
        <f t="shared" si="53"/>
        <v>0</v>
      </c>
      <c r="G286" s="287"/>
      <c r="H286" s="287"/>
      <c r="I286" s="287"/>
      <c r="J286" s="287"/>
      <c r="K286" s="68">
        <f t="shared" si="52"/>
        <v>0</v>
      </c>
      <c r="L286" s="277"/>
      <c r="M286" s="277"/>
      <c r="N286" s="277"/>
      <c r="O286" s="277"/>
      <c r="P286" s="318">
        <f t="shared" si="47"/>
        <v>0</v>
      </c>
      <c r="Q286" s="277"/>
      <c r="R286" s="277"/>
      <c r="S286" s="277"/>
      <c r="T286" s="277"/>
      <c r="U286" s="318">
        <f t="shared" si="48"/>
        <v>0</v>
      </c>
      <c r="V286" s="277"/>
      <c r="W286" s="277"/>
      <c r="X286" s="277"/>
      <c r="Y286" s="422"/>
      <c r="Z286" s="495">
        <f t="shared" si="49"/>
        <v>0</v>
      </c>
      <c r="AA286" s="277"/>
      <c r="AB286" s="277"/>
      <c r="AC286" s="277"/>
      <c r="AD286" s="277"/>
      <c r="AE286" s="495">
        <f t="shared" si="50"/>
        <v>0</v>
      </c>
      <c r="AF286" s="277"/>
      <c r="AG286" s="277"/>
      <c r="AH286" s="277"/>
      <c r="AI286" s="277"/>
      <c r="AJ286" s="495">
        <f t="shared" si="51"/>
        <v>0</v>
      </c>
    </row>
    <row r="287" spans="2:104" s="242" customFormat="1" ht="16.5" customHeight="1" thickBot="1" x14ac:dyDescent="0.3">
      <c r="B287" s="869"/>
      <c r="C287" s="881"/>
      <c r="D287" s="796"/>
      <c r="E287" s="288" t="s">
        <v>205</v>
      </c>
      <c r="F287" s="52">
        <f t="shared" si="53"/>
        <v>0</v>
      </c>
      <c r="G287" s="287"/>
      <c r="H287" s="287"/>
      <c r="I287" s="287"/>
      <c r="J287" s="287"/>
      <c r="K287" s="68">
        <f t="shared" si="52"/>
        <v>0</v>
      </c>
      <c r="L287" s="277"/>
      <c r="M287" s="277"/>
      <c r="N287" s="277"/>
      <c r="O287" s="277"/>
      <c r="P287" s="318">
        <f t="shared" si="47"/>
        <v>0</v>
      </c>
      <c r="Q287" s="277"/>
      <c r="R287" s="277"/>
      <c r="S287" s="277"/>
      <c r="T287" s="277"/>
      <c r="U287" s="318">
        <f t="shared" si="48"/>
        <v>0</v>
      </c>
      <c r="V287" s="277"/>
      <c r="W287" s="277"/>
      <c r="X287" s="277"/>
      <c r="Y287" s="422"/>
      <c r="Z287" s="495">
        <f t="shared" si="49"/>
        <v>0</v>
      </c>
      <c r="AA287" s="277"/>
      <c r="AB287" s="277"/>
      <c r="AC287" s="277"/>
      <c r="AD287" s="277"/>
      <c r="AE287" s="495">
        <f t="shared" si="50"/>
        <v>0</v>
      </c>
      <c r="AF287" s="277"/>
      <c r="AG287" s="277"/>
      <c r="AH287" s="277"/>
      <c r="AI287" s="277"/>
      <c r="AJ287" s="495">
        <f t="shared" si="51"/>
        <v>0</v>
      </c>
    </row>
    <row r="288" spans="2:104" s="242" customFormat="1" ht="30.75" customHeight="1" thickBot="1" x14ac:dyDescent="0.3">
      <c r="B288" s="869"/>
      <c r="C288" s="881"/>
      <c r="D288" s="796"/>
      <c r="E288" s="249" t="s">
        <v>114</v>
      </c>
      <c r="F288" s="52">
        <f t="shared" si="53"/>
        <v>0</v>
      </c>
      <c r="G288" s="250">
        <v>0</v>
      </c>
      <c r="H288" s="307">
        <v>0</v>
      </c>
      <c r="I288" s="307">
        <v>0</v>
      </c>
      <c r="J288" s="307">
        <v>0</v>
      </c>
      <c r="K288" s="68">
        <f t="shared" si="52"/>
        <v>0</v>
      </c>
      <c r="L288" s="108">
        <v>0</v>
      </c>
      <c r="M288" s="108">
        <v>0</v>
      </c>
      <c r="N288" s="108">
        <v>0</v>
      </c>
      <c r="O288" s="108">
        <v>0</v>
      </c>
      <c r="P288" s="318">
        <f t="shared" si="47"/>
        <v>0</v>
      </c>
      <c r="Q288" s="108">
        <v>0</v>
      </c>
      <c r="R288" s="108">
        <v>0</v>
      </c>
      <c r="S288" s="108">
        <v>0</v>
      </c>
      <c r="T288" s="108">
        <v>0</v>
      </c>
      <c r="U288" s="318">
        <f t="shared" si="48"/>
        <v>0</v>
      </c>
      <c r="V288" s="108">
        <v>0</v>
      </c>
      <c r="W288" s="108">
        <v>0</v>
      </c>
      <c r="X288" s="108">
        <v>0</v>
      </c>
      <c r="Y288" s="468">
        <v>0</v>
      </c>
      <c r="Z288" s="495">
        <f t="shared" si="49"/>
        <v>0</v>
      </c>
      <c r="AA288" s="108">
        <v>0</v>
      </c>
      <c r="AB288" s="108">
        <v>0</v>
      </c>
      <c r="AC288" s="108">
        <v>0</v>
      </c>
      <c r="AD288" s="108">
        <v>0</v>
      </c>
      <c r="AE288" s="495">
        <f t="shared" si="50"/>
        <v>0</v>
      </c>
      <c r="AF288" s="108">
        <v>0</v>
      </c>
      <c r="AG288" s="108">
        <v>0</v>
      </c>
      <c r="AH288" s="108">
        <v>0</v>
      </c>
      <c r="AI288" s="108">
        <v>0</v>
      </c>
      <c r="AJ288" s="495">
        <f t="shared" si="51"/>
        <v>0</v>
      </c>
    </row>
    <row r="289" spans="2:36" s="269" customFormat="1" ht="57" customHeight="1" thickBot="1" x14ac:dyDescent="0.3">
      <c r="B289" s="869"/>
      <c r="C289" s="881"/>
      <c r="D289" s="796"/>
      <c r="E289" s="89" t="s">
        <v>626</v>
      </c>
      <c r="F289" s="52">
        <f t="shared" si="53"/>
        <v>5</v>
      </c>
      <c r="G289" s="250">
        <v>3</v>
      </c>
      <c r="H289" s="307">
        <v>0</v>
      </c>
      <c r="I289" s="307">
        <v>0</v>
      </c>
      <c r="J289" s="307">
        <v>0</v>
      </c>
      <c r="K289" s="68">
        <f t="shared" si="52"/>
        <v>3</v>
      </c>
      <c r="L289" s="250">
        <v>0</v>
      </c>
      <c r="M289" s="250">
        <v>0</v>
      </c>
      <c r="N289" s="250">
        <v>0</v>
      </c>
      <c r="O289" s="250">
        <v>0</v>
      </c>
      <c r="P289" s="318">
        <f t="shared" si="47"/>
        <v>0</v>
      </c>
      <c r="Q289" s="250">
        <v>2</v>
      </c>
      <c r="R289" s="250">
        <v>0</v>
      </c>
      <c r="S289" s="250">
        <v>0</v>
      </c>
      <c r="T289" s="250">
        <v>0</v>
      </c>
      <c r="U289" s="318">
        <f t="shared" si="48"/>
        <v>2</v>
      </c>
      <c r="V289" s="250">
        <v>0</v>
      </c>
      <c r="W289" s="250">
        <v>0</v>
      </c>
      <c r="X289" s="250">
        <v>0</v>
      </c>
      <c r="Y289" s="469">
        <v>0</v>
      </c>
      <c r="Z289" s="495">
        <f t="shared" si="49"/>
        <v>0</v>
      </c>
      <c r="AA289" s="250">
        <v>0</v>
      </c>
      <c r="AB289" s="250">
        <v>0</v>
      </c>
      <c r="AC289" s="250">
        <v>0</v>
      </c>
      <c r="AD289" s="250">
        <v>0</v>
      </c>
      <c r="AE289" s="495">
        <f t="shared" si="50"/>
        <v>0</v>
      </c>
      <c r="AF289" s="250">
        <v>0</v>
      </c>
      <c r="AG289" s="250">
        <v>0</v>
      </c>
      <c r="AH289" s="250">
        <v>0</v>
      </c>
      <c r="AI289" s="250">
        <v>0</v>
      </c>
      <c r="AJ289" s="495">
        <f t="shared" si="51"/>
        <v>0</v>
      </c>
    </row>
    <row r="290" spans="2:36" s="269" customFormat="1" ht="28.5" customHeight="1" thickBot="1" x14ac:dyDescent="0.3">
      <c r="B290" s="870"/>
      <c r="C290" s="881"/>
      <c r="D290" s="797"/>
      <c r="E290" s="89" t="s">
        <v>625</v>
      </c>
      <c r="F290" s="52">
        <f t="shared" si="53"/>
        <v>0</v>
      </c>
      <c r="G290" s="250">
        <v>0</v>
      </c>
      <c r="H290" s="307">
        <v>0</v>
      </c>
      <c r="I290" s="307">
        <v>0</v>
      </c>
      <c r="J290" s="307">
        <v>0</v>
      </c>
      <c r="K290" s="68">
        <f t="shared" si="52"/>
        <v>0</v>
      </c>
      <c r="L290" s="250">
        <v>0</v>
      </c>
      <c r="M290" s="250">
        <v>0</v>
      </c>
      <c r="N290" s="250">
        <v>0</v>
      </c>
      <c r="O290" s="250">
        <v>0</v>
      </c>
      <c r="P290" s="318">
        <f t="shared" si="47"/>
        <v>0</v>
      </c>
      <c r="Q290" s="250">
        <v>0</v>
      </c>
      <c r="R290" s="250">
        <v>0</v>
      </c>
      <c r="S290" s="250">
        <v>0</v>
      </c>
      <c r="T290" s="250">
        <v>0</v>
      </c>
      <c r="U290" s="318">
        <f t="shared" si="48"/>
        <v>0</v>
      </c>
      <c r="V290" s="250">
        <v>0</v>
      </c>
      <c r="W290" s="250">
        <v>0</v>
      </c>
      <c r="X290" s="250">
        <v>0</v>
      </c>
      <c r="Y290" s="469">
        <v>0</v>
      </c>
      <c r="Z290" s="495">
        <f t="shared" si="49"/>
        <v>0</v>
      </c>
      <c r="AA290" s="250">
        <v>0</v>
      </c>
      <c r="AB290" s="250">
        <v>0</v>
      </c>
      <c r="AC290" s="250">
        <v>0</v>
      </c>
      <c r="AD290" s="250">
        <v>0</v>
      </c>
      <c r="AE290" s="495">
        <f t="shared" si="50"/>
        <v>0</v>
      </c>
      <c r="AF290" s="250">
        <v>0</v>
      </c>
      <c r="AG290" s="250">
        <v>0</v>
      </c>
      <c r="AH290" s="250">
        <v>0</v>
      </c>
      <c r="AI290" s="250">
        <v>0</v>
      </c>
      <c r="AJ290" s="495">
        <f t="shared" si="51"/>
        <v>0</v>
      </c>
    </row>
    <row r="291" spans="2:36" s="242" customFormat="1" ht="34.5" customHeight="1" thickBot="1" x14ac:dyDescent="0.3">
      <c r="B291" s="872">
        <v>67</v>
      </c>
      <c r="C291" s="881"/>
      <c r="D291" s="795" t="s">
        <v>690</v>
      </c>
      <c r="E291" s="251" t="s">
        <v>626</v>
      </c>
      <c r="F291" s="52">
        <f t="shared" si="53"/>
        <v>2</v>
      </c>
      <c r="G291" s="250">
        <v>2</v>
      </c>
      <c r="H291" s="307">
        <v>0</v>
      </c>
      <c r="I291" s="307">
        <v>0</v>
      </c>
      <c r="J291" s="307">
        <v>0</v>
      </c>
      <c r="K291" s="68">
        <f t="shared" si="52"/>
        <v>2</v>
      </c>
      <c r="L291" s="250">
        <v>0</v>
      </c>
      <c r="M291" s="250">
        <v>0</v>
      </c>
      <c r="N291" s="250">
        <v>0</v>
      </c>
      <c r="O291" s="250">
        <v>0</v>
      </c>
      <c r="P291" s="318">
        <f t="shared" si="47"/>
        <v>0</v>
      </c>
      <c r="Q291" s="250">
        <v>0</v>
      </c>
      <c r="R291" s="250">
        <v>0</v>
      </c>
      <c r="S291" s="250">
        <v>0</v>
      </c>
      <c r="T291" s="250">
        <v>0</v>
      </c>
      <c r="U291" s="318">
        <f t="shared" si="48"/>
        <v>0</v>
      </c>
      <c r="V291" s="250">
        <v>0</v>
      </c>
      <c r="W291" s="250">
        <v>0</v>
      </c>
      <c r="X291" s="250">
        <v>0</v>
      </c>
      <c r="Y291" s="469">
        <v>0</v>
      </c>
      <c r="Z291" s="495">
        <f t="shared" si="49"/>
        <v>0</v>
      </c>
      <c r="AA291" s="250">
        <v>0</v>
      </c>
      <c r="AB291" s="250">
        <v>0</v>
      </c>
      <c r="AC291" s="250">
        <v>0</v>
      </c>
      <c r="AD291" s="250">
        <v>0</v>
      </c>
      <c r="AE291" s="495">
        <f t="shared" si="50"/>
        <v>0</v>
      </c>
      <c r="AF291" s="250">
        <v>0</v>
      </c>
      <c r="AG291" s="250">
        <v>0</v>
      </c>
      <c r="AH291" s="250">
        <v>0</v>
      </c>
      <c r="AI291" s="250">
        <v>0</v>
      </c>
      <c r="AJ291" s="495">
        <f t="shared" si="51"/>
        <v>0</v>
      </c>
    </row>
    <row r="292" spans="2:36" s="242" customFormat="1" ht="64.5" customHeight="1" thickBot="1" x14ac:dyDescent="0.3">
      <c r="B292" s="870"/>
      <c r="C292" s="881"/>
      <c r="D292" s="798"/>
      <c r="E292" s="249" t="s">
        <v>114</v>
      </c>
      <c r="F292" s="52">
        <f t="shared" si="53"/>
        <v>0</v>
      </c>
      <c r="G292" s="250">
        <v>0</v>
      </c>
      <c r="H292" s="307">
        <v>0</v>
      </c>
      <c r="I292" s="307">
        <v>0</v>
      </c>
      <c r="J292" s="307">
        <v>0</v>
      </c>
      <c r="K292" s="68">
        <f t="shared" si="52"/>
        <v>0</v>
      </c>
      <c r="L292" s="105">
        <v>0</v>
      </c>
      <c r="M292" s="105">
        <v>0</v>
      </c>
      <c r="N292" s="105">
        <v>0</v>
      </c>
      <c r="O292" s="105">
        <v>0</v>
      </c>
      <c r="P292" s="318">
        <f t="shared" si="47"/>
        <v>0</v>
      </c>
      <c r="Q292" s="105">
        <v>0</v>
      </c>
      <c r="R292" s="105">
        <v>0</v>
      </c>
      <c r="S292" s="105">
        <v>0</v>
      </c>
      <c r="T292" s="105">
        <v>0</v>
      </c>
      <c r="U292" s="318">
        <f t="shared" si="48"/>
        <v>0</v>
      </c>
      <c r="V292" s="105">
        <v>0</v>
      </c>
      <c r="W292" s="105">
        <v>0</v>
      </c>
      <c r="X292" s="105">
        <v>0</v>
      </c>
      <c r="Y292" s="462">
        <v>0</v>
      </c>
      <c r="Z292" s="495">
        <f t="shared" si="49"/>
        <v>0</v>
      </c>
      <c r="AA292" s="105">
        <v>0</v>
      </c>
      <c r="AB292" s="105">
        <v>0</v>
      </c>
      <c r="AC292" s="105">
        <v>0</v>
      </c>
      <c r="AD292" s="105">
        <v>0</v>
      </c>
      <c r="AE292" s="495">
        <f t="shared" si="50"/>
        <v>0</v>
      </c>
      <c r="AF292" s="105">
        <v>0</v>
      </c>
      <c r="AG292" s="105">
        <v>0</v>
      </c>
      <c r="AH292" s="105">
        <v>0</v>
      </c>
      <c r="AI292" s="105">
        <v>0</v>
      </c>
      <c r="AJ292" s="495">
        <f t="shared" si="51"/>
        <v>0</v>
      </c>
    </row>
    <row r="293" spans="2:36" s="242" customFormat="1" ht="16.5" customHeight="1" thickBot="1" x14ac:dyDescent="0.3">
      <c r="B293" s="872">
        <v>68</v>
      </c>
      <c r="C293" s="881"/>
      <c r="D293" s="795" t="s">
        <v>691</v>
      </c>
      <c r="E293" s="247" t="s">
        <v>118</v>
      </c>
      <c r="F293" s="52">
        <f t="shared" si="53"/>
        <v>0</v>
      </c>
      <c r="G293" s="250">
        <v>0</v>
      </c>
      <c r="H293" s="307">
        <v>0</v>
      </c>
      <c r="I293" s="307">
        <v>0</v>
      </c>
      <c r="J293" s="307">
        <v>0</v>
      </c>
      <c r="K293" s="68">
        <f t="shared" si="52"/>
        <v>0</v>
      </c>
      <c r="L293" s="250">
        <v>0</v>
      </c>
      <c r="M293" s="250">
        <v>0</v>
      </c>
      <c r="N293" s="250">
        <v>0</v>
      </c>
      <c r="O293" s="250">
        <v>0</v>
      </c>
      <c r="P293" s="318">
        <f t="shared" si="47"/>
        <v>0</v>
      </c>
      <c r="Q293" s="250">
        <v>0</v>
      </c>
      <c r="R293" s="250">
        <v>0</v>
      </c>
      <c r="S293" s="250">
        <v>0</v>
      </c>
      <c r="T293" s="250">
        <v>0</v>
      </c>
      <c r="U293" s="318">
        <f t="shared" si="48"/>
        <v>0</v>
      </c>
      <c r="V293" s="250">
        <v>0</v>
      </c>
      <c r="W293" s="250">
        <v>0</v>
      </c>
      <c r="X293" s="250">
        <v>0</v>
      </c>
      <c r="Y293" s="469">
        <v>0</v>
      </c>
      <c r="Z293" s="495">
        <f t="shared" si="49"/>
        <v>0</v>
      </c>
      <c r="AA293" s="250">
        <v>0</v>
      </c>
      <c r="AB293" s="250">
        <v>0</v>
      </c>
      <c r="AC293" s="250">
        <v>0</v>
      </c>
      <c r="AD293" s="250">
        <v>0</v>
      </c>
      <c r="AE293" s="495">
        <f t="shared" si="50"/>
        <v>0</v>
      </c>
      <c r="AF293" s="250">
        <v>0</v>
      </c>
      <c r="AG293" s="250">
        <v>0</v>
      </c>
      <c r="AH293" s="250">
        <v>0</v>
      </c>
      <c r="AI293" s="250">
        <v>0</v>
      </c>
      <c r="AJ293" s="495">
        <f t="shared" si="51"/>
        <v>0</v>
      </c>
    </row>
    <row r="294" spans="2:36" s="242" customFormat="1" ht="16.5" customHeight="1" thickBot="1" x14ac:dyDescent="0.3">
      <c r="B294" s="869"/>
      <c r="C294" s="881"/>
      <c r="D294" s="798"/>
      <c r="E294" s="248" t="s">
        <v>205</v>
      </c>
      <c r="F294" s="52">
        <f t="shared" si="53"/>
        <v>0</v>
      </c>
      <c r="G294" s="250">
        <v>0</v>
      </c>
      <c r="H294" s="307">
        <v>0</v>
      </c>
      <c r="I294" s="307">
        <v>0</v>
      </c>
      <c r="J294" s="307">
        <v>0</v>
      </c>
      <c r="K294" s="68">
        <f t="shared" si="52"/>
        <v>0</v>
      </c>
      <c r="L294" s="105">
        <v>0</v>
      </c>
      <c r="M294" s="105">
        <v>0</v>
      </c>
      <c r="N294" s="105">
        <v>0</v>
      </c>
      <c r="O294" s="105">
        <v>0</v>
      </c>
      <c r="P294" s="318">
        <f t="shared" si="47"/>
        <v>0</v>
      </c>
      <c r="Q294" s="105">
        <v>0</v>
      </c>
      <c r="R294" s="105">
        <v>0</v>
      </c>
      <c r="S294" s="105">
        <v>0</v>
      </c>
      <c r="T294" s="105">
        <v>0</v>
      </c>
      <c r="U294" s="318">
        <f t="shared" si="48"/>
        <v>0</v>
      </c>
      <c r="V294" s="105">
        <v>0</v>
      </c>
      <c r="W294" s="105">
        <v>0</v>
      </c>
      <c r="X294" s="105">
        <v>0</v>
      </c>
      <c r="Y294" s="462">
        <v>0</v>
      </c>
      <c r="Z294" s="495">
        <f t="shared" si="49"/>
        <v>0</v>
      </c>
      <c r="AA294" s="105">
        <v>0</v>
      </c>
      <c r="AB294" s="105">
        <v>0</v>
      </c>
      <c r="AC294" s="105">
        <v>0</v>
      </c>
      <c r="AD294" s="105">
        <v>0</v>
      </c>
      <c r="AE294" s="495">
        <f t="shared" si="50"/>
        <v>0</v>
      </c>
      <c r="AF294" s="105">
        <v>0</v>
      </c>
      <c r="AG294" s="105">
        <v>0</v>
      </c>
      <c r="AH294" s="105">
        <v>0</v>
      </c>
      <c r="AI294" s="105">
        <v>0</v>
      </c>
      <c r="AJ294" s="495">
        <f t="shared" si="51"/>
        <v>0</v>
      </c>
    </row>
    <row r="295" spans="2:36" s="269" customFormat="1" ht="60.75" customHeight="1" thickBot="1" x14ac:dyDescent="0.3">
      <c r="B295" s="872">
        <v>69</v>
      </c>
      <c r="C295" s="881"/>
      <c r="D295" s="795" t="s">
        <v>715</v>
      </c>
      <c r="E295" s="251" t="s">
        <v>626</v>
      </c>
      <c r="F295" s="52">
        <f t="shared" si="53"/>
        <v>166</v>
      </c>
      <c r="G295" s="250">
        <v>18</v>
      </c>
      <c r="H295" s="307">
        <v>0</v>
      </c>
      <c r="I295" s="307">
        <v>0</v>
      </c>
      <c r="J295" s="307">
        <v>0</v>
      </c>
      <c r="K295" s="68">
        <f t="shared" si="52"/>
        <v>18</v>
      </c>
      <c r="L295" s="250">
        <v>30</v>
      </c>
      <c r="M295" s="250">
        <v>0</v>
      </c>
      <c r="N295" s="250">
        <v>0</v>
      </c>
      <c r="O295" s="250">
        <v>0</v>
      </c>
      <c r="P295" s="318">
        <f t="shared" si="47"/>
        <v>30</v>
      </c>
      <c r="Q295" s="250">
        <v>40</v>
      </c>
      <c r="R295" s="250">
        <v>0</v>
      </c>
      <c r="S295" s="250">
        <v>0</v>
      </c>
      <c r="T295" s="250">
        <v>0</v>
      </c>
      <c r="U295" s="318">
        <f t="shared" si="48"/>
        <v>40</v>
      </c>
      <c r="V295" s="250">
        <v>0</v>
      </c>
      <c r="W295" s="250">
        <v>3</v>
      </c>
      <c r="X295" s="250">
        <v>0</v>
      </c>
      <c r="Y295" s="469">
        <v>40</v>
      </c>
      <c r="Z295" s="495">
        <f t="shared" si="49"/>
        <v>43</v>
      </c>
      <c r="AA295" s="250">
        <v>0</v>
      </c>
      <c r="AB295" s="250">
        <v>2</v>
      </c>
      <c r="AC295" s="250">
        <v>0</v>
      </c>
      <c r="AD295" s="250">
        <v>20</v>
      </c>
      <c r="AE295" s="495">
        <f t="shared" si="50"/>
        <v>22</v>
      </c>
      <c r="AF295" s="250">
        <v>1</v>
      </c>
      <c r="AG295" s="250">
        <v>0</v>
      </c>
      <c r="AH295" s="250">
        <v>0</v>
      </c>
      <c r="AI295" s="250">
        <v>12</v>
      </c>
      <c r="AJ295" s="495">
        <f t="shared" si="51"/>
        <v>13</v>
      </c>
    </row>
    <row r="296" spans="2:36" s="269" customFormat="1" ht="79.5" customHeight="1" thickBot="1" x14ac:dyDescent="0.3">
      <c r="B296" s="870"/>
      <c r="C296" s="881"/>
      <c r="D296" s="798"/>
      <c r="E296" s="249" t="s">
        <v>114</v>
      </c>
      <c r="F296" s="52">
        <f t="shared" si="53"/>
        <v>153</v>
      </c>
      <c r="G296" s="250">
        <v>8</v>
      </c>
      <c r="H296" s="307">
        <v>0</v>
      </c>
      <c r="I296" s="307">
        <v>0</v>
      </c>
      <c r="J296" s="307">
        <v>0</v>
      </c>
      <c r="K296" s="68">
        <f t="shared" si="52"/>
        <v>8</v>
      </c>
      <c r="L296" s="105">
        <v>27</v>
      </c>
      <c r="M296" s="105">
        <v>0</v>
      </c>
      <c r="N296" s="105">
        <v>1</v>
      </c>
      <c r="O296" s="105">
        <v>0</v>
      </c>
      <c r="P296" s="318">
        <f t="shared" si="47"/>
        <v>28</v>
      </c>
      <c r="Q296" s="105">
        <v>40</v>
      </c>
      <c r="R296" s="105">
        <v>0</v>
      </c>
      <c r="S296" s="105">
        <v>0</v>
      </c>
      <c r="T296" s="105">
        <v>0</v>
      </c>
      <c r="U296" s="318">
        <f t="shared" si="48"/>
        <v>40</v>
      </c>
      <c r="V296" s="105">
        <v>0</v>
      </c>
      <c r="W296" s="105">
        <v>2</v>
      </c>
      <c r="X296" s="105">
        <v>0</v>
      </c>
      <c r="Y296" s="462">
        <v>37</v>
      </c>
      <c r="Z296" s="495">
        <f t="shared" si="49"/>
        <v>39</v>
      </c>
      <c r="AA296" s="105">
        <v>0</v>
      </c>
      <c r="AB296" s="105">
        <v>2</v>
      </c>
      <c r="AC296" s="105">
        <v>0</v>
      </c>
      <c r="AD296" s="105">
        <v>21</v>
      </c>
      <c r="AE296" s="495">
        <f t="shared" si="50"/>
        <v>23</v>
      </c>
      <c r="AF296" s="105">
        <v>0</v>
      </c>
      <c r="AG296" s="105">
        <v>0</v>
      </c>
      <c r="AH296" s="105">
        <v>0</v>
      </c>
      <c r="AI296" s="105">
        <v>15</v>
      </c>
      <c r="AJ296" s="495">
        <f t="shared" si="51"/>
        <v>15</v>
      </c>
    </row>
    <row r="297" spans="2:36" s="269" customFormat="1" ht="36.75" customHeight="1" thickBot="1" x14ac:dyDescent="0.3">
      <c r="B297" s="872">
        <v>70</v>
      </c>
      <c r="C297" s="881"/>
      <c r="D297" s="930" t="s">
        <v>716</v>
      </c>
      <c r="E297" s="247" t="s">
        <v>118</v>
      </c>
      <c r="F297" s="52">
        <f t="shared" si="53"/>
        <v>821</v>
      </c>
      <c r="G297" s="250">
        <v>119</v>
      </c>
      <c r="H297" s="307">
        <v>0</v>
      </c>
      <c r="I297" s="307">
        <v>0</v>
      </c>
      <c r="J297" s="307">
        <v>0</v>
      </c>
      <c r="K297" s="68">
        <f t="shared" si="52"/>
        <v>119</v>
      </c>
      <c r="L297" s="250">
        <v>139</v>
      </c>
      <c r="M297" s="250">
        <v>0</v>
      </c>
      <c r="N297" s="250">
        <v>0</v>
      </c>
      <c r="O297" s="250">
        <v>0</v>
      </c>
      <c r="P297" s="318">
        <f t="shared" si="47"/>
        <v>139</v>
      </c>
      <c r="Q297" s="250">
        <v>129</v>
      </c>
      <c r="R297" s="250">
        <v>0</v>
      </c>
      <c r="S297" s="250">
        <v>0</v>
      </c>
      <c r="T297" s="250">
        <v>0</v>
      </c>
      <c r="U297" s="318">
        <f t="shared" si="48"/>
        <v>129</v>
      </c>
      <c r="V297" s="250">
        <v>1</v>
      </c>
      <c r="W297" s="250">
        <v>0</v>
      </c>
      <c r="X297" s="250">
        <v>0</v>
      </c>
      <c r="Y297" s="469">
        <v>163</v>
      </c>
      <c r="Z297" s="495">
        <f t="shared" si="49"/>
        <v>164</v>
      </c>
      <c r="AA297" s="250">
        <v>1</v>
      </c>
      <c r="AB297" s="250">
        <v>0</v>
      </c>
      <c r="AC297" s="250">
        <v>0</v>
      </c>
      <c r="AD297" s="250">
        <v>140</v>
      </c>
      <c r="AE297" s="495">
        <f t="shared" si="50"/>
        <v>141</v>
      </c>
      <c r="AF297" s="307">
        <v>1</v>
      </c>
      <c r="AG297" s="307">
        <v>0</v>
      </c>
      <c r="AH297" s="307">
        <v>0</v>
      </c>
      <c r="AI297" s="307">
        <v>128</v>
      </c>
      <c r="AJ297" s="495">
        <f t="shared" si="51"/>
        <v>129</v>
      </c>
    </row>
    <row r="298" spans="2:36" s="269" customFormat="1" ht="27" customHeight="1" thickBot="1" x14ac:dyDescent="0.3">
      <c r="B298" s="869"/>
      <c r="C298" s="881"/>
      <c r="D298" s="931"/>
      <c r="E298" s="248" t="s">
        <v>205</v>
      </c>
      <c r="F298" s="52">
        <f t="shared" si="53"/>
        <v>0</v>
      </c>
      <c r="G298" s="250">
        <v>0</v>
      </c>
      <c r="H298" s="307">
        <v>0</v>
      </c>
      <c r="I298" s="307">
        <v>0</v>
      </c>
      <c r="J298" s="307">
        <v>0</v>
      </c>
      <c r="K298" s="68">
        <f t="shared" si="52"/>
        <v>0</v>
      </c>
      <c r="L298" s="101">
        <v>0</v>
      </c>
      <c r="M298" s="101">
        <v>0</v>
      </c>
      <c r="N298" s="101">
        <v>0</v>
      </c>
      <c r="O298" s="101">
        <v>0</v>
      </c>
      <c r="P298" s="318">
        <f t="shared" si="47"/>
        <v>0</v>
      </c>
      <c r="Q298" s="101">
        <v>0</v>
      </c>
      <c r="R298" s="101">
        <v>0</v>
      </c>
      <c r="S298" s="101">
        <v>0</v>
      </c>
      <c r="T298" s="101">
        <v>0</v>
      </c>
      <c r="U298" s="318">
        <f t="shared" si="48"/>
        <v>0</v>
      </c>
      <c r="V298" s="101">
        <v>0</v>
      </c>
      <c r="W298" s="101">
        <v>0</v>
      </c>
      <c r="X298" s="101">
        <v>0</v>
      </c>
      <c r="Y298" s="461">
        <v>0</v>
      </c>
      <c r="Z298" s="495">
        <f t="shared" si="49"/>
        <v>0</v>
      </c>
      <c r="AA298" s="101">
        <v>0</v>
      </c>
      <c r="AB298" s="101">
        <v>0</v>
      </c>
      <c r="AC298" s="101">
        <v>0</v>
      </c>
      <c r="AD298" s="101">
        <v>0</v>
      </c>
      <c r="AE298" s="495">
        <f t="shared" si="50"/>
        <v>0</v>
      </c>
      <c r="AF298" s="110">
        <v>0</v>
      </c>
      <c r="AG298" s="110">
        <v>0</v>
      </c>
      <c r="AH298" s="110">
        <v>0</v>
      </c>
      <c r="AI298" s="110">
        <v>0</v>
      </c>
      <c r="AJ298" s="495">
        <f t="shared" si="51"/>
        <v>0</v>
      </c>
    </row>
    <row r="299" spans="2:36" s="269" customFormat="1" ht="18.75" customHeight="1" thickBot="1" x14ac:dyDescent="0.3">
      <c r="B299" s="870"/>
      <c r="C299" s="881"/>
      <c r="D299" s="932"/>
      <c r="E299" s="249" t="s">
        <v>114</v>
      </c>
      <c r="F299" s="52">
        <f t="shared" si="53"/>
        <v>813</v>
      </c>
      <c r="G299" s="250">
        <v>116</v>
      </c>
      <c r="H299" s="307">
        <v>0</v>
      </c>
      <c r="I299" s="307">
        <v>0</v>
      </c>
      <c r="J299" s="307">
        <v>0</v>
      </c>
      <c r="K299" s="68">
        <f t="shared" si="52"/>
        <v>116</v>
      </c>
      <c r="L299" s="108">
        <v>134</v>
      </c>
      <c r="M299" s="108">
        <v>0</v>
      </c>
      <c r="N299" s="108">
        <v>0</v>
      </c>
      <c r="O299" s="108">
        <v>0</v>
      </c>
      <c r="P299" s="318">
        <f t="shared" si="47"/>
        <v>134</v>
      </c>
      <c r="Q299" s="108">
        <v>129</v>
      </c>
      <c r="R299" s="108">
        <v>0</v>
      </c>
      <c r="S299" s="108">
        <v>0</v>
      </c>
      <c r="T299" s="108">
        <v>0</v>
      </c>
      <c r="U299" s="318">
        <f t="shared" si="48"/>
        <v>129</v>
      </c>
      <c r="V299" s="108">
        <v>1</v>
      </c>
      <c r="W299" s="108">
        <v>0</v>
      </c>
      <c r="X299" s="108">
        <v>0</v>
      </c>
      <c r="Y299" s="468">
        <v>163</v>
      </c>
      <c r="Z299" s="495">
        <f t="shared" si="49"/>
        <v>164</v>
      </c>
      <c r="AA299" s="108">
        <v>1</v>
      </c>
      <c r="AB299" s="108">
        <v>0</v>
      </c>
      <c r="AC299" s="108">
        <v>0</v>
      </c>
      <c r="AD299" s="108">
        <v>140</v>
      </c>
      <c r="AE299" s="495">
        <f t="shared" si="50"/>
        <v>141</v>
      </c>
      <c r="AF299" s="113">
        <v>1</v>
      </c>
      <c r="AG299" s="113">
        <v>0</v>
      </c>
      <c r="AH299" s="113">
        <v>0</v>
      </c>
      <c r="AI299" s="113">
        <v>128</v>
      </c>
      <c r="AJ299" s="495">
        <f t="shared" si="51"/>
        <v>129</v>
      </c>
    </row>
    <row r="300" spans="2:36" s="269" customFormat="1" ht="18.75" customHeight="1" thickBot="1" x14ac:dyDescent="0.3">
      <c r="B300" s="872">
        <v>65</v>
      </c>
      <c r="C300" s="881"/>
      <c r="D300" s="786" t="s">
        <v>384</v>
      </c>
      <c r="E300" s="117" t="s">
        <v>118</v>
      </c>
      <c r="F300" s="52">
        <f t="shared" si="53"/>
        <v>11</v>
      </c>
      <c r="G300" s="250">
        <v>0</v>
      </c>
      <c r="H300" s="307">
        <v>0</v>
      </c>
      <c r="I300" s="307">
        <v>0</v>
      </c>
      <c r="J300" s="307">
        <v>0</v>
      </c>
      <c r="K300" s="68">
        <f t="shared" si="52"/>
        <v>0</v>
      </c>
      <c r="L300" s="250">
        <v>2</v>
      </c>
      <c r="M300" s="250">
        <v>0</v>
      </c>
      <c r="N300" s="250">
        <v>0</v>
      </c>
      <c r="O300" s="250">
        <v>0</v>
      </c>
      <c r="P300" s="318">
        <f t="shared" si="47"/>
        <v>2</v>
      </c>
      <c r="Q300" s="250">
        <v>1</v>
      </c>
      <c r="R300" s="250">
        <v>0</v>
      </c>
      <c r="S300" s="250">
        <v>0</v>
      </c>
      <c r="T300" s="250">
        <v>0</v>
      </c>
      <c r="U300" s="318">
        <f t="shared" si="48"/>
        <v>1</v>
      </c>
      <c r="V300" s="250">
        <v>0</v>
      </c>
      <c r="W300" s="250">
        <v>0</v>
      </c>
      <c r="X300" s="250">
        <v>0</v>
      </c>
      <c r="Y300" s="469">
        <v>3</v>
      </c>
      <c r="Z300" s="495">
        <f t="shared" si="49"/>
        <v>3</v>
      </c>
      <c r="AA300" s="250">
        <v>0</v>
      </c>
      <c r="AB300" s="250">
        <v>0</v>
      </c>
      <c r="AC300" s="250">
        <v>0</v>
      </c>
      <c r="AD300" s="250">
        <v>2</v>
      </c>
      <c r="AE300" s="495">
        <f t="shared" si="50"/>
        <v>2</v>
      </c>
      <c r="AF300" s="250">
        <v>0</v>
      </c>
      <c r="AG300" s="250">
        <v>0</v>
      </c>
      <c r="AH300" s="250">
        <v>0</v>
      </c>
      <c r="AI300" s="250">
        <v>3</v>
      </c>
      <c r="AJ300" s="495">
        <f t="shared" si="51"/>
        <v>3</v>
      </c>
    </row>
    <row r="301" spans="2:36" s="269" customFormat="1" ht="18.75" customHeight="1" thickBot="1" x14ac:dyDescent="0.3">
      <c r="B301" s="869"/>
      <c r="C301" s="881"/>
      <c r="D301" s="787"/>
      <c r="E301" s="87" t="s">
        <v>205</v>
      </c>
      <c r="F301" s="52">
        <f t="shared" si="53"/>
        <v>0</v>
      </c>
      <c r="G301" s="250">
        <v>0</v>
      </c>
      <c r="H301" s="307">
        <v>0</v>
      </c>
      <c r="I301" s="307">
        <v>0</v>
      </c>
      <c r="J301" s="307">
        <v>0</v>
      </c>
      <c r="K301" s="68">
        <f t="shared" si="52"/>
        <v>0</v>
      </c>
      <c r="L301" s="101">
        <v>0</v>
      </c>
      <c r="M301" s="101">
        <v>0</v>
      </c>
      <c r="N301" s="101">
        <v>0</v>
      </c>
      <c r="O301" s="101">
        <v>0</v>
      </c>
      <c r="P301" s="318">
        <f t="shared" si="47"/>
        <v>0</v>
      </c>
      <c r="Q301" s="101">
        <v>0</v>
      </c>
      <c r="R301" s="250">
        <v>0</v>
      </c>
      <c r="S301" s="250">
        <v>0</v>
      </c>
      <c r="T301" s="250">
        <v>0</v>
      </c>
      <c r="U301" s="318">
        <f t="shared" si="48"/>
        <v>0</v>
      </c>
      <c r="V301" s="101">
        <v>0</v>
      </c>
      <c r="W301" s="101">
        <v>0</v>
      </c>
      <c r="X301" s="101">
        <v>0</v>
      </c>
      <c r="Y301" s="461">
        <v>0</v>
      </c>
      <c r="Z301" s="495">
        <f t="shared" si="49"/>
        <v>0</v>
      </c>
      <c r="AA301" s="101">
        <v>0</v>
      </c>
      <c r="AB301" s="101">
        <v>0</v>
      </c>
      <c r="AC301" s="101">
        <v>0</v>
      </c>
      <c r="AD301" s="101">
        <v>0</v>
      </c>
      <c r="AE301" s="495">
        <f t="shared" si="50"/>
        <v>0</v>
      </c>
      <c r="AF301" s="101">
        <v>0</v>
      </c>
      <c r="AG301" s="101">
        <v>0</v>
      </c>
      <c r="AH301" s="101">
        <v>0</v>
      </c>
      <c r="AI301" s="101">
        <v>0</v>
      </c>
      <c r="AJ301" s="495">
        <f t="shared" si="51"/>
        <v>0</v>
      </c>
    </row>
    <row r="302" spans="2:36" s="269" customFormat="1" ht="18.75" customHeight="1" thickBot="1" x14ac:dyDescent="0.3">
      <c r="B302" s="870"/>
      <c r="C302" s="881"/>
      <c r="D302" s="791"/>
      <c r="E302" s="88" t="s">
        <v>114</v>
      </c>
      <c r="F302" s="52">
        <f t="shared" si="53"/>
        <v>7</v>
      </c>
      <c r="G302" s="212">
        <v>2</v>
      </c>
      <c r="H302" s="144">
        <v>0</v>
      </c>
      <c r="I302" s="144">
        <v>0</v>
      </c>
      <c r="J302" s="144">
        <v>0</v>
      </c>
      <c r="K302" s="68">
        <f t="shared" si="52"/>
        <v>2</v>
      </c>
      <c r="L302" s="126">
        <v>0</v>
      </c>
      <c r="M302" s="126">
        <v>0</v>
      </c>
      <c r="N302" s="126">
        <v>0</v>
      </c>
      <c r="O302" s="126">
        <v>0</v>
      </c>
      <c r="P302" s="318">
        <f t="shared" si="47"/>
        <v>0</v>
      </c>
      <c r="Q302" s="126">
        <v>0</v>
      </c>
      <c r="R302" s="250">
        <v>0</v>
      </c>
      <c r="S302" s="250">
        <v>0</v>
      </c>
      <c r="T302" s="250">
        <v>0</v>
      </c>
      <c r="U302" s="318">
        <f t="shared" si="48"/>
        <v>0</v>
      </c>
      <c r="V302" s="126">
        <v>0</v>
      </c>
      <c r="W302" s="126">
        <v>0</v>
      </c>
      <c r="X302" s="126">
        <v>0</v>
      </c>
      <c r="Y302" s="463">
        <v>1</v>
      </c>
      <c r="Z302" s="495">
        <f t="shared" si="49"/>
        <v>1</v>
      </c>
      <c r="AA302" s="126">
        <v>0</v>
      </c>
      <c r="AB302" s="126">
        <v>0</v>
      </c>
      <c r="AC302" s="126">
        <v>0</v>
      </c>
      <c r="AD302" s="126">
        <v>0</v>
      </c>
      <c r="AE302" s="495">
        <f t="shared" si="50"/>
        <v>0</v>
      </c>
      <c r="AF302" s="126">
        <v>0</v>
      </c>
      <c r="AG302" s="126">
        <v>0</v>
      </c>
      <c r="AH302" s="126">
        <v>0</v>
      </c>
      <c r="AI302" s="126">
        <v>4</v>
      </c>
      <c r="AJ302" s="495">
        <f t="shared" si="51"/>
        <v>4</v>
      </c>
    </row>
    <row r="303" spans="2:36" s="269" customFormat="1" ht="18.75" customHeight="1" thickBot="1" x14ac:dyDescent="0.3">
      <c r="B303" s="872">
        <v>66</v>
      </c>
      <c r="C303" s="881"/>
      <c r="D303" s="807" t="s">
        <v>385</v>
      </c>
      <c r="E303" s="116" t="s">
        <v>118</v>
      </c>
      <c r="F303" s="52">
        <f t="shared" si="53"/>
        <v>0</v>
      </c>
      <c r="G303" s="108">
        <v>0</v>
      </c>
      <c r="H303" s="113">
        <v>0</v>
      </c>
      <c r="I303" s="113">
        <v>0</v>
      </c>
      <c r="J303" s="113">
        <v>0</v>
      </c>
      <c r="K303" s="68">
        <f t="shared" si="52"/>
        <v>0</v>
      </c>
      <c r="L303" s="108">
        <v>0</v>
      </c>
      <c r="M303" s="108">
        <v>0</v>
      </c>
      <c r="N303" s="108">
        <v>0</v>
      </c>
      <c r="O303" s="108">
        <v>0</v>
      </c>
      <c r="P303" s="318">
        <f t="shared" si="47"/>
        <v>0</v>
      </c>
      <c r="Q303" s="108">
        <v>0</v>
      </c>
      <c r="R303" s="250">
        <v>0</v>
      </c>
      <c r="S303" s="250">
        <v>0</v>
      </c>
      <c r="T303" s="250">
        <v>0</v>
      </c>
      <c r="U303" s="318">
        <f t="shared" si="48"/>
        <v>0</v>
      </c>
      <c r="V303" s="108">
        <v>0</v>
      </c>
      <c r="W303" s="108">
        <v>0</v>
      </c>
      <c r="X303" s="108">
        <v>0</v>
      </c>
      <c r="Y303" s="468">
        <v>0</v>
      </c>
      <c r="Z303" s="495">
        <f t="shared" si="49"/>
        <v>0</v>
      </c>
      <c r="AA303" s="108">
        <v>0</v>
      </c>
      <c r="AB303" s="108">
        <v>0</v>
      </c>
      <c r="AC303" s="108">
        <v>0</v>
      </c>
      <c r="AD303" s="108">
        <v>0</v>
      </c>
      <c r="AE303" s="495">
        <f t="shared" si="50"/>
        <v>0</v>
      </c>
      <c r="AF303" s="108">
        <v>0</v>
      </c>
      <c r="AG303" s="108">
        <v>0</v>
      </c>
      <c r="AH303" s="108">
        <v>0</v>
      </c>
      <c r="AI303" s="108">
        <v>0</v>
      </c>
      <c r="AJ303" s="495">
        <f t="shared" si="51"/>
        <v>0</v>
      </c>
    </row>
    <row r="304" spans="2:36" s="269" customFormat="1" ht="18.75" customHeight="1" thickBot="1" x14ac:dyDescent="0.3">
      <c r="B304" s="869"/>
      <c r="C304" s="881"/>
      <c r="D304" s="787"/>
      <c r="E304" s="87" t="s">
        <v>205</v>
      </c>
      <c r="F304" s="52">
        <f t="shared" si="53"/>
        <v>0</v>
      </c>
      <c r="G304" s="250">
        <v>0</v>
      </c>
      <c r="H304" s="307">
        <v>0</v>
      </c>
      <c r="I304" s="307">
        <v>0</v>
      </c>
      <c r="J304" s="307">
        <v>0</v>
      </c>
      <c r="K304" s="68">
        <f t="shared" si="52"/>
        <v>0</v>
      </c>
      <c r="L304" s="101">
        <v>0</v>
      </c>
      <c r="M304" s="101">
        <v>0</v>
      </c>
      <c r="N304" s="101">
        <v>0</v>
      </c>
      <c r="O304" s="101">
        <v>0</v>
      </c>
      <c r="P304" s="318">
        <f t="shared" si="47"/>
        <v>0</v>
      </c>
      <c r="Q304" s="101">
        <v>0</v>
      </c>
      <c r="R304" s="250">
        <v>0</v>
      </c>
      <c r="S304" s="250">
        <v>0</v>
      </c>
      <c r="T304" s="250">
        <v>0</v>
      </c>
      <c r="U304" s="318">
        <f t="shared" si="48"/>
        <v>0</v>
      </c>
      <c r="V304" s="101">
        <v>0</v>
      </c>
      <c r="W304" s="101">
        <v>0</v>
      </c>
      <c r="X304" s="101">
        <v>0</v>
      </c>
      <c r="Y304" s="461">
        <v>0</v>
      </c>
      <c r="Z304" s="495">
        <f t="shared" si="49"/>
        <v>0</v>
      </c>
      <c r="AA304" s="101">
        <v>0</v>
      </c>
      <c r="AB304" s="101">
        <v>0</v>
      </c>
      <c r="AC304" s="101">
        <v>0</v>
      </c>
      <c r="AD304" s="101">
        <v>0</v>
      </c>
      <c r="AE304" s="495">
        <f t="shared" si="50"/>
        <v>0</v>
      </c>
      <c r="AF304" s="101">
        <v>0</v>
      </c>
      <c r="AG304" s="101">
        <v>0</v>
      </c>
      <c r="AH304" s="101">
        <v>0</v>
      </c>
      <c r="AI304" s="101">
        <v>0</v>
      </c>
      <c r="AJ304" s="495">
        <f t="shared" si="51"/>
        <v>0</v>
      </c>
    </row>
    <row r="305" spans="2:36" s="269" customFormat="1" ht="18.75" customHeight="1" thickBot="1" x14ac:dyDescent="0.3">
      <c r="B305" s="870"/>
      <c r="C305" s="881"/>
      <c r="D305" s="788"/>
      <c r="E305" s="88" t="s">
        <v>114</v>
      </c>
      <c r="F305" s="52">
        <f t="shared" si="53"/>
        <v>0</v>
      </c>
      <c r="G305" s="250">
        <v>0</v>
      </c>
      <c r="H305" s="307">
        <v>0</v>
      </c>
      <c r="I305" s="307">
        <v>0</v>
      </c>
      <c r="J305" s="307">
        <v>0</v>
      </c>
      <c r="K305" s="68">
        <f t="shared" si="52"/>
        <v>0</v>
      </c>
      <c r="L305" s="108">
        <v>0</v>
      </c>
      <c r="M305" s="108">
        <v>0</v>
      </c>
      <c r="N305" s="108">
        <v>0</v>
      </c>
      <c r="O305" s="108">
        <v>0</v>
      </c>
      <c r="P305" s="318">
        <f t="shared" si="47"/>
        <v>0</v>
      </c>
      <c r="Q305" s="108">
        <v>0</v>
      </c>
      <c r="R305" s="250">
        <v>0</v>
      </c>
      <c r="S305" s="250">
        <v>0</v>
      </c>
      <c r="T305" s="250">
        <v>0</v>
      </c>
      <c r="U305" s="318">
        <f t="shared" si="48"/>
        <v>0</v>
      </c>
      <c r="V305" s="108">
        <v>0</v>
      </c>
      <c r="W305" s="108">
        <v>0</v>
      </c>
      <c r="X305" s="108">
        <v>0</v>
      </c>
      <c r="Y305" s="468">
        <v>0</v>
      </c>
      <c r="Z305" s="495">
        <f t="shared" si="49"/>
        <v>0</v>
      </c>
      <c r="AA305" s="108">
        <v>0</v>
      </c>
      <c r="AB305" s="108">
        <v>0</v>
      </c>
      <c r="AC305" s="108">
        <v>0</v>
      </c>
      <c r="AD305" s="108">
        <v>0</v>
      </c>
      <c r="AE305" s="495">
        <f t="shared" si="50"/>
        <v>0</v>
      </c>
      <c r="AF305" s="108">
        <v>0</v>
      </c>
      <c r="AG305" s="108">
        <v>0</v>
      </c>
      <c r="AH305" s="108">
        <v>0</v>
      </c>
      <c r="AI305" s="108">
        <v>0</v>
      </c>
      <c r="AJ305" s="495">
        <f t="shared" si="51"/>
        <v>0</v>
      </c>
    </row>
    <row r="306" spans="2:36" s="269" customFormat="1" ht="18.75" customHeight="1" thickBot="1" x14ac:dyDescent="0.3">
      <c r="B306" s="872">
        <v>67</v>
      </c>
      <c r="C306" s="881"/>
      <c r="D306" s="808" t="s">
        <v>386</v>
      </c>
      <c r="E306" s="116" t="s">
        <v>118</v>
      </c>
      <c r="F306" s="52">
        <f t="shared" si="53"/>
        <v>0</v>
      </c>
      <c r="G306" s="250">
        <v>0</v>
      </c>
      <c r="H306" s="307">
        <v>0</v>
      </c>
      <c r="I306" s="307">
        <v>0</v>
      </c>
      <c r="J306" s="307">
        <v>0</v>
      </c>
      <c r="K306" s="68">
        <f t="shared" si="52"/>
        <v>0</v>
      </c>
      <c r="L306" s="250">
        <v>0</v>
      </c>
      <c r="M306" s="250">
        <v>0</v>
      </c>
      <c r="N306" s="250">
        <v>0</v>
      </c>
      <c r="O306" s="250">
        <v>0</v>
      </c>
      <c r="P306" s="318">
        <f t="shared" si="47"/>
        <v>0</v>
      </c>
      <c r="Q306" s="250">
        <v>0</v>
      </c>
      <c r="R306" s="250">
        <v>0</v>
      </c>
      <c r="S306" s="250">
        <v>0</v>
      </c>
      <c r="T306" s="250">
        <v>0</v>
      </c>
      <c r="U306" s="318">
        <f t="shared" si="48"/>
        <v>0</v>
      </c>
      <c r="V306" s="250">
        <v>0</v>
      </c>
      <c r="W306" s="250">
        <v>0</v>
      </c>
      <c r="X306" s="250">
        <v>0</v>
      </c>
      <c r="Y306" s="469">
        <v>0</v>
      </c>
      <c r="Z306" s="495">
        <f t="shared" si="49"/>
        <v>0</v>
      </c>
      <c r="AA306" s="250">
        <v>0</v>
      </c>
      <c r="AB306" s="250">
        <v>0</v>
      </c>
      <c r="AC306" s="250">
        <v>0</v>
      </c>
      <c r="AD306" s="250">
        <v>0</v>
      </c>
      <c r="AE306" s="495">
        <f t="shared" si="50"/>
        <v>0</v>
      </c>
      <c r="AF306" s="250">
        <v>0</v>
      </c>
      <c r="AG306" s="250">
        <v>0</v>
      </c>
      <c r="AH306" s="250">
        <v>0</v>
      </c>
      <c r="AI306" s="250">
        <v>0</v>
      </c>
      <c r="AJ306" s="495">
        <f t="shared" si="51"/>
        <v>0</v>
      </c>
    </row>
    <row r="307" spans="2:36" s="269" customFormat="1" ht="18.75" customHeight="1" thickBot="1" x14ac:dyDescent="0.3">
      <c r="B307" s="869"/>
      <c r="C307" s="881"/>
      <c r="D307" s="809"/>
      <c r="E307" s="87" t="s">
        <v>205</v>
      </c>
      <c r="F307" s="52">
        <f t="shared" si="53"/>
        <v>0</v>
      </c>
      <c r="G307" s="250">
        <v>0</v>
      </c>
      <c r="H307" s="307">
        <v>0</v>
      </c>
      <c r="I307" s="307">
        <v>0</v>
      </c>
      <c r="J307" s="307">
        <v>0</v>
      </c>
      <c r="K307" s="68">
        <f t="shared" si="52"/>
        <v>0</v>
      </c>
      <c r="L307" s="101">
        <v>0</v>
      </c>
      <c r="M307" s="101">
        <v>0</v>
      </c>
      <c r="N307" s="101">
        <v>0</v>
      </c>
      <c r="O307" s="101">
        <v>0</v>
      </c>
      <c r="P307" s="318">
        <f t="shared" si="47"/>
        <v>0</v>
      </c>
      <c r="Q307" s="101">
        <v>0</v>
      </c>
      <c r="R307" s="250">
        <v>0</v>
      </c>
      <c r="S307" s="250">
        <v>0</v>
      </c>
      <c r="T307" s="250">
        <v>0</v>
      </c>
      <c r="U307" s="318">
        <f t="shared" si="48"/>
        <v>0</v>
      </c>
      <c r="V307" s="101">
        <v>0</v>
      </c>
      <c r="W307" s="101">
        <v>0</v>
      </c>
      <c r="X307" s="101">
        <v>0</v>
      </c>
      <c r="Y307" s="461">
        <v>0</v>
      </c>
      <c r="Z307" s="495">
        <f t="shared" si="49"/>
        <v>0</v>
      </c>
      <c r="AA307" s="101">
        <v>0</v>
      </c>
      <c r="AB307" s="101">
        <v>0</v>
      </c>
      <c r="AC307" s="101">
        <v>0</v>
      </c>
      <c r="AD307" s="101">
        <v>0</v>
      </c>
      <c r="AE307" s="495">
        <f t="shared" si="50"/>
        <v>0</v>
      </c>
      <c r="AF307" s="101">
        <v>0</v>
      </c>
      <c r="AG307" s="101">
        <v>0</v>
      </c>
      <c r="AH307" s="101">
        <v>0</v>
      </c>
      <c r="AI307" s="101">
        <v>0</v>
      </c>
      <c r="AJ307" s="495">
        <f t="shared" si="51"/>
        <v>0</v>
      </c>
    </row>
    <row r="308" spans="2:36" s="269" customFormat="1" ht="18.75" customHeight="1" thickBot="1" x14ac:dyDescent="0.3">
      <c r="B308" s="870"/>
      <c r="C308" s="881"/>
      <c r="D308" s="810"/>
      <c r="E308" s="88" t="s">
        <v>114</v>
      </c>
      <c r="F308" s="52">
        <f t="shared" si="53"/>
        <v>0</v>
      </c>
      <c r="G308" s="250">
        <v>0</v>
      </c>
      <c r="H308" s="307">
        <v>0</v>
      </c>
      <c r="I308" s="307">
        <v>0</v>
      </c>
      <c r="J308" s="307">
        <v>0</v>
      </c>
      <c r="K308" s="68">
        <f t="shared" si="52"/>
        <v>0</v>
      </c>
      <c r="L308" s="108">
        <v>0</v>
      </c>
      <c r="M308" s="108">
        <v>0</v>
      </c>
      <c r="N308" s="108">
        <v>0</v>
      </c>
      <c r="O308" s="108">
        <v>0</v>
      </c>
      <c r="P308" s="318">
        <f t="shared" si="47"/>
        <v>0</v>
      </c>
      <c r="Q308" s="108">
        <v>0</v>
      </c>
      <c r="R308" s="250">
        <v>0</v>
      </c>
      <c r="S308" s="250">
        <v>0</v>
      </c>
      <c r="T308" s="250">
        <v>0</v>
      </c>
      <c r="U308" s="318">
        <f t="shared" si="48"/>
        <v>0</v>
      </c>
      <c r="V308" s="108">
        <v>0</v>
      </c>
      <c r="W308" s="108">
        <v>0</v>
      </c>
      <c r="X308" s="108">
        <v>0</v>
      </c>
      <c r="Y308" s="468">
        <v>0</v>
      </c>
      <c r="Z308" s="495">
        <f t="shared" si="49"/>
        <v>0</v>
      </c>
      <c r="AA308" s="108">
        <v>0</v>
      </c>
      <c r="AB308" s="108">
        <v>0</v>
      </c>
      <c r="AC308" s="108">
        <v>0</v>
      </c>
      <c r="AD308" s="108">
        <v>0</v>
      </c>
      <c r="AE308" s="495">
        <f t="shared" si="50"/>
        <v>0</v>
      </c>
      <c r="AF308" s="108">
        <v>0</v>
      </c>
      <c r="AG308" s="108">
        <v>0</v>
      </c>
      <c r="AH308" s="108">
        <v>0</v>
      </c>
      <c r="AI308" s="108">
        <v>0</v>
      </c>
      <c r="AJ308" s="495">
        <f t="shared" si="51"/>
        <v>0</v>
      </c>
    </row>
    <row r="309" spans="2:36" s="269" customFormat="1" ht="18.75" customHeight="1" thickBot="1" x14ac:dyDescent="0.3">
      <c r="B309" s="872">
        <v>68</v>
      </c>
      <c r="C309" s="881"/>
      <c r="D309" s="808" t="s">
        <v>387</v>
      </c>
      <c r="E309" s="117" t="s">
        <v>118</v>
      </c>
      <c r="F309" s="52">
        <f t="shared" si="53"/>
        <v>0</v>
      </c>
      <c r="G309" s="250">
        <v>0</v>
      </c>
      <c r="H309" s="307">
        <v>0</v>
      </c>
      <c r="I309" s="307">
        <v>0</v>
      </c>
      <c r="J309" s="307">
        <v>0</v>
      </c>
      <c r="K309" s="68">
        <f t="shared" si="52"/>
        <v>0</v>
      </c>
      <c r="L309" s="250">
        <v>0</v>
      </c>
      <c r="M309" s="250">
        <v>0</v>
      </c>
      <c r="N309" s="250">
        <v>0</v>
      </c>
      <c r="O309" s="250">
        <v>0</v>
      </c>
      <c r="P309" s="318">
        <f t="shared" si="47"/>
        <v>0</v>
      </c>
      <c r="Q309" s="250">
        <v>0</v>
      </c>
      <c r="R309" s="250">
        <v>0</v>
      </c>
      <c r="S309" s="250">
        <v>0</v>
      </c>
      <c r="T309" s="250">
        <v>0</v>
      </c>
      <c r="U309" s="318">
        <f t="shared" si="48"/>
        <v>0</v>
      </c>
      <c r="V309" s="250">
        <v>0</v>
      </c>
      <c r="W309" s="250">
        <v>0</v>
      </c>
      <c r="X309" s="250">
        <v>0</v>
      </c>
      <c r="Y309" s="469">
        <v>0</v>
      </c>
      <c r="Z309" s="495">
        <f t="shared" si="49"/>
        <v>0</v>
      </c>
      <c r="AA309" s="250">
        <v>0</v>
      </c>
      <c r="AB309" s="250">
        <v>0</v>
      </c>
      <c r="AC309" s="250">
        <v>0</v>
      </c>
      <c r="AD309" s="250">
        <v>0</v>
      </c>
      <c r="AE309" s="495">
        <f t="shared" si="50"/>
        <v>0</v>
      </c>
      <c r="AF309" s="250">
        <v>0</v>
      </c>
      <c r="AG309" s="250">
        <v>0</v>
      </c>
      <c r="AH309" s="250">
        <v>0</v>
      </c>
      <c r="AI309" s="250">
        <v>0</v>
      </c>
      <c r="AJ309" s="495">
        <f t="shared" si="51"/>
        <v>0</v>
      </c>
    </row>
    <row r="310" spans="2:36" s="269" customFormat="1" ht="18.75" customHeight="1" thickBot="1" x14ac:dyDescent="0.3">
      <c r="B310" s="869"/>
      <c r="C310" s="881"/>
      <c r="D310" s="809"/>
      <c r="E310" s="87" t="s">
        <v>205</v>
      </c>
      <c r="F310" s="52">
        <f t="shared" si="53"/>
        <v>0</v>
      </c>
      <c r="G310" s="250">
        <v>0</v>
      </c>
      <c r="H310" s="307">
        <v>0</v>
      </c>
      <c r="I310" s="307">
        <v>0</v>
      </c>
      <c r="J310" s="307">
        <v>0</v>
      </c>
      <c r="K310" s="68">
        <f t="shared" si="52"/>
        <v>0</v>
      </c>
      <c r="L310" s="101">
        <v>0</v>
      </c>
      <c r="M310" s="101">
        <v>0</v>
      </c>
      <c r="N310" s="101">
        <v>0</v>
      </c>
      <c r="O310" s="101">
        <v>0</v>
      </c>
      <c r="P310" s="318">
        <f t="shared" si="47"/>
        <v>0</v>
      </c>
      <c r="Q310" s="101">
        <v>0</v>
      </c>
      <c r="R310" s="250">
        <v>0</v>
      </c>
      <c r="S310" s="250">
        <v>0</v>
      </c>
      <c r="T310" s="250">
        <v>0</v>
      </c>
      <c r="U310" s="318">
        <f t="shared" si="48"/>
        <v>0</v>
      </c>
      <c r="V310" s="101">
        <v>0</v>
      </c>
      <c r="W310" s="101">
        <v>0</v>
      </c>
      <c r="X310" s="101">
        <v>0</v>
      </c>
      <c r="Y310" s="461">
        <v>0</v>
      </c>
      <c r="Z310" s="495">
        <f t="shared" si="49"/>
        <v>0</v>
      </c>
      <c r="AA310" s="101">
        <v>0</v>
      </c>
      <c r="AB310" s="101">
        <v>0</v>
      </c>
      <c r="AC310" s="101">
        <v>0</v>
      </c>
      <c r="AD310" s="101">
        <v>0</v>
      </c>
      <c r="AE310" s="495">
        <f t="shared" si="50"/>
        <v>0</v>
      </c>
      <c r="AF310" s="101">
        <v>0</v>
      </c>
      <c r="AG310" s="101">
        <v>0</v>
      </c>
      <c r="AH310" s="101">
        <v>0</v>
      </c>
      <c r="AI310" s="101">
        <v>0</v>
      </c>
      <c r="AJ310" s="495">
        <f t="shared" si="51"/>
        <v>0</v>
      </c>
    </row>
    <row r="311" spans="2:36" s="269" customFormat="1" ht="18.75" customHeight="1" thickBot="1" x14ac:dyDescent="0.3">
      <c r="B311" s="869"/>
      <c r="C311" s="881"/>
      <c r="D311" s="809"/>
      <c r="E311" s="88" t="s">
        <v>114</v>
      </c>
      <c r="F311" s="52">
        <f t="shared" si="53"/>
        <v>0</v>
      </c>
      <c r="G311" s="250">
        <v>0</v>
      </c>
      <c r="H311" s="307">
        <v>0</v>
      </c>
      <c r="I311" s="307">
        <v>0</v>
      </c>
      <c r="J311" s="307">
        <v>0</v>
      </c>
      <c r="K311" s="68">
        <f t="shared" si="52"/>
        <v>0</v>
      </c>
      <c r="L311" s="108">
        <v>0</v>
      </c>
      <c r="M311" s="108">
        <v>0</v>
      </c>
      <c r="N311" s="108">
        <v>0</v>
      </c>
      <c r="O311" s="108">
        <v>0</v>
      </c>
      <c r="P311" s="318">
        <f t="shared" si="47"/>
        <v>0</v>
      </c>
      <c r="Q311" s="108">
        <v>0</v>
      </c>
      <c r="R311" s="250">
        <v>0</v>
      </c>
      <c r="S311" s="250">
        <v>0</v>
      </c>
      <c r="T311" s="250">
        <v>0</v>
      </c>
      <c r="U311" s="318">
        <f t="shared" si="48"/>
        <v>0</v>
      </c>
      <c r="V311" s="108">
        <v>0</v>
      </c>
      <c r="W311" s="108">
        <v>0</v>
      </c>
      <c r="X311" s="108">
        <v>0</v>
      </c>
      <c r="Y311" s="468">
        <v>0</v>
      </c>
      <c r="Z311" s="495">
        <f t="shared" si="49"/>
        <v>0</v>
      </c>
      <c r="AA311" s="108">
        <v>0</v>
      </c>
      <c r="AB311" s="108">
        <v>0</v>
      </c>
      <c r="AC311" s="108">
        <v>0</v>
      </c>
      <c r="AD311" s="108">
        <v>0</v>
      </c>
      <c r="AE311" s="495">
        <f t="shared" si="50"/>
        <v>0</v>
      </c>
      <c r="AF311" s="108">
        <v>0</v>
      </c>
      <c r="AG311" s="108">
        <v>0</v>
      </c>
      <c r="AH311" s="108">
        <v>0</v>
      </c>
      <c r="AI311" s="108">
        <v>0</v>
      </c>
      <c r="AJ311" s="495">
        <f t="shared" si="51"/>
        <v>0</v>
      </c>
    </row>
    <row r="312" spans="2:36" s="269" customFormat="1" ht="18.75" customHeight="1" thickBot="1" x14ac:dyDescent="0.3">
      <c r="B312" s="869"/>
      <c r="C312" s="881"/>
      <c r="D312" s="809"/>
      <c r="E312" s="89" t="s">
        <v>626</v>
      </c>
      <c r="F312" s="52">
        <f t="shared" si="53"/>
        <v>0</v>
      </c>
      <c r="G312" s="250">
        <v>0</v>
      </c>
      <c r="H312" s="307">
        <v>0</v>
      </c>
      <c r="I312" s="307">
        <v>0</v>
      </c>
      <c r="J312" s="307">
        <v>0</v>
      </c>
      <c r="K312" s="68">
        <f t="shared" si="52"/>
        <v>0</v>
      </c>
      <c r="L312" s="250">
        <v>0</v>
      </c>
      <c r="M312" s="250">
        <v>0</v>
      </c>
      <c r="N312" s="250">
        <v>0</v>
      </c>
      <c r="O312" s="250">
        <v>0</v>
      </c>
      <c r="P312" s="318">
        <f t="shared" si="47"/>
        <v>0</v>
      </c>
      <c r="Q312" s="250">
        <v>0</v>
      </c>
      <c r="R312" s="250">
        <v>0</v>
      </c>
      <c r="S312" s="250">
        <v>0</v>
      </c>
      <c r="T312" s="250">
        <v>0</v>
      </c>
      <c r="U312" s="318">
        <f t="shared" si="48"/>
        <v>0</v>
      </c>
      <c r="V312" s="250">
        <v>0</v>
      </c>
      <c r="W312" s="250">
        <v>0</v>
      </c>
      <c r="X312" s="250">
        <v>0</v>
      </c>
      <c r="Y312" s="469">
        <v>0</v>
      </c>
      <c r="Z312" s="495">
        <f t="shared" si="49"/>
        <v>0</v>
      </c>
      <c r="AA312" s="250">
        <v>0</v>
      </c>
      <c r="AB312" s="250">
        <v>0</v>
      </c>
      <c r="AC312" s="250">
        <v>0</v>
      </c>
      <c r="AD312" s="250">
        <v>0</v>
      </c>
      <c r="AE312" s="495">
        <f t="shared" si="50"/>
        <v>0</v>
      </c>
      <c r="AF312" s="250">
        <v>0</v>
      </c>
      <c r="AG312" s="250">
        <v>0</v>
      </c>
      <c r="AH312" s="250">
        <v>0</v>
      </c>
      <c r="AI312" s="250">
        <v>0</v>
      </c>
      <c r="AJ312" s="495">
        <f t="shared" si="51"/>
        <v>0</v>
      </c>
    </row>
    <row r="313" spans="2:36" s="269" customFormat="1" ht="18.75" customHeight="1" thickBot="1" x14ac:dyDescent="0.3">
      <c r="B313" s="869"/>
      <c r="C313" s="881"/>
      <c r="D313" s="810"/>
      <c r="E313" s="89" t="s">
        <v>625</v>
      </c>
      <c r="F313" s="52">
        <f t="shared" si="53"/>
        <v>0</v>
      </c>
      <c r="G313" s="250">
        <v>0</v>
      </c>
      <c r="H313" s="307">
        <v>0</v>
      </c>
      <c r="I313" s="307">
        <v>0</v>
      </c>
      <c r="J313" s="307">
        <v>0</v>
      </c>
      <c r="K313" s="68">
        <f t="shared" si="52"/>
        <v>0</v>
      </c>
      <c r="L313" s="250">
        <v>0</v>
      </c>
      <c r="M313" s="250">
        <v>0</v>
      </c>
      <c r="N313" s="250">
        <v>0</v>
      </c>
      <c r="O313" s="250">
        <v>0</v>
      </c>
      <c r="P313" s="318">
        <f t="shared" si="47"/>
        <v>0</v>
      </c>
      <c r="Q313" s="250">
        <v>0</v>
      </c>
      <c r="R313" s="250">
        <v>0</v>
      </c>
      <c r="S313" s="250">
        <v>0</v>
      </c>
      <c r="T313" s="250">
        <v>0</v>
      </c>
      <c r="U313" s="318">
        <f t="shared" si="48"/>
        <v>0</v>
      </c>
      <c r="V313" s="250">
        <v>0</v>
      </c>
      <c r="W313" s="250">
        <v>0</v>
      </c>
      <c r="X313" s="250">
        <v>0</v>
      </c>
      <c r="Y313" s="469">
        <v>0</v>
      </c>
      <c r="Z313" s="495">
        <f t="shared" si="49"/>
        <v>0</v>
      </c>
      <c r="AA313" s="250">
        <v>0</v>
      </c>
      <c r="AB313" s="250">
        <v>0</v>
      </c>
      <c r="AC313" s="250">
        <v>0</v>
      </c>
      <c r="AD313" s="250">
        <v>0</v>
      </c>
      <c r="AE313" s="495">
        <f t="shared" si="50"/>
        <v>0</v>
      </c>
      <c r="AF313" s="250">
        <v>0</v>
      </c>
      <c r="AG313" s="250">
        <v>0</v>
      </c>
      <c r="AH313" s="250">
        <v>0</v>
      </c>
      <c r="AI313" s="250">
        <v>0</v>
      </c>
      <c r="AJ313" s="495">
        <f t="shared" si="51"/>
        <v>0</v>
      </c>
    </row>
    <row r="314" spans="2:36" s="269" customFormat="1" ht="18.75" customHeight="1" thickBot="1" x14ac:dyDescent="0.3">
      <c r="B314" s="871">
        <v>69</v>
      </c>
      <c r="C314" s="885"/>
      <c r="D314" s="792" t="s">
        <v>388</v>
      </c>
      <c r="E314" s="87" t="s">
        <v>118</v>
      </c>
      <c r="F314" s="52">
        <f t="shared" si="53"/>
        <v>2</v>
      </c>
      <c r="G314" s="250">
        <v>0</v>
      </c>
      <c r="H314" s="307">
        <v>0</v>
      </c>
      <c r="I314" s="307">
        <v>0</v>
      </c>
      <c r="J314" s="307">
        <v>0</v>
      </c>
      <c r="K314" s="68">
        <f t="shared" si="52"/>
        <v>0</v>
      </c>
      <c r="L314" s="250">
        <v>2</v>
      </c>
      <c r="M314" s="250">
        <v>0</v>
      </c>
      <c r="N314" s="250">
        <v>0</v>
      </c>
      <c r="O314" s="250">
        <v>0</v>
      </c>
      <c r="P314" s="318">
        <f t="shared" si="47"/>
        <v>2</v>
      </c>
      <c r="Q314" s="250">
        <v>0</v>
      </c>
      <c r="R314" s="250">
        <v>0</v>
      </c>
      <c r="S314" s="250">
        <v>0</v>
      </c>
      <c r="T314" s="250">
        <v>0</v>
      </c>
      <c r="U314" s="318">
        <f t="shared" si="48"/>
        <v>0</v>
      </c>
      <c r="V314" s="250">
        <v>0</v>
      </c>
      <c r="W314" s="250">
        <v>0</v>
      </c>
      <c r="X314" s="250">
        <v>0</v>
      </c>
      <c r="Y314" s="469">
        <v>0</v>
      </c>
      <c r="Z314" s="495">
        <f t="shared" si="49"/>
        <v>0</v>
      </c>
      <c r="AA314" s="250">
        <v>0</v>
      </c>
      <c r="AB314" s="250">
        <v>0</v>
      </c>
      <c r="AC314" s="250">
        <v>0</v>
      </c>
      <c r="AD314" s="250">
        <v>0</v>
      </c>
      <c r="AE314" s="495">
        <f t="shared" si="50"/>
        <v>0</v>
      </c>
      <c r="AF314" s="250">
        <v>0</v>
      </c>
      <c r="AG314" s="250">
        <v>0</v>
      </c>
      <c r="AH314" s="250">
        <v>0</v>
      </c>
      <c r="AI314" s="250">
        <v>0</v>
      </c>
      <c r="AJ314" s="495">
        <f t="shared" si="51"/>
        <v>0</v>
      </c>
    </row>
    <row r="315" spans="2:36" s="269" customFormat="1" ht="18.75" customHeight="1" thickBot="1" x14ac:dyDescent="0.3">
      <c r="B315" s="871"/>
      <c r="C315" s="885"/>
      <c r="D315" s="793"/>
      <c r="E315" s="87" t="s">
        <v>205</v>
      </c>
      <c r="F315" s="52">
        <f t="shared" si="53"/>
        <v>0</v>
      </c>
      <c r="G315" s="250">
        <v>0</v>
      </c>
      <c r="H315" s="307">
        <v>0</v>
      </c>
      <c r="I315" s="307">
        <v>0</v>
      </c>
      <c r="J315" s="307">
        <v>0</v>
      </c>
      <c r="K315" s="68">
        <f t="shared" si="52"/>
        <v>0</v>
      </c>
      <c r="L315" s="101">
        <v>0</v>
      </c>
      <c r="M315" s="101">
        <v>0</v>
      </c>
      <c r="N315" s="101">
        <v>0</v>
      </c>
      <c r="O315" s="101">
        <v>0</v>
      </c>
      <c r="P315" s="318">
        <f t="shared" si="47"/>
        <v>0</v>
      </c>
      <c r="Q315" s="101">
        <v>0</v>
      </c>
      <c r="R315" s="250">
        <v>0</v>
      </c>
      <c r="S315" s="250">
        <v>0</v>
      </c>
      <c r="T315" s="250">
        <v>0</v>
      </c>
      <c r="U315" s="318">
        <f t="shared" si="48"/>
        <v>0</v>
      </c>
      <c r="V315" s="101">
        <v>0</v>
      </c>
      <c r="W315" s="101">
        <v>0</v>
      </c>
      <c r="X315" s="101">
        <v>0</v>
      </c>
      <c r="Y315" s="461">
        <v>0</v>
      </c>
      <c r="Z315" s="495">
        <f t="shared" si="49"/>
        <v>0</v>
      </c>
      <c r="AA315" s="101">
        <v>0</v>
      </c>
      <c r="AB315" s="101">
        <v>0</v>
      </c>
      <c r="AC315" s="101">
        <v>0</v>
      </c>
      <c r="AD315" s="101">
        <v>0</v>
      </c>
      <c r="AE315" s="495">
        <f t="shared" si="50"/>
        <v>0</v>
      </c>
      <c r="AF315" s="101">
        <v>0</v>
      </c>
      <c r="AG315" s="101">
        <v>0</v>
      </c>
      <c r="AH315" s="101">
        <v>0</v>
      </c>
      <c r="AI315" s="101">
        <v>0</v>
      </c>
      <c r="AJ315" s="495">
        <f t="shared" si="51"/>
        <v>0</v>
      </c>
    </row>
    <row r="316" spans="2:36" s="269" customFormat="1" ht="18.75" customHeight="1" thickBot="1" x14ac:dyDescent="0.3">
      <c r="B316" s="871"/>
      <c r="C316" s="885"/>
      <c r="D316" s="794"/>
      <c r="E316" s="88" t="s">
        <v>114</v>
      </c>
      <c r="F316" s="52">
        <f t="shared" si="53"/>
        <v>0</v>
      </c>
      <c r="G316" s="250">
        <v>0</v>
      </c>
      <c r="H316" s="307">
        <v>0</v>
      </c>
      <c r="I316" s="307">
        <v>0</v>
      </c>
      <c r="J316" s="307">
        <v>0</v>
      </c>
      <c r="K316" s="68">
        <f t="shared" si="52"/>
        <v>0</v>
      </c>
      <c r="L316" s="108">
        <v>0</v>
      </c>
      <c r="M316" s="108">
        <v>0</v>
      </c>
      <c r="N316" s="108">
        <v>0</v>
      </c>
      <c r="O316" s="108">
        <v>0</v>
      </c>
      <c r="P316" s="318">
        <f t="shared" si="47"/>
        <v>0</v>
      </c>
      <c r="Q316" s="108">
        <v>0</v>
      </c>
      <c r="R316" s="250">
        <v>0</v>
      </c>
      <c r="S316" s="250">
        <v>0</v>
      </c>
      <c r="T316" s="250">
        <v>0</v>
      </c>
      <c r="U316" s="318">
        <f t="shared" si="48"/>
        <v>0</v>
      </c>
      <c r="V316" s="108">
        <v>0</v>
      </c>
      <c r="W316" s="108">
        <v>0</v>
      </c>
      <c r="X316" s="108">
        <v>0</v>
      </c>
      <c r="Y316" s="468">
        <v>0</v>
      </c>
      <c r="Z316" s="495">
        <f t="shared" si="49"/>
        <v>0</v>
      </c>
      <c r="AA316" s="108">
        <v>0</v>
      </c>
      <c r="AB316" s="108">
        <v>0</v>
      </c>
      <c r="AC316" s="108">
        <v>0</v>
      </c>
      <c r="AD316" s="108">
        <v>0</v>
      </c>
      <c r="AE316" s="495">
        <f t="shared" si="50"/>
        <v>0</v>
      </c>
      <c r="AF316" s="108">
        <v>0</v>
      </c>
      <c r="AG316" s="108">
        <v>0</v>
      </c>
      <c r="AH316" s="108">
        <v>0</v>
      </c>
      <c r="AI316" s="108">
        <v>0</v>
      </c>
      <c r="AJ316" s="495">
        <f t="shared" si="51"/>
        <v>0</v>
      </c>
    </row>
    <row r="317" spans="2:36" s="269" customFormat="1" ht="18.75" customHeight="1" thickBot="1" x14ac:dyDescent="0.3">
      <c r="B317" s="871">
        <v>70</v>
      </c>
      <c r="C317" s="885"/>
      <c r="D317" s="804" t="s">
        <v>389</v>
      </c>
      <c r="E317" s="86" t="s">
        <v>118</v>
      </c>
      <c r="F317" s="52">
        <f t="shared" si="53"/>
        <v>0</v>
      </c>
      <c r="G317" s="287">
        <v>0</v>
      </c>
      <c r="H317" s="287">
        <v>0</v>
      </c>
      <c r="I317" s="287">
        <v>0</v>
      </c>
      <c r="J317" s="287">
        <v>0</v>
      </c>
      <c r="K317" s="68">
        <f t="shared" si="52"/>
        <v>0</v>
      </c>
      <c r="L317" s="277"/>
      <c r="M317" s="277"/>
      <c r="N317" s="277"/>
      <c r="O317" s="277"/>
      <c r="P317" s="318">
        <f t="shared" si="47"/>
        <v>0</v>
      </c>
      <c r="Q317" s="277"/>
      <c r="R317" s="277"/>
      <c r="S317" s="277"/>
      <c r="T317" s="277"/>
      <c r="U317" s="318">
        <f t="shared" si="48"/>
        <v>0</v>
      </c>
      <c r="V317" s="277"/>
      <c r="W317" s="277"/>
      <c r="X317" s="277"/>
      <c r="Y317" s="422"/>
      <c r="Z317" s="495">
        <f t="shared" si="49"/>
        <v>0</v>
      </c>
      <c r="AA317" s="277"/>
      <c r="AB317" s="277"/>
      <c r="AC317" s="277"/>
      <c r="AD317" s="277"/>
      <c r="AE317" s="495">
        <f t="shared" si="50"/>
        <v>0</v>
      </c>
      <c r="AF317" s="277"/>
      <c r="AG317" s="277"/>
      <c r="AH317" s="277"/>
      <c r="AI317" s="277"/>
      <c r="AJ317" s="495">
        <f t="shared" si="51"/>
        <v>0</v>
      </c>
    </row>
    <row r="318" spans="2:36" s="269" customFormat="1" ht="18.75" customHeight="1" thickBot="1" x14ac:dyDescent="0.3">
      <c r="B318" s="871"/>
      <c r="C318" s="885"/>
      <c r="D318" s="805"/>
      <c r="E318" s="86" t="s">
        <v>205</v>
      </c>
      <c r="F318" s="52">
        <f t="shared" si="53"/>
        <v>0</v>
      </c>
      <c r="G318" s="287">
        <v>0</v>
      </c>
      <c r="H318" s="287">
        <v>0</v>
      </c>
      <c r="I318" s="287">
        <v>0</v>
      </c>
      <c r="J318" s="287">
        <v>0</v>
      </c>
      <c r="K318" s="68">
        <f t="shared" si="52"/>
        <v>0</v>
      </c>
      <c r="L318" s="277"/>
      <c r="M318" s="277"/>
      <c r="N318" s="277"/>
      <c r="O318" s="277"/>
      <c r="P318" s="318">
        <f t="shared" si="47"/>
        <v>0</v>
      </c>
      <c r="Q318" s="277"/>
      <c r="R318" s="277"/>
      <c r="S318" s="277"/>
      <c r="T318" s="277"/>
      <c r="U318" s="318">
        <f t="shared" si="48"/>
        <v>0</v>
      </c>
      <c r="V318" s="277"/>
      <c r="W318" s="277"/>
      <c r="X318" s="277"/>
      <c r="Y318" s="422"/>
      <c r="Z318" s="495">
        <f t="shared" si="49"/>
        <v>0</v>
      </c>
      <c r="AA318" s="277"/>
      <c r="AB318" s="277"/>
      <c r="AC318" s="277"/>
      <c r="AD318" s="277"/>
      <c r="AE318" s="495">
        <f t="shared" si="50"/>
        <v>0</v>
      </c>
      <c r="AF318" s="277"/>
      <c r="AG318" s="277"/>
      <c r="AH318" s="277"/>
      <c r="AI318" s="277"/>
      <c r="AJ318" s="495">
        <f t="shared" si="51"/>
        <v>0</v>
      </c>
    </row>
    <row r="319" spans="2:36" s="269" customFormat="1" ht="18.75" customHeight="1" thickBot="1" x14ac:dyDescent="0.3">
      <c r="B319" s="871"/>
      <c r="C319" s="885"/>
      <c r="D319" s="805"/>
      <c r="E319" s="88" t="s">
        <v>114</v>
      </c>
      <c r="F319" s="52">
        <f t="shared" si="53"/>
        <v>0</v>
      </c>
      <c r="G319" s="250">
        <v>0</v>
      </c>
      <c r="H319" s="307">
        <v>0</v>
      </c>
      <c r="I319" s="307">
        <v>0</v>
      </c>
      <c r="J319" s="307">
        <v>0</v>
      </c>
      <c r="K319" s="68">
        <f t="shared" si="52"/>
        <v>0</v>
      </c>
      <c r="L319" s="108">
        <v>0</v>
      </c>
      <c r="M319" s="108">
        <v>0</v>
      </c>
      <c r="N319" s="108">
        <v>0</v>
      </c>
      <c r="O319" s="108">
        <v>0</v>
      </c>
      <c r="P319" s="318">
        <f t="shared" si="47"/>
        <v>0</v>
      </c>
      <c r="Q319" s="108">
        <v>0</v>
      </c>
      <c r="R319" s="108">
        <v>0</v>
      </c>
      <c r="S319" s="108">
        <v>0</v>
      </c>
      <c r="T319" s="108">
        <v>0</v>
      </c>
      <c r="U319" s="318">
        <f t="shared" si="48"/>
        <v>0</v>
      </c>
      <c r="V319" s="108">
        <v>0</v>
      </c>
      <c r="W319" s="108">
        <v>0</v>
      </c>
      <c r="X319" s="108">
        <v>0</v>
      </c>
      <c r="Y319" s="468">
        <v>0</v>
      </c>
      <c r="Z319" s="495">
        <f t="shared" si="49"/>
        <v>0</v>
      </c>
      <c r="AA319" s="108">
        <v>0</v>
      </c>
      <c r="AB319" s="108">
        <v>0</v>
      </c>
      <c r="AC319" s="108">
        <v>0</v>
      </c>
      <c r="AD319" s="108">
        <v>0</v>
      </c>
      <c r="AE319" s="495">
        <f t="shared" si="50"/>
        <v>0</v>
      </c>
      <c r="AF319" s="108">
        <v>0</v>
      </c>
      <c r="AG319" s="108">
        <v>0</v>
      </c>
      <c r="AH319" s="108">
        <v>0</v>
      </c>
      <c r="AI319" s="108">
        <v>0</v>
      </c>
      <c r="AJ319" s="495">
        <f t="shared" si="51"/>
        <v>0</v>
      </c>
    </row>
    <row r="320" spans="2:36" s="269" customFormat="1" ht="18.75" customHeight="1" thickBot="1" x14ac:dyDescent="0.3">
      <c r="B320" s="871"/>
      <c r="C320" s="885"/>
      <c r="D320" s="805"/>
      <c r="E320" s="89" t="s">
        <v>626</v>
      </c>
      <c r="F320" s="52">
        <f t="shared" si="53"/>
        <v>0</v>
      </c>
      <c r="G320" s="250">
        <v>0</v>
      </c>
      <c r="H320" s="307">
        <v>0</v>
      </c>
      <c r="I320" s="307">
        <v>0</v>
      </c>
      <c r="J320" s="307">
        <v>0</v>
      </c>
      <c r="K320" s="68">
        <f t="shared" si="52"/>
        <v>0</v>
      </c>
      <c r="L320" s="250">
        <v>0</v>
      </c>
      <c r="M320" s="250">
        <v>0</v>
      </c>
      <c r="N320" s="250">
        <v>0</v>
      </c>
      <c r="O320" s="250">
        <v>0</v>
      </c>
      <c r="P320" s="318">
        <f t="shared" si="47"/>
        <v>0</v>
      </c>
      <c r="Q320" s="250">
        <v>0</v>
      </c>
      <c r="R320" s="250">
        <v>0</v>
      </c>
      <c r="S320" s="250">
        <v>0</v>
      </c>
      <c r="T320" s="250">
        <v>0</v>
      </c>
      <c r="U320" s="318">
        <f t="shared" si="48"/>
        <v>0</v>
      </c>
      <c r="V320" s="250">
        <v>0</v>
      </c>
      <c r="W320" s="250">
        <v>0</v>
      </c>
      <c r="X320" s="250">
        <v>0</v>
      </c>
      <c r="Y320" s="469">
        <v>0</v>
      </c>
      <c r="Z320" s="495">
        <f t="shared" si="49"/>
        <v>0</v>
      </c>
      <c r="AA320" s="250">
        <v>0</v>
      </c>
      <c r="AB320" s="250">
        <v>0</v>
      </c>
      <c r="AC320" s="250">
        <v>0</v>
      </c>
      <c r="AD320" s="250">
        <v>0</v>
      </c>
      <c r="AE320" s="495">
        <f t="shared" si="50"/>
        <v>0</v>
      </c>
      <c r="AF320" s="108">
        <v>0</v>
      </c>
      <c r="AG320" s="108">
        <v>0</v>
      </c>
      <c r="AH320" s="108">
        <v>0</v>
      </c>
      <c r="AI320" s="250">
        <v>0</v>
      </c>
      <c r="AJ320" s="495">
        <f t="shared" si="51"/>
        <v>0</v>
      </c>
    </row>
    <row r="321" spans="2:36" s="269" customFormat="1" ht="18.75" customHeight="1" thickBot="1" x14ac:dyDescent="0.3">
      <c r="B321" s="871"/>
      <c r="C321" s="885"/>
      <c r="D321" s="806"/>
      <c r="E321" s="89" t="s">
        <v>625</v>
      </c>
      <c r="F321" s="52">
        <f t="shared" si="53"/>
        <v>0</v>
      </c>
      <c r="G321" s="250">
        <v>0</v>
      </c>
      <c r="H321" s="307">
        <v>0</v>
      </c>
      <c r="I321" s="307">
        <v>0</v>
      </c>
      <c r="J321" s="307">
        <v>0</v>
      </c>
      <c r="K321" s="68">
        <f t="shared" si="52"/>
        <v>0</v>
      </c>
      <c r="L321" s="250">
        <v>0</v>
      </c>
      <c r="M321" s="250">
        <v>0</v>
      </c>
      <c r="N321" s="250">
        <v>0</v>
      </c>
      <c r="O321" s="250">
        <v>0</v>
      </c>
      <c r="P321" s="318">
        <f t="shared" si="47"/>
        <v>0</v>
      </c>
      <c r="Q321" s="250">
        <v>0</v>
      </c>
      <c r="R321" s="250">
        <v>0</v>
      </c>
      <c r="S321" s="250">
        <v>0</v>
      </c>
      <c r="T321" s="250">
        <v>0</v>
      </c>
      <c r="U321" s="318">
        <f t="shared" si="48"/>
        <v>0</v>
      </c>
      <c r="V321" s="250">
        <v>0</v>
      </c>
      <c r="W321" s="250">
        <v>0</v>
      </c>
      <c r="X321" s="250">
        <v>0</v>
      </c>
      <c r="Y321" s="469">
        <v>0</v>
      </c>
      <c r="Z321" s="495">
        <f t="shared" si="49"/>
        <v>0</v>
      </c>
      <c r="AA321" s="250">
        <v>0</v>
      </c>
      <c r="AB321" s="250">
        <v>0</v>
      </c>
      <c r="AC321" s="250">
        <v>0</v>
      </c>
      <c r="AD321" s="250">
        <v>0</v>
      </c>
      <c r="AE321" s="495">
        <f t="shared" si="50"/>
        <v>0</v>
      </c>
      <c r="AF321" s="108">
        <v>0</v>
      </c>
      <c r="AG321" s="108">
        <v>0</v>
      </c>
      <c r="AH321" s="108">
        <v>0</v>
      </c>
      <c r="AI321" s="250">
        <v>0</v>
      </c>
      <c r="AJ321" s="495">
        <f t="shared" si="51"/>
        <v>0</v>
      </c>
    </row>
    <row r="322" spans="2:36" s="269" customFormat="1" ht="18.75" customHeight="1" thickBot="1" x14ac:dyDescent="0.3">
      <c r="B322" s="871">
        <v>71</v>
      </c>
      <c r="C322" s="885"/>
      <c r="D322" s="792" t="s">
        <v>390</v>
      </c>
      <c r="E322" s="87" t="s">
        <v>118</v>
      </c>
      <c r="F322" s="52">
        <f t="shared" si="53"/>
        <v>4</v>
      </c>
      <c r="G322" s="250">
        <v>0</v>
      </c>
      <c r="H322" s="307">
        <v>0</v>
      </c>
      <c r="I322" s="307">
        <v>0</v>
      </c>
      <c r="J322" s="307">
        <v>0</v>
      </c>
      <c r="K322" s="68">
        <f t="shared" si="52"/>
        <v>0</v>
      </c>
      <c r="L322" s="250">
        <v>1</v>
      </c>
      <c r="M322" s="250">
        <v>0</v>
      </c>
      <c r="N322" s="250">
        <v>0</v>
      </c>
      <c r="O322" s="250">
        <v>0</v>
      </c>
      <c r="P322" s="318">
        <f t="shared" si="47"/>
        <v>1</v>
      </c>
      <c r="Q322" s="250">
        <v>3</v>
      </c>
      <c r="R322" s="250">
        <v>0</v>
      </c>
      <c r="S322" s="250">
        <v>0</v>
      </c>
      <c r="T322" s="250">
        <v>0</v>
      </c>
      <c r="U322" s="318">
        <f t="shared" si="48"/>
        <v>3</v>
      </c>
      <c r="V322" s="250">
        <v>0</v>
      </c>
      <c r="W322" s="250">
        <v>0</v>
      </c>
      <c r="X322" s="250">
        <v>0</v>
      </c>
      <c r="Y322" s="469">
        <v>0</v>
      </c>
      <c r="Z322" s="495">
        <f t="shared" si="49"/>
        <v>0</v>
      </c>
      <c r="AA322" s="250">
        <v>0</v>
      </c>
      <c r="AB322" s="250">
        <v>0</v>
      </c>
      <c r="AC322" s="250">
        <v>0</v>
      </c>
      <c r="AD322" s="250">
        <v>0</v>
      </c>
      <c r="AE322" s="495">
        <f t="shared" si="50"/>
        <v>0</v>
      </c>
      <c r="AF322" s="108">
        <v>0</v>
      </c>
      <c r="AG322" s="108">
        <v>0</v>
      </c>
      <c r="AH322" s="108">
        <v>0</v>
      </c>
      <c r="AI322" s="250">
        <v>0</v>
      </c>
      <c r="AJ322" s="495">
        <f t="shared" si="51"/>
        <v>0</v>
      </c>
    </row>
    <row r="323" spans="2:36" s="269" customFormat="1" ht="18.75" customHeight="1" thickBot="1" x14ac:dyDescent="0.3">
      <c r="B323" s="871"/>
      <c r="C323" s="885"/>
      <c r="D323" s="793"/>
      <c r="E323" s="87" t="s">
        <v>205</v>
      </c>
      <c r="F323" s="52">
        <f t="shared" si="53"/>
        <v>0</v>
      </c>
      <c r="G323" s="250">
        <v>0</v>
      </c>
      <c r="H323" s="307">
        <v>0</v>
      </c>
      <c r="I323" s="307">
        <v>0</v>
      </c>
      <c r="J323" s="307">
        <v>0</v>
      </c>
      <c r="K323" s="68">
        <f t="shared" si="52"/>
        <v>0</v>
      </c>
      <c r="L323" s="101">
        <v>0</v>
      </c>
      <c r="M323" s="101">
        <v>0</v>
      </c>
      <c r="N323" s="101">
        <v>0</v>
      </c>
      <c r="O323" s="101">
        <v>0</v>
      </c>
      <c r="P323" s="318">
        <f t="shared" si="47"/>
        <v>0</v>
      </c>
      <c r="Q323" s="101">
        <v>0</v>
      </c>
      <c r="R323" s="101">
        <v>0</v>
      </c>
      <c r="S323" s="101">
        <v>0</v>
      </c>
      <c r="T323" s="101">
        <v>0</v>
      </c>
      <c r="U323" s="318">
        <f t="shared" si="48"/>
        <v>0</v>
      </c>
      <c r="V323" s="101">
        <v>0</v>
      </c>
      <c r="W323" s="101">
        <v>0</v>
      </c>
      <c r="X323" s="101">
        <v>0</v>
      </c>
      <c r="Y323" s="461">
        <v>0</v>
      </c>
      <c r="Z323" s="495">
        <f t="shared" si="49"/>
        <v>0</v>
      </c>
      <c r="AA323" s="101">
        <v>0</v>
      </c>
      <c r="AB323" s="101">
        <v>0</v>
      </c>
      <c r="AC323" s="101">
        <v>0</v>
      </c>
      <c r="AD323" s="101">
        <v>0</v>
      </c>
      <c r="AE323" s="495">
        <f t="shared" si="50"/>
        <v>0</v>
      </c>
      <c r="AF323" s="108">
        <v>0</v>
      </c>
      <c r="AG323" s="108">
        <v>0</v>
      </c>
      <c r="AH323" s="108">
        <v>0</v>
      </c>
      <c r="AI323" s="101">
        <v>0</v>
      </c>
      <c r="AJ323" s="495">
        <f t="shared" si="51"/>
        <v>0</v>
      </c>
    </row>
    <row r="324" spans="2:36" s="269" customFormat="1" ht="18.75" customHeight="1" thickBot="1" x14ac:dyDescent="0.3">
      <c r="B324" s="871"/>
      <c r="C324" s="885"/>
      <c r="D324" s="794"/>
      <c r="E324" s="88" t="s">
        <v>114</v>
      </c>
      <c r="F324" s="52">
        <f t="shared" si="53"/>
        <v>4</v>
      </c>
      <c r="G324" s="250">
        <v>0</v>
      </c>
      <c r="H324" s="307">
        <v>0</v>
      </c>
      <c r="I324" s="307">
        <v>0</v>
      </c>
      <c r="J324" s="307">
        <v>0</v>
      </c>
      <c r="K324" s="68">
        <f t="shared" si="52"/>
        <v>0</v>
      </c>
      <c r="L324" s="108">
        <v>0</v>
      </c>
      <c r="M324" s="108">
        <v>0</v>
      </c>
      <c r="N324" s="108">
        <v>0</v>
      </c>
      <c r="O324" s="108">
        <v>0</v>
      </c>
      <c r="P324" s="318">
        <f t="shared" si="47"/>
        <v>0</v>
      </c>
      <c r="Q324" s="108">
        <v>4</v>
      </c>
      <c r="R324" s="108">
        <v>0</v>
      </c>
      <c r="S324" s="108">
        <v>0</v>
      </c>
      <c r="T324" s="108">
        <v>0</v>
      </c>
      <c r="U324" s="318">
        <f t="shared" si="48"/>
        <v>4</v>
      </c>
      <c r="V324" s="108">
        <v>0</v>
      </c>
      <c r="W324" s="108">
        <v>0</v>
      </c>
      <c r="X324" s="108">
        <v>0</v>
      </c>
      <c r="Y324" s="468">
        <v>0</v>
      </c>
      <c r="Z324" s="495">
        <f t="shared" si="49"/>
        <v>0</v>
      </c>
      <c r="AA324" s="108">
        <v>0</v>
      </c>
      <c r="AB324" s="108">
        <v>0</v>
      </c>
      <c r="AC324" s="108">
        <v>0</v>
      </c>
      <c r="AD324" s="108">
        <v>0</v>
      </c>
      <c r="AE324" s="495">
        <f t="shared" si="50"/>
        <v>0</v>
      </c>
      <c r="AF324" s="108">
        <v>0</v>
      </c>
      <c r="AG324" s="108">
        <v>0</v>
      </c>
      <c r="AH324" s="108">
        <v>0</v>
      </c>
      <c r="AI324" s="108">
        <v>0</v>
      </c>
      <c r="AJ324" s="495">
        <f t="shared" si="51"/>
        <v>0</v>
      </c>
    </row>
    <row r="325" spans="2:36" s="269" customFormat="1" ht="18.75" customHeight="1" thickBot="1" x14ac:dyDescent="0.3">
      <c r="B325" s="871">
        <v>72</v>
      </c>
      <c r="C325" s="885"/>
      <c r="D325" s="811" t="s">
        <v>391</v>
      </c>
      <c r="E325" s="87" t="s">
        <v>118</v>
      </c>
      <c r="F325" s="52">
        <f t="shared" si="53"/>
        <v>19</v>
      </c>
      <c r="G325" s="250">
        <v>4</v>
      </c>
      <c r="H325" s="307">
        <v>0</v>
      </c>
      <c r="I325" s="307">
        <v>2</v>
      </c>
      <c r="J325" s="307">
        <v>0</v>
      </c>
      <c r="K325" s="68">
        <f t="shared" si="52"/>
        <v>6</v>
      </c>
      <c r="L325" s="250">
        <v>1</v>
      </c>
      <c r="M325" s="250">
        <v>0</v>
      </c>
      <c r="N325" s="250">
        <v>0</v>
      </c>
      <c r="O325" s="250">
        <v>0</v>
      </c>
      <c r="P325" s="318">
        <f t="shared" si="47"/>
        <v>1</v>
      </c>
      <c r="Q325" s="250">
        <v>4</v>
      </c>
      <c r="R325" s="108">
        <v>0</v>
      </c>
      <c r="S325" s="108">
        <v>0</v>
      </c>
      <c r="T325" s="108">
        <v>0</v>
      </c>
      <c r="U325" s="318">
        <f t="shared" si="48"/>
        <v>4</v>
      </c>
      <c r="V325" s="250">
        <v>0</v>
      </c>
      <c r="W325" s="250">
        <v>0</v>
      </c>
      <c r="X325" s="250">
        <v>0</v>
      </c>
      <c r="Y325" s="469">
        <v>4</v>
      </c>
      <c r="Z325" s="495">
        <f t="shared" si="49"/>
        <v>4</v>
      </c>
      <c r="AA325" s="250">
        <v>0</v>
      </c>
      <c r="AB325" s="250">
        <v>0</v>
      </c>
      <c r="AC325" s="250">
        <v>0</v>
      </c>
      <c r="AD325" s="250">
        <v>2</v>
      </c>
      <c r="AE325" s="495">
        <f t="shared" si="50"/>
        <v>2</v>
      </c>
      <c r="AF325" s="108">
        <v>0</v>
      </c>
      <c r="AG325" s="108">
        <v>0</v>
      </c>
      <c r="AH325" s="108">
        <v>0</v>
      </c>
      <c r="AI325" s="250">
        <v>2</v>
      </c>
      <c r="AJ325" s="495">
        <f t="shared" si="51"/>
        <v>2</v>
      </c>
    </row>
    <row r="326" spans="2:36" s="269" customFormat="1" ht="18.75" customHeight="1" thickBot="1" x14ac:dyDescent="0.3">
      <c r="B326" s="871"/>
      <c r="C326" s="885"/>
      <c r="D326" s="796"/>
      <c r="E326" s="87" t="s">
        <v>205</v>
      </c>
      <c r="F326" s="52">
        <f t="shared" si="53"/>
        <v>0</v>
      </c>
      <c r="G326" s="250">
        <v>0</v>
      </c>
      <c r="H326" s="307">
        <v>0</v>
      </c>
      <c r="I326" s="307">
        <v>0</v>
      </c>
      <c r="J326" s="307">
        <v>0</v>
      </c>
      <c r="K326" s="68">
        <f t="shared" si="52"/>
        <v>0</v>
      </c>
      <c r="L326" s="101">
        <v>0</v>
      </c>
      <c r="M326" s="101">
        <v>0</v>
      </c>
      <c r="N326" s="101">
        <v>0</v>
      </c>
      <c r="O326" s="101">
        <v>0</v>
      </c>
      <c r="P326" s="318">
        <f t="shared" si="47"/>
        <v>0</v>
      </c>
      <c r="Q326" s="101">
        <v>0</v>
      </c>
      <c r="R326" s="108">
        <v>0</v>
      </c>
      <c r="S326" s="108">
        <v>0</v>
      </c>
      <c r="T326" s="108">
        <v>0</v>
      </c>
      <c r="U326" s="318">
        <f t="shared" si="48"/>
        <v>0</v>
      </c>
      <c r="V326" s="101">
        <v>0</v>
      </c>
      <c r="W326" s="101">
        <v>0</v>
      </c>
      <c r="X326" s="101">
        <v>0</v>
      </c>
      <c r="Y326" s="461">
        <v>0</v>
      </c>
      <c r="Z326" s="495">
        <f t="shared" si="49"/>
        <v>0</v>
      </c>
      <c r="AA326" s="101">
        <v>0</v>
      </c>
      <c r="AB326" s="101">
        <v>0</v>
      </c>
      <c r="AC326" s="101">
        <v>0</v>
      </c>
      <c r="AD326" s="101">
        <v>0</v>
      </c>
      <c r="AE326" s="495">
        <f t="shared" si="50"/>
        <v>0</v>
      </c>
      <c r="AF326" s="108">
        <v>0</v>
      </c>
      <c r="AG326" s="108">
        <v>0</v>
      </c>
      <c r="AH326" s="108">
        <v>0</v>
      </c>
      <c r="AI326" s="101">
        <v>0</v>
      </c>
      <c r="AJ326" s="495">
        <f t="shared" si="51"/>
        <v>0</v>
      </c>
    </row>
    <row r="327" spans="2:36" s="269" customFormat="1" ht="18.75" customHeight="1" thickBot="1" x14ac:dyDescent="0.3">
      <c r="B327" s="871"/>
      <c r="C327" s="885"/>
      <c r="D327" s="798"/>
      <c r="E327" s="80" t="s">
        <v>114</v>
      </c>
      <c r="F327" s="52">
        <f t="shared" si="53"/>
        <v>17</v>
      </c>
      <c r="G327" s="250">
        <v>3</v>
      </c>
      <c r="H327" s="307">
        <v>0</v>
      </c>
      <c r="I327" s="307">
        <v>2</v>
      </c>
      <c r="J327" s="307">
        <v>0</v>
      </c>
      <c r="K327" s="68">
        <f t="shared" si="52"/>
        <v>5</v>
      </c>
      <c r="L327" s="108">
        <v>3</v>
      </c>
      <c r="M327" s="108">
        <v>0</v>
      </c>
      <c r="N327" s="108">
        <v>0</v>
      </c>
      <c r="O327" s="108">
        <v>0</v>
      </c>
      <c r="P327" s="318">
        <f t="shared" si="47"/>
        <v>3</v>
      </c>
      <c r="Q327" s="108">
        <v>4</v>
      </c>
      <c r="R327" s="108">
        <v>0</v>
      </c>
      <c r="S327" s="108">
        <v>0</v>
      </c>
      <c r="T327" s="108">
        <v>0</v>
      </c>
      <c r="U327" s="318">
        <f t="shared" si="48"/>
        <v>4</v>
      </c>
      <c r="V327" s="108">
        <v>0</v>
      </c>
      <c r="W327" s="108">
        <v>0</v>
      </c>
      <c r="X327" s="108">
        <v>0</v>
      </c>
      <c r="Y327" s="468">
        <v>0</v>
      </c>
      <c r="Z327" s="495">
        <f t="shared" si="49"/>
        <v>0</v>
      </c>
      <c r="AA327" s="108">
        <v>0</v>
      </c>
      <c r="AB327" s="108">
        <v>0</v>
      </c>
      <c r="AC327" s="108">
        <v>0</v>
      </c>
      <c r="AD327" s="108">
        <v>2</v>
      </c>
      <c r="AE327" s="495">
        <f t="shared" si="50"/>
        <v>2</v>
      </c>
      <c r="AF327" s="108">
        <v>0</v>
      </c>
      <c r="AG327" s="108">
        <v>0</v>
      </c>
      <c r="AH327" s="108">
        <v>0</v>
      </c>
      <c r="AI327" s="108">
        <v>3</v>
      </c>
      <c r="AJ327" s="495">
        <f t="shared" si="51"/>
        <v>3</v>
      </c>
    </row>
    <row r="328" spans="2:36" s="269" customFormat="1" ht="18.75" customHeight="1" thickBot="1" x14ac:dyDescent="0.3">
      <c r="B328" s="871">
        <v>73</v>
      </c>
      <c r="C328" s="885"/>
      <c r="D328" s="813" t="s">
        <v>476</v>
      </c>
      <c r="E328" s="272" t="s">
        <v>118</v>
      </c>
      <c r="F328" s="52">
        <f t="shared" si="53"/>
        <v>1</v>
      </c>
      <c r="G328" s="250">
        <v>0</v>
      </c>
      <c r="H328" s="307">
        <v>0</v>
      </c>
      <c r="I328" s="307">
        <v>0</v>
      </c>
      <c r="J328" s="307">
        <v>0</v>
      </c>
      <c r="K328" s="68">
        <f t="shared" si="52"/>
        <v>0</v>
      </c>
      <c r="L328" s="250">
        <v>0</v>
      </c>
      <c r="M328" s="250">
        <v>0</v>
      </c>
      <c r="N328" s="250">
        <v>0</v>
      </c>
      <c r="O328" s="250">
        <v>0</v>
      </c>
      <c r="P328" s="318">
        <f t="shared" si="47"/>
        <v>0</v>
      </c>
      <c r="Q328" s="250">
        <v>1</v>
      </c>
      <c r="R328" s="108">
        <v>0</v>
      </c>
      <c r="S328" s="108">
        <v>0</v>
      </c>
      <c r="T328" s="108">
        <v>0</v>
      </c>
      <c r="U328" s="318">
        <f t="shared" si="48"/>
        <v>1</v>
      </c>
      <c r="V328" s="250">
        <v>0</v>
      </c>
      <c r="W328" s="250">
        <v>0</v>
      </c>
      <c r="X328" s="250">
        <v>0</v>
      </c>
      <c r="Y328" s="469">
        <v>0</v>
      </c>
      <c r="Z328" s="495">
        <f t="shared" si="49"/>
        <v>0</v>
      </c>
      <c r="AA328" s="250">
        <v>0</v>
      </c>
      <c r="AB328" s="250">
        <v>0</v>
      </c>
      <c r="AC328" s="250">
        <v>0</v>
      </c>
      <c r="AD328" s="250">
        <v>0</v>
      </c>
      <c r="AE328" s="495">
        <f t="shared" si="50"/>
        <v>0</v>
      </c>
      <c r="AF328" s="108">
        <v>0</v>
      </c>
      <c r="AG328" s="108">
        <v>0</v>
      </c>
      <c r="AH328" s="108">
        <v>0</v>
      </c>
      <c r="AI328" s="250">
        <v>0</v>
      </c>
      <c r="AJ328" s="495">
        <f t="shared" si="51"/>
        <v>0</v>
      </c>
    </row>
    <row r="329" spans="2:36" s="269" customFormat="1" ht="18.75" customHeight="1" thickBot="1" x14ac:dyDescent="0.3">
      <c r="B329" s="871"/>
      <c r="C329" s="885"/>
      <c r="D329" s="813"/>
      <c r="E329" s="293" t="s">
        <v>205</v>
      </c>
      <c r="F329" s="52">
        <f t="shared" si="53"/>
        <v>0</v>
      </c>
      <c r="G329" s="250">
        <v>0</v>
      </c>
      <c r="H329" s="307">
        <v>0</v>
      </c>
      <c r="I329" s="307">
        <v>0</v>
      </c>
      <c r="J329" s="307">
        <v>0</v>
      </c>
      <c r="K329" s="68">
        <f t="shared" si="52"/>
        <v>0</v>
      </c>
      <c r="L329" s="101">
        <v>0</v>
      </c>
      <c r="M329" s="101">
        <v>0</v>
      </c>
      <c r="N329" s="101">
        <v>0</v>
      </c>
      <c r="O329" s="101">
        <v>0</v>
      </c>
      <c r="P329" s="318">
        <f t="shared" si="47"/>
        <v>0</v>
      </c>
      <c r="Q329" s="101">
        <v>0</v>
      </c>
      <c r="R329" s="108">
        <v>0</v>
      </c>
      <c r="S329" s="108">
        <v>0</v>
      </c>
      <c r="T329" s="108">
        <v>0</v>
      </c>
      <c r="U329" s="318">
        <f t="shared" si="48"/>
        <v>0</v>
      </c>
      <c r="V329" s="101">
        <v>0</v>
      </c>
      <c r="W329" s="101">
        <v>0</v>
      </c>
      <c r="X329" s="101">
        <v>0</v>
      </c>
      <c r="Y329" s="461">
        <v>0</v>
      </c>
      <c r="Z329" s="495">
        <f t="shared" si="49"/>
        <v>0</v>
      </c>
      <c r="AA329" s="101">
        <v>0</v>
      </c>
      <c r="AB329" s="101">
        <v>0</v>
      </c>
      <c r="AC329" s="101">
        <v>0</v>
      </c>
      <c r="AD329" s="101">
        <v>0</v>
      </c>
      <c r="AE329" s="495">
        <f t="shared" si="50"/>
        <v>0</v>
      </c>
      <c r="AF329" s="108">
        <v>0</v>
      </c>
      <c r="AG329" s="108">
        <v>0</v>
      </c>
      <c r="AH329" s="108">
        <v>0</v>
      </c>
      <c r="AI329" s="101">
        <v>0</v>
      </c>
      <c r="AJ329" s="495">
        <f t="shared" si="51"/>
        <v>0</v>
      </c>
    </row>
    <row r="330" spans="2:36" s="269" customFormat="1" ht="18.75" customHeight="1" thickBot="1" x14ac:dyDescent="0.3">
      <c r="B330" s="871"/>
      <c r="C330" s="885"/>
      <c r="D330" s="814"/>
      <c r="E330" s="294" t="s">
        <v>114</v>
      </c>
      <c r="F330" s="52">
        <f t="shared" si="53"/>
        <v>1</v>
      </c>
      <c r="G330" s="250">
        <v>0</v>
      </c>
      <c r="H330" s="307">
        <v>0</v>
      </c>
      <c r="I330" s="307">
        <v>0</v>
      </c>
      <c r="J330" s="307">
        <v>0</v>
      </c>
      <c r="K330" s="68">
        <f t="shared" si="52"/>
        <v>0</v>
      </c>
      <c r="L330" s="108">
        <v>0</v>
      </c>
      <c r="M330" s="108">
        <v>0</v>
      </c>
      <c r="N330" s="108">
        <v>0</v>
      </c>
      <c r="O330" s="108">
        <v>0</v>
      </c>
      <c r="P330" s="318">
        <f t="shared" ref="P330:P393" si="54">L330+M330+N330+O330</f>
        <v>0</v>
      </c>
      <c r="Q330" s="108">
        <v>0</v>
      </c>
      <c r="R330" s="108">
        <v>0</v>
      </c>
      <c r="S330" s="108">
        <v>0</v>
      </c>
      <c r="T330" s="108">
        <v>0</v>
      </c>
      <c r="U330" s="318">
        <f t="shared" ref="U330:U393" si="55">Q330+R330+S330+T330</f>
        <v>0</v>
      </c>
      <c r="V330" s="108">
        <v>0</v>
      </c>
      <c r="W330" s="108">
        <v>0</v>
      </c>
      <c r="X330" s="108">
        <v>0</v>
      </c>
      <c r="Y330" s="468">
        <v>1</v>
      </c>
      <c r="Z330" s="495">
        <f t="shared" ref="Z330:Z393" si="56">V330+W330+X330+Y330</f>
        <v>1</v>
      </c>
      <c r="AA330" s="108">
        <v>0</v>
      </c>
      <c r="AB330" s="108">
        <v>0</v>
      </c>
      <c r="AC330" s="108">
        <v>0</v>
      </c>
      <c r="AD330" s="108">
        <v>0</v>
      </c>
      <c r="AE330" s="495">
        <f t="shared" ref="AE330:AE393" si="57">AA330+AB330+AC330+AD330</f>
        <v>0</v>
      </c>
      <c r="AF330" s="108">
        <v>0</v>
      </c>
      <c r="AG330" s="108">
        <v>0</v>
      </c>
      <c r="AH330" s="108">
        <v>0</v>
      </c>
      <c r="AI330" s="108">
        <v>0</v>
      </c>
      <c r="AJ330" s="495">
        <f t="shared" ref="AJ330:AJ393" si="58">AF330+AG330+AH330+AI330</f>
        <v>0</v>
      </c>
    </row>
    <row r="331" spans="2:36" s="239" customFormat="1" ht="16.5" customHeight="1" thickBot="1" x14ac:dyDescent="0.3">
      <c r="B331" s="64"/>
      <c r="C331" s="881"/>
      <c r="D331" s="819" t="s">
        <v>227</v>
      </c>
      <c r="E331" s="820"/>
      <c r="F331" s="52">
        <f t="shared" si="53"/>
        <v>1294</v>
      </c>
      <c r="G331" s="295">
        <f>G219+G206+G178+G173+G170+G165+G160+G155+G150+G145+G122+G117+G112+G107+G102+G97+G79+G300+G303+G306+G309+G314+G322+G325+G3300+G71+G66+G51+G40+G35+G25+G20+G10+G183+G188+G193+G198+G203+G211+G216+G224+G229+G234+G239+G249+G244+G254+G259+G262+G267+G277+G280+G283+G293+G297+G328+G76+G135</f>
        <v>200</v>
      </c>
      <c r="H331" s="295">
        <f t="shared" ref="H331:J333" si="59">H219+H206+H178+H173+H170+H165+H160+H155+H150+H145+L341+H122+H117+H112+H107+H102+H97+H79+H300+H303+H306+H309+H314+H317+H322+H325+H3300+H71+H66+H51+H40+H35+H25+H20+H10+H183+H188+H193+H198+H203+H211+H216+H224+H229+H234+H239+H249+H244+H254+H259+H262+H267+H272+H277+H280+H283+H286+H293+H297+H328</f>
        <v>2</v>
      </c>
      <c r="I331" s="295">
        <f t="shared" si="59"/>
        <v>16</v>
      </c>
      <c r="J331" s="295">
        <f t="shared" si="59"/>
        <v>4</v>
      </c>
      <c r="K331" s="68">
        <f t="shared" ref="K331:K394" si="60">G331+H331+I331+J331</f>
        <v>222</v>
      </c>
      <c r="L331" s="198">
        <f t="shared" ref="L331:O331" si="61">L219+L206++L178+L173+L170+L165+L160+L155+L150+L145++L135+L122+L117+L112+L107+L102+L97+L79+L76+L71+L66+L51+L40+L35+L25+L20+L10+L183+L188+L193+L198+L203+L211+L216+L224+L229+L234+L239+L249+L244+L254+L259+L262+L267+L277+L280+L283+L293+L297+L300+L303+L306+L309+L314+L322+L325+L328</f>
        <v>219</v>
      </c>
      <c r="M331" s="198">
        <f t="shared" si="61"/>
        <v>2</v>
      </c>
      <c r="N331" s="198">
        <f t="shared" si="61"/>
        <v>14</v>
      </c>
      <c r="O331" s="198">
        <f t="shared" si="61"/>
        <v>2</v>
      </c>
      <c r="P331" s="318">
        <f t="shared" si="54"/>
        <v>237</v>
      </c>
      <c r="Q331" s="198">
        <f t="shared" ref="Q331:T331" si="62">Q219+Q206++Q178+Q173+Q170+Q165+Q160+Q155+Q150+Q145++Q135+Q122+Q117+Q112+Q107+Q102+Q97+Q79+Q76+Q71+Q66+Q51+Q40+Q35+Q25+Q20+Q10+Q183+Q188+Q193+Q198+Q203+Q211+Q216+Q224+Q229+Q234+Q239+Q249+Q244+Q254+Q259+Q262+Q267+Q277+Q280+Q283+Q293+Q297+Q300+Q303+Q306+Q309+Q314+Q322+Q325+Q328</f>
        <v>234</v>
      </c>
      <c r="R331" s="198">
        <f t="shared" si="62"/>
        <v>0</v>
      </c>
      <c r="S331" s="198">
        <f t="shared" si="62"/>
        <v>5</v>
      </c>
      <c r="T331" s="198">
        <f t="shared" si="62"/>
        <v>8</v>
      </c>
      <c r="U331" s="318">
        <f t="shared" si="55"/>
        <v>247</v>
      </c>
      <c r="V331" s="198">
        <f t="shared" ref="V331:Y331" si="63">V219+V206++V178+V173+V170+V165+V160+V155+V150+V145++V135+V122+V117+V112+V107+V102+V97+V79+V76+V71+V66+V51+V40+V35+V25+V20+V10+V183+V188+V193+V198+V203+V211+V216+V224+V229+V234+V239+V249+V244+V254+V259+V262+V267+V277+V280+V283+V293+V297+V300+V303+V306+V309+V314+V322+V325+V328</f>
        <v>1</v>
      </c>
      <c r="W331" s="198">
        <f t="shared" si="63"/>
        <v>9</v>
      </c>
      <c r="X331" s="198">
        <f t="shared" si="63"/>
        <v>1</v>
      </c>
      <c r="Y331" s="470">
        <f t="shared" si="63"/>
        <v>220</v>
      </c>
      <c r="Z331" s="495">
        <f t="shared" si="56"/>
        <v>231</v>
      </c>
      <c r="AA331" s="198">
        <f t="shared" ref="AA331:AD331" si="64">AA219+AA206++AA178+AA173+AA170+AA165+AA160+AA155+AA150+AA145++AA135+AA122+AA117+AA112+AA107+AA102+AA97+AA79+AA76+AA71+AA66+AA51+AA40+AA35+AA25+AA20+AA10+AA183+AA188+AA193+AA198+AA203+AA211+AA216+AA224+AA229+AA234+AA239+AA249+AA244+AA254+AA259+AA262+AA267+AA277+AA280+AA283+AA293+AA297+AA300+AA303+AA306+AA309+AA314+AA322+AA325+AA328</f>
        <v>1</v>
      </c>
      <c r="AB331" s="198">
        <f t="shared" si="64"/>
        <v>0</v>
      </c>
      <c r="AC331" s="198">
        <f t="shared" si="64"/>
        <v>1</v>
      </c>
      <c r="AD331" s="198">
        <f t="shared" si="64"/>
        <v>172</v>
      </c>
      <c r="AE331" s="495">
        <f t="shared" si="57"/>
        <v>174</v>
      </c>
      <c r="AF331" s="198">
        <f t="shared" ref="AF331:AI331" si="65">AF219+AF206++AF178+AF173+AF170+AF165+AF160+AF155+AF150+AF145++AF135+AF122+AF117+AF112+AF107+AF102+AF97+AF79+AF76+AF71+AF66+AF51+AF40+AF35+AF25+AF20+AF10+AF183+AF188+AF193+AF198+AF203+AF211+AF216+AF224+AF229+AF234+AF239+AF249+AF244+AF254+AF259+AF262+AF267+AF277+AF280+AF283+AF293+AF297+AF300+AF303+AF306+AF309+AF314+AF322+AF325+AF328</f>
        <v>1</v>
      </c>
      <c r="AG331" s="198">
        <f t="shared" si="65"/>
        <v>13</v>
      </c>
      <c r="AH331" s="198">
        <f t="shared" si="65"/>
        <v>0</v>
      </c>
      <c r="AI331" s="198">
        <f t="shared" si="65"/>
        <v>169</v>
      </c>
      <c r="AJ331" s="495">
        <f t="shared" si="58"/>
        <v>183</v>
      </c>
    </row>
    <row r="332" spans="2:36" s="239" customFormat="1" ht="16.5" customHeight="1" thickBot="1" x14ac:dyDescent="0.3">
      <c r="B332" s="20"/>
      <c r="C332" s="881"/>
      <c r="D332" s="817" t="s">
        <v>228</v>
      </c>
      <c r="E332" s="818"/>
      <c r="F332" s="52">
        <f t="shared" ref="F332:F395" si="66">K332+P332+U332+Z332+AE332+AJ332</f>
        <v>0</v>
      </c>
      <c r="G332" s="295">
        <f>G220+G207+G179+G174+G171+G166+G161+G156+G151+G146+G123+G118+G113+G108+G103+G98+G80+G301+G304+G307+G310+G315+G323+G326+G3301+G72+G77+G67+G52+G41+G36+G26+G21+G11+G184+G189+G194+G199+G204+G212+G217+G225+G230+G235+G240+G250+G245+G255+G260+G263+G268+G278+G281+G284+G294+G298+G329+G136</f>
        <v>0</v>
      </c>
      <c r="H332" s="295">
        <f t="shared" si="59"/>
        <v>0</v>
      </c>
      <c r="I332" s="295">
        <f t="shared" si="59"/>
        <v>0</v>
      </c>
      <c r="J332" s="295">
        <f t="shared" si="59"/>
        <v>0</v>
      </c>
      <c r="K332" s="68">
        <f t="shared" si="60"/>
        <v>0</v>
      </c>
      <c r="L332" s="198">
        <f t="shared" ref="L332:O332" si="67">L220+L207++L179+L174+L171+L166+L161+L156+L151+L146++L136+L123+L118+L113+L108+L103+L98+L80+L77+L72+L67+L52+L41+L36+L26+L21+L11+L184+L189+L194+L199+L204+L212+L217+L225+L230+L235+L240+L250+L245+L255+L260+L263+L268+L273+L278+L281+L284+L287+L294+L298</f>
        <v>0</v>
      </c>
      <c r="M332" s="198">
        <f t="shared" si="67"/>
        <v>0</v>
      </c>
      <c r="N332" s="198">
        <f t="shared" si="67"/>
        <v>0</v>
      </c>
      <c r="O332" s="198">
        <f t="shared" si="67"/>
        <v>0</v>
      </c>
      <c r="P332" s="318">
        <f t="shared" si="54"/>
        <v>0</v>
      </c>
      <c r="Q332" s="198">
        <f t="shared" ref="Q332:T332" si="68">Q220+Q207++Q179+Q174+Q171+Q166+Q161+Q156+Q151+Q146++Q136+Q123+Q118+Q113+Q108+Q103+Q98+Q80+Q77+Q72+Q67+Q52+Q41+Q36+Q26+Q21+Q11+Q184+Q189+Q194+Q199+Q204+Q212+Q217+Q225+Q230+Q235+Q240+Q250+Q245+Q255+Q260+Q263+Q268+Q273+Q278+Q281+Q284+Q287+Q294+Q298</f>
        <v>0</v>
      </c>
      <c r="R332" s="198">
        <f t="shared" si="68"/>
        <v>0</v>
      </c>
      <c r="S332" s="198">
        <f t="shared" si="68"/>
        <v>0</v>
      </c>
      <c r="T332" s="198">
        <f t="shared" si="68"/>
        <v>0</v>
      </c>
      <c r="U332" s="318">
        <f t="shared" si="55"/>
        <v>0</v>
      </c>
      <c r="V332" s="198">
        <f t="shared" ref="V332:Y332" si="69">V220+V207++V179+V174+V171+V166+V161+V156+V151+V146++V136+V123+V118+V113+V108+V103+V98+V80+V77+V72+V67+V52+V41+V36+V26+V21+V11+V184+V189+V194+V199+V204+V212+V217+V225+V230+V235+V240+V250+V245+V255+V260+V263+V268+V273+V278+V281+V284+V287+V294+V298</f>
        <v>0</v>
      </c>
      <c r="W332" s="198">
        <f t="shared" si="69"/>
        <v>0</v>
      </c>
      <c r="X332" s="198">
        <f t="shared" si="69"/>
        <v>0</v>
      </c>
      <c r="Y332" s="470">
        <f t="shared" si="69"/>
        <v>0</v>
      </c>
      <c r="Z332" s="495">
        <f t="shared" si="56"/>
        <v>0</v>
      </c>
      <c r="AA332" s="198">
        <f t="shared" ref="AA332:AD332" si="70">AA220+AA207++AA179+AA174+AA171+AA166+AA161+AA156+AA151+AA146++AA136+AA123+AA118+AA113+AA108+AA103+AA98+AA80+AA77+AA72+AA67+AA52+AA41+AA36+AA26+AA21+AA11+AA184+AA189+AA194+AA199+AA204+AA212+AA217+AA225+AA230+AA235+AA240+AA250+AA245+AA255+AA260+AA263+AA268+AA273+AA278+AA281+AA284+AA287+AA294+AA298</f>
        <v>0</v>
      </c>
      <c r="AB332" s="198">
        <f t="shared" si="70"/>
        <v>0</v>
      </c>
      <c r="AC332" s="198">
        <f t="shared" si="70"/>
        <v>0</v>
      </c>
      <c r="AD332" s="198">
        <f t="shared" si="70"/>
        <v>0</v>
      </c>
      <c r="AE332" s="495">
        <f t="shared" si="57"/>
        <v>0</v>
      </c>
      <c r="AF332" s="198">
        <f t="shared" ref="AF332:AI332" si="71">AF220+AF207++AF179+AF174+AF171+AF166+AF161+AF156+AF151+AF146++AF136+AF123+AF118+AF113+AF108+AF103+AF98+AF80+AF77+AF72+AF67+AF52+AF41+AF36+AF26+AF21+AF11+AF184+AF189+AF194+AF199+AF204+AF212+AF217+AF225+AF230+AF235+AF240+AF250+AF245+AF255+AF260+AF263+AF268+AF273+AF278+AF281+AF284+AF287+AF294+AF298</f>
        <v>0</v>
      </c>
      <c r="AG332" s="198">
        <f t="shared" si="71"/>
        <v>0</v>
      </c>
      <c r="AH332" s="198">
        <f t="shared" si="71"/>
        <v>0</v>
      </c>
      <c r="AI332" s="198">
        <f t="shared" si="71"/>
        <v>0</v>
      </c>
      <c r="AJ332" s="495">
        <f t="shared" si="58"/>
        <v>0</v>
      </c>
    </row>
    <row r="333" spans="2:36" s="239" customFormat="1" ht="16.5" customHeight="1" thickBot="1" x14ac:dyDescent="0.3">
      <c r="B333" s="20"/>
      <c r="C333" s="881"/>
      <c r="D333" s="821" t="s">
        <v>229</v>
      </c>
      <c r="E333" s="822"/>
      <c r="F333" s="52">
        <f t="shared" si="66"/>
        <v>2332</v>
      </c>
      <c r="G333" s="295">
        <f>G221+G208+G142+G137+G132+G127+G124+G119+G114+G109+G104+G99+G94+G89+G84+G81+G302+G305+G308+G311+G316+G319+G324+G327+G3302+G73+G68+G63+G58+G53+G48+G45+G42+G37+G32+G27+G22+G17+G12+G185+G190+G195+G200+G205+G213+G218+G226+G231+G236+G241+G251+G246+G256+G261+G264+G269+G274+G279+G282+G285+G288+G292+G296+G299+G330+G78</f>
        <v>339</v>
      </c>
      <c r="H333" s="295">
        <f t="shared" si="59"/>
        <v>3</v>
      </c>
      <c r="I333" s="295">
        <f t="shared" si="59"/>
        <v>15</v>
      </c>
      <c r="J333" s="295">
        <f t="shared" si="59"/>
        <v>4</v>
      </c>
      <c r="K333" s="68">
        <f t="shared" si="60"/>
        <v>361</v>
      </c>
      <c r="L333" s="198">
        <f t="shared" ref="L333:O333" si="72">L330+L327+L324+L319+L316+L311+L308+L305+L302+L299+L296+L292+L288+L285+L282+L279+L274+L269+L264+L261+L256+L251+L246+L241+L236+L231+L226+L221+L218+L213+L208+L205+L200+L195+L190+L185+L142+L137+L132+L127+L124+L119+L114+L109+L104+L99+L94+L89+L84+L81+L78+L73+L68+L63+L58+L53+L48+L45+L42+L37+L32+L27+L22+L17+L12</f>
        <v>368</v>
      </c>
      <c r="M333" s="198">
        <f t="shared" si="72"/>
        <v>2</v>
      </c>
      <c r="N333" s="198">
        <f t="shared" si="72"/>
        <v>23</v>
      </c>
      <c r="O333" s="198">
        <f t="shared" si="72"/>
        <v>2</v>
      </c>
      <c r="P333" s="318">
        <f t="shared" si="54"/>
        <v>395</v>
      </c>
      <c r="Q333" s="198">
        <f t="shared" ref="Q333:T333" si="73">Q330+Q327+Q324+Q319+Q316+Q311+Q308+Q305+Q302+Q299+Q296+Q292+Q288+Q285+Q282+Q279+Q274+Q269+Q264+Q261+Q256+Q251+Q246+Q241+Q236+Q231+Q226+Q221+Q218+Q213+Q208+Q205+Q200+Q195+Q190+Q185+Q142+Q137+Q132+Q127+Q124+Q119+Q114+Q109+Q104+Q99+Q94+Q89+Q84+Q81+Q78+Q73+Q68+Q63+Q58+Q53+Q48+Q45+Q42+Q37+Q32+Q27+Q22+Q17+Q12</f>
        <v>423</v>
      </c>
      <c r="R333" s="198">
        <f t="shared" si="73"/>
        <v>3</v>
      </c>
      <c r="S333" s="198">
        <f t="shared" si="73"/>
        <v>21</v>
      </c>
      <c r="T333" s="198">
        <f t="shared" si="73"/>
        <v>3</v>
      </c>
      <c r="U333" s="318">
        <f t="shared" si="55"/>
        <v>450</v>
      </c>
      <c r="V333" s="198">
        <f t="shared" ref="V333:Y333" si="74">V330+V327+V324+V319+V316+V311+V308+V305+V302+V299+V296+V292+V288+V285+V282+V279+V274+V269+V264+V261+V256+V251+V246+V241+V236+V231+V226+V221+V218+V213+V208+V205+V200+V195+V190+V185+V142+V137+V132+V127+V124+V119+V114+V109+V104+V99+V94+V89+V84+V81+V78+V73+V68+V63+V58+V53+V48+V45+V42+V37+V32+V27+V22+V17+V12</f>
        <v>2</v>
      </c>
      <c r="W333" s="198">
        <f t="shared" si="74"/>
        <v>18</v>
      </c>
      <c r="X333" s="198">
        <f t="shared" si="74"/>
        <v>2</v>
      </c>
      <c r="Y333" s="470">
        <f t="shared" si="74"/>
        <v>419</v>
      </c>
      <c r="Z333" s="495">
        <f t="shared" si="56"/>
        <v>441</v>
      </c>
      <c r="AA333" s="198">
        <f t="shared" ref="AA333:AD333" si="75">AA330+AA327+AA324+AA319+AA316+AA311+AA308+AA305+AA302+AA299+AA296+AA292+AA288+AA285+AA282+AA279+AA274+AA269+AA264+AA261+AA256+AA251+AA246+AA241+AA236+AA231+AA226+AA221+AA218+AA213+AA208+AA205+AA200+AA195+AA190+AA185+AA142+AA137+AA132+AA127+AA124+AA119+AA114+AA109+AA104+AA99+AA94+AA89+AA84+AA81+AA78+AA73+AA68+AA63+AA58+AA53+AA48+AA45+AA42+AA37+AA32+AA27+AA22+AA17+AA12</f>
        <v>2</v>
      </c>
      <c r="AB333" s="198">
        <f t="shared" si="75"/>
        <v>12</v>
      </c>
      <c r="AC333" s="198">
        <f t="shared" si="75"/>
        <v>0</v>
      </c>
      <c r="AD333" s="198">
        <f t="shared" si="75"/>
        <v>354</v>
      </c>
      <c r="AE333" s="495">
        <f t="shared" si="57"/>
        <v>368</v>
      </c>
      <c r="AF333" s="198">
        <f t="shared" ref="AF333:AI333" si="76">AF330+AF327+AF324+AF319+AF316+AF311+AF308+AF305+AF302+AF299+AF296+AF292+AF288+AF285+AF282+AF279+AF274+AF269+AF264+AF261+AF256+AF251+AF246+AF241+AF236+AF231+AF226+AF221+AF218+AF213+AF208+AF205+AF200+AF195+AF190+AF185+AF142+AF137+AF132+AF127+AF124+AF119+AF114+AF109+AF104+AF99+AF94+AF89+AF84+AF81+AF78+AF73+AF68+AF63+AF58+AF53+AF48+AF45+AF42+AF37+AF32+AF27+AF22+AF17+AF12+AF180</f>
        <v>2</v>
      </c>
      <c r="AG333" s="198">
        <f t="shared" si="76"/>
        <v>15</v>
      </c>
      <c r="AH333" s="198">
        <f t="shared" si="76"/>
        <v>0</v>
      </c>
      <c r="AI333" s="198">
        <f t="shared" si="76"/>
        <v>300</v>
      </c>
      <c r="AJ333" s="495">
        <f t="shared" si="58"/>
        <v>317</v>
      </c>
    </row>
    <row r="334" spans="2:36" s="239" customFormat="1" ht="16.5" customHeight="1" thickBot="1" x14ac:dyDescent="0.3">
      <c r="B334" s="20"/>
      <c r="C334" s="881"/>
      <c r="D334" s="815" t="s">
        <v>484</v>
      </c>
      <c r="E334" s="816"/>
      <c r="F334" s="52">
        <f t="shared" si="66"/>
        <v>1591</v>
      </c>
      <c r="G334" s="67">
        <f>G18+G33+G49+G59+G64+G138+G128+G133+G143+G120+G115+G85+G90+G95+G74+G43+G38+G23+G13+G186+G196+G209+G265+G275+G289+G291+G295+G312+G320</f>
        <v>219</v>
      </c>
      <c r="H334" s="67">
        <f t="shared" ref="H334:J334" si="77">H18+H33+H49+H59+H64+H181+H176+H168+H163+H158+H153+H148+H138+H128+H133+H143+H120+H115+H110+H105+H100+H85+H90+H95+H74+H69+H54+H43+H38+H28+H23+H13+H186+H196+H209+H265+H291+H295+H312+H320</f>
        <v>4</v>
      </c>
      <c r="I334" s="67">
        <f t="shared" si="77"/>
        <v>27</v>
      </c>
      <c r="J334" s="67">
        <f t="shared" si="77"/>
        <v>10</v>
      </c>
      <c r="K334" s="68">
        <f t="shared" si="60"/>
        <v>260</v>
      </c>
      <c r="L334" s="198">
        <f t="shared" ref="L334:O334" si="78">L320+L312+L295+L291+L289+L275+L265+L209+L196+L186+L143+L138+L133+L128+L120+L115+L95+L90+L85+L74+L64+L59+L49+L43+L38+L33+L23+L18+L13</f>
        <v>244</v>
      </c>
      <c r="M334" s="198">
        <f t="shared" si="78"/>
        <v>1</v>
      </c>
      <c r="N334" s="198">
        <f t="shared" si="78"/>
        <v>25</v>
      </c>
      <c r="O334" s="198">
        <f t="shared" si="78"/>
        <v>6</v>
      </c>
      <c r="P334" s="318">
        <f t="shared" si="54"/>
        <v>276</v>
      </c>
      <c r="Q334" s="198">
        <f t="shared" ref="Q334:T334" si="79">Q320+Q312+Q295+Q291+Q289+Q275+Q265+Q209+Q196+Q186+Q143+Q138+Q133+Q128+Q120+Q115+Q95+Q90+Q85+Q74+Q64+Q59+Q49+Q43+Q38+Q33+Q23+Q18+Q13</f>
        <v>297</v>
      </c>
      <c r="R334" s="198">
        <f t="shared" si="79"/>
        <v>3</v>
      </c>
      <c r="S334" s="198">
        <f t="shared" si="79"/>
        <v>17</v>
      </c>
      <c r="T334" s="198">
        <f t="shared" si="79"/>
        <v>5</v>
      </c>
      <c r="U334" s="318">
        <f t="shared" si="55"/>
        <v>322</v>
      </c>
      <c r="V334" s="198">
        <f t="shared" ref="V334:Y334" si="80">V320+V312+V295+V291+V289+V275+V265+V209+V196+V186+V143+V138+V133+V128+V120+V115+V95+V90+V85+V74+V64+V59+V49+V43+V38+V33+V23+V18+V13</f>
        <v>0</v>
      </c>
      <c r="W334" s="198">
        <f t="shared" si="80"/>
        <v>12</v>
      </c>
      <c r="X334" s="198">
        <f t="shared" si="80"/>
        <v>0</v>
      </c>
      <c r="Y334" s="470">
        <f t="shared" si="80"/>
        <v>282</v>
      </c>
      <c r="Z334" s="495">
        <f t="shared" si="56"/>
        <v>294</v>
      </c>
      <c r="AA334" s="198">
        <f t="shared" ref="AA334:AD334" si="81">AA320+AA312+AA295+AA291+AA289+AA275+AA265+AA209+AA196+AA186+AA143+AA138+AA133+AA128+AA120+AA115+AA95+AA90+AA85+AA74+AA64+AA59+AA49+AA43+AA38+AA33+AA23+AA18+AA13</f>
        <v>1</v>
      </c>
      <c r="AB334" s="198">
        <f t="shared" si="81"/>
        <v>21</v>
      </c>
      <c r="AC334" s="198">
        <f t="shared" si="81"/>
        <v>9</v>
      </c>
      <c r="AD334" s="198">
        <f t="shared" si="81"/>
        <v>173</v>
      </c>
      <c r="AE334" s="495">
        <f t="shared" si="57"/>
        <v>204</v>
      </c>
      <c r="AF334" s="198">
        <f t="shared" ref="AF334:AI334" si="82">AF320+AF312+AF295+AF291+AF289+AF275+AF265+AF209+AF196+AF186+AF143+AF138+AF133+AF128+AF120+AF115+AF95+AF90+AF85+AF74+AF64+AF59+AF49+AF43+AF38+AF33+AF23+AF18+AF13+AF181</f>
        <v>1</v>
      </c>
      <c r="AG334" s="198">
        <f t="shared" si="82"/>
        <v>23</v>
      </c>
      <c r="AH334" s="198">
        <f t="shared" si="82"/>
        <v>1</v>
      </c>
      <c r="AI334" s="198">
        <f t="shared" si="82"/>
        <v>210</v>
      </c>
      <c r="AJ334" s="495">
        <f t="shared" si="58"/>
        <v>235</v>
      </c>
    </row>
    <row r="335" spans="2:36" s="239" customFormat="1" ht="16.5" customHeight="1" thickBot="1" x14ac:dyDescent="0.3">
      <c r="B335" s="161"/>
      <c r="C335" s="882"/>
      <c r="D335" s="815" t="s">
        <v>641</v>
      </c>
      <c r="E335" s="816"/>
      <c r="F335" s="52">
        <f t="shared" si="66"/>
        <v>627</v>
      </c>
      <c r="G335" s="42">
        <f t="shared" ref="G335" si="83">G19+G34+G50+G65+G129+G134+G144+G121+G116+G91+G96+G75+G44+G39+G24+G14+G187+G197+G210+G266+G276+G290+G313+G321</f>
        <v>126</v>
      </c>
      <c r="H335" s="42">
        <f t="shared" ref="H335:J335" si="84">H19+H34+H50+H60+H65+H182+H177+H169+H164+H159+H154+H149+H139+H129+H134+H144+H121+H116+H111+H106+H101+H86+H91+H96+H75+H70+H55+H44+H39+H29+H24+H14+H187+H197+H210+H266+H271+H276+H290+H313+H321</f>
        <v>2</v>
      </c>
      <c r="I335" s="42">
        <f t="shared" si="84"/>
        <v>21</v>
      </c>
      <c r="J335" s="42">
        <f t="shared" si="84"/>
        <v>3</v>
      </c>
      <c r="K335" s="68">
        <f t="shared" si="60"/>
        <v>152</v>
      </c>
      <c r="L335" s="198">
        <f t="shared" ref="L335:O335" si="85">L321+L313+L290+L276+L266+L210+L197+L187+L144+L134+L129+L121+L116+L96+L91+L75+L65+L50+L44+L39+L34+L24+L19+L14</f>
        <v>122</v>
      </c>
      <c r="M335" s="198">
        <f t="shared" si="85"/>
        <v>1</v>
      </c>
      <c r="N335" s="198">
        <f t="shared" si="85"/>
        <v>19</v>
      </c>
      <c r="O335" s="198">
        <f t="shared" si="85"/>
        <v>3</v>
      </c>
      <c r="P335" s="318">
        <f t="shared" si="54"/>
        <v>145</v>
      </c>
      <c r="Q335" s="198">
        <f t="shared" ref="Q335:T335" si="86">Q321+Q313+Q290+Q276+Q266+Q210+Q197+Q187+Q144+Q134+Q129+Q121+Q116+Q96+Q91+Q75+Q65+Q50+Q44+Q39+Q34+Q24+Q19+Q14</f>
        <v>134</v>
      </c>
      <c r="R335" s="198">
        <f t="shared" si="86"/>
        <v>5</v>
      </c>
      <c r="S335" s="198">
        <f t="shared" si="86"/>
        <v>13</v>
      </c>
      <c r="T335" s="198">
        <f t="shared" si="86"/>
        <v>6</v>
      </c>
      <c r="U335" s="318">
        <f t="shared" si="55"/>
        <v>158</v>
      </c>
      <c r="V335" s="198">
        <f t="shared" ref="V335:Y335" si="87">V321+V313+V290+V276+V266+V210+V197+V187+V144+V134+V129+V121+V116+V96+V91+V75+V65+V50+V44+V39+V34+V24+V19+V14</f>
        <v>0</v>
      </c>
      <c r="W335" s="198">
        <f t="shared" si="87"/>
        <v>5</v>
      </c>
      <c r="X335" s="198">
        <f t="shared" si="87"/>
        <v>0</v>
      </c>
      <c r="Y335" s="470">
        <f t="shared" si="87"/>
        <v>57</v>
      </c>
      <c r="Z335" s="495">
        <f t="shared" si="56"/>
        <v>62</v>
      </c>
      <c r="AA335" s="198">
        <f t="shared" ref="AA335:AD335" si="88">AA321+AA313+AA290+AA276+AA266+AA210+AA197+AA187+AA144+AA134+AA129+AA121+AA116+AA96+AA91+AA75+AA65+AA50+AA44+AA39+AA34+AA24+AA19+AA14</f>
        <v>0</v>
      </c>
      <c r="AB335" s="198">
        <f t="shared" si="88"/>
        <v>11</v>
      </c>
      <c r="AC335" s="198">
        <f t="shared" si="88"/>
        <v>0</v>
      </c>
      <c r="AD335" s="198">
        <f t="shared" si="88"/>
        <v>32</v>
      </c>
      <c r="AE335" s="495">
        <f t="shared" si="57"/>
        <v>43</v>
      </c>
      <c r="AF335" s="198">
        <f t="shared" ref="AF335:AI335" si="89">AF321+AF313+AF290+AF276+AF266+AF210+AF197+AF187+AF144+AF134+AF129+AF121+AF116+AF96+AF91+AF75+AF65+AF50+AF44+AF39+AF34+AF24+AF19+AF14</f>
        <v>0</v>
      </c>
      <c r="AG335" s="198">
        <f t="shared" si="89"/>
        <v>10</v>
      </c>
      <c r="AH335" s="198">
        <f t="shared" si="89"/>
        <v>1</v>
      </c>
      <c r="AI335" s="198">
        <f t="shared" si="89"/>
        <v>56</v>
      </c>
      <c r="AJ335" s="495">
        <f t="shared" si="58"/>
        <v>67</v>
      </c>
    </row>
    <row r="336" spans="2:36" s="239" customFormat="1" ht="16.5" customHeight="1" x14ac:dyDescent="0.25">
      <c r="B336" s="883">
        <v>1</v>
      </c>
      <c r="C336" s="879" t="s">
        <v>32</v>
      </c>
      <c r="D336" s="812" t="s">
        <v>468</v>
      </c>
      <c r="E336" s="271" t="s">
        <v>118</v>
      </c>
      <c r="F336" s="52">
        <f t="shared" si="66"/>
        <v>0</v>
      </c>
      <c r="G336" s="107">
        <v>0</v>
      </c>
      <c r="H336" s="109">
        <v>0</v>
      </c>
      <c r="I336" s="109">
        <v>0</v>
      </c>
      <c r="J336" s="109">
        <v>0</v>
      </c>
      <c r="K336" s="68">
        <f t="shared" si="60"/>
        <v>0</v>
      </c>
      <c r="L336" s="107">
        <v>0</v>
      </c>
      <c r="M336" s="107">
        <v>0</v>
      </c>
      <c r="N336" s="107">
        <v>0</v>
      </c>
      <c r="O336" s="107">
        <v>0</v>
      </c>
      <c r="P336" s="318">
        <f t="shared" si="54"/>
        <v>0</v>
      </c>
      <c r="Q336" s="107">
        <v>0</v>
      </c>
      <c r="R336" s="107">
        <v>0</v>
      </c>
      <c r="S336" s="107">
        <v>0</v>
      </c>
      <c r="T336" s="107">
        <v>0</v>
      </c>
      <c r="U336" s="318">
        <f t="shared" si="55"/>
        <v>0</v>
      </c>
      <c r="V336" s="107">
        <v>0</v>
      </c>
      <c r="W336" s="107">
        <v>0</v>
      </c>
      <c r="X336" s="107">
        <v>0</v>
      </c>
      <c r="Y336" s="471">
        <v>0</v>
      </c>
      <c r="Z336" s="495">
        <f t="shared" si="56"/>
        <v>0</v>
      </c>
      <c r="AA336" s="107">
        <v>0</v>
      </c>
      <c r="AB336" s="107">
        <v>0</v>
      </c>
      <c r="AC336" s="107">
        <v>0</v>
      </c>
      <c r="AD336" s="107">
        <v>0</v>
      </c>
      <c r="AE336" s="495">
        <f t="shared" si="57"/>
        <v>0</v>
      </c>
      <c r="AF336" s="107">
        <v>0</v>
      </c>
      <c r="AG336" s="107">
        <v>0</v>
      </c>
      <c r="AH336" s="107">
        <v>0</v>
      </c>
      <c r="AI336" s="107">
        <v>0</v>
      </c>
      <c r="AJ336" s="495">
        <f t="shared" si="58"/>
        <v>0</v>
      </c>
    </row>
    <row r="337" spans="2:36" s="239" customFormat="1" ht="16.5" customHeight="1" x14ac:dyDescent="0.25">
      <c r="B337" s="884"/>
      <c r="C337" s="880"/>
      <c r="D337" s="813"/>
      <c r="E337" s="272" t="s">
        <v>205</v>
      </c>
      <c r="F337" s="52">
        <f t="shared" si="66"/>
        <v>0</v>
      </c>
      <c r="G337" s="102">
        <v>0</v>
      </c>
      <c r="H337" s="110">
        <v>0</v>
      </c>
      <c r="I337" s="110">
        <v>0</v>
      </c>
      <c r="J337" s="110">
        <v>0</v>
      </c>
      <c r="K337" s="68">
        <f t="shared" si="60"/>
        <v>0</v>
      </c>
      <c r="L337" s="107">
        <v>0</v>
      </c>
      <c r="M337" s="107">
        <v>0</v>
      </c>
      <c r="N337" s="107">
        <v>0</v>
      </c>
      <c r="O337" s="107">
        <v>0</v>
      </c>
      <c r="P337" s="318">
        <f t="shared" si="54"/>
        <v>0</v>
      </c>
      <c r="Q337" s="107">
        <v>0</v>
      </c>
      <c r="R337" s="107">
        <v>0</v>
      </c>
      <c r="S337" s="107">
        <v>0</v>
      </c>
      <c r="T337" s="107">
        <v>0</v>
      </c>
      <c r="U337" s="318">
        <f t="shared" si="55"/>
        <v>0</v>
      </c>
      <c r="V337" s="107">
        <v>0</v>
      </c>
      <c r="W337" s="107">
        <v>0</v>
      </c>
      <c r="X337" s="107">
        <v>0</v>
      </c>
      <c r="Y337" s="471">
        <v>0</v>
      </c>
      <c r="Z337" s="495">
        <f t="shared" si="56"/>
        <v>0</v>
      </c>
      <c r="AA337" s="102">
        <v>0</v>
      </c>
      <c r="AB337" s="102">
        <v>0</v>
      </c>
      <c r="AC337" s="102">
        <v>0</v>
      </c>
      <c r="AD337" s="102">
        <v>0</v>
      </c>
      <c r="AE337" s="495">
        <f t="shared" si="57"/>
        <v>0</v>
      </c>
      <c r="AF337" s="107">
        <v>0</v>
      </c>
      <c r="AG337" s="107">
        <v>0</v>
      </c>
      <c r="AH337" s="107">
        <v>0</v>
      </c>
      <c r="AI337" s="107">
        <v>0</v>
      </c>
      <c r="AJ337" s="495">
        <f t="shared" si="58"/>
        <v>0</v>
      </c>
    </row>
    <row r="338" spans="2:36" s="239" customFormat="1" ht="16.5" customHeight="1" thickBot="1" x14ac:dyDescent="0.3">
      <c r="B338" s="884"/>
      <c r="C338" s="880"/>
      <c r="D338" s="813"/>
      <c r="E338" s="273" t="s">
        <v>114</v>
      </c>
      <c r="F338" s="52">
        <f t="shared" si="66"/>
        <v>0</v>
      </c>
      <c r="G338" s="102">
        <v>0</v>
      </c>
      <c r="H338" s="110">
        <v>0</v>
      </c>
      <c r="I338" s="110">
        <v>0</v>
      </c>
      <c r="J338" s="110">
        <v>0</v>
      </c>
      <c r="K338" s="68">
        <f t="shared" si="60"/>
        <v>0</v>
      </c>
      <c r="L338" s="107">
        <v>0</v>
      </c>
      <c r="M338" s="107">
        <v>0</v>
      </c>
      <c r="N338" s="107">
        <v>0</v>
      </c>
      <c r="O338" s="107">
        <v>0</v>
      </c>
      <c r="P338" s="318">
        <f t="shared" si="54"/>
        <v>0</v>
      </c>
      <c r="Q338" s="107">
        <v>0</v>
      </c>
      <c r="R338" s="107">
        <v>0</v>
      </c>
      <c r="S338" s="107">
        <v>0</v>
      </c>
      <c r="T338" s="107">
        <v>0</v>
      </c>
      <c r="U338" s="318">
        <f t="shared" si="55"/>
        <v>0</v>
      </c>
      <c r="V338" s="107">
        <v>0</v>
      </c>
      <c r="W338" s="107">
        <v>0</v>
      </c>
      <c r="X338" s="107">
        <v>0</v>
      </c>
      <c r="Y338" s="471">
        <v>0</v>
      </c>
      <c r="Z338" s="495">
        <f t="shared" si="56"/>
        <v>0</v>
      </c>
      <c r="AA338" s="596">
        <v>0</v>
      </c>
      <c r="AB338" s="596">
        <v>0</v>
      </c>
      <c r="AC338" s="596">
        <v>0</v>
      </c>
      <c r="AD338" s="596">
        <v>0</v>
      </c>
      <c r="AE338" s="495">
        <f t="shared" si="57"/>
        <v>0</v>
      </c>
      <c r="AF338" s="107">
        <v>0</v>
      </c>
      <c r="AG338" s="107">
        <v>0</v>
      </c>
      <c r="AH338" s="107">
        <v>0</v>
      </c>
      <c r="AI338" s="107">
        <v>0</v>
      </c>
      <c r="AJ338" s="495">
        <f t="shared" si="58"/>
        <v>0</v>
      </c>
    </row>
    <row r="339" spans="2:36" s="239" customFormat="1" ht="16.5" customHeight="1" thickBot="1" x14ac:dyDescent="0.3">
      <c r="B339" s="884"/>
      <c r="C339" s="880"/>
      <c r="D339" s="813"/>
      <c r="E339" s="275" t="s">
        <v>626</v>
      </c>
      <c r="F339" s="52">
        <f t="shared" si="66"/>
        <v>0</v>
      </c>
      <c r="G339" s="102">
        <v>0</v>
      </c>
      <c r="H339" s="110">
        <v>0</v>
      </c>
      <c r="I339" s="110">
        <v>0</v>
      </c>
      <c r="J339" s="110">
        <v>0</v>
      </c>
      <c r="K339" s="68">
        <f t="shared" si="60"/>
        <v>0</v>
      </c>
      <c r="L339" s="107">
        <v>0</v>
      </c>
      <c r="M339" s="107">
        <v>0</v>
      </c>
      <c r="N339" s="107">
        <v>0</v>
      </c>
      <c r="O339" s="107">
        <v>0</v>
      </c>
      <c r="P339" s="318">
        <f t="shared" si="54"/>
        <v>0</v>
      </c>
      <c r="Q339" s="107">
        <v>0</v>
      </c>
      <c r="R339" s="107">
        <v>0</v>
      </c>
      <c r="S339" s="107">
        <v>0</v>
      </c>
      <c r="T339" s="107">
        <v>0</v>
      </c>
      <c r="U339" s="318">
        <f t="shared" si="55"/>
        <v>0</v>
      </c>
      <c r="V339" s="107">
        <v>0</v>
      </c>
      <c r="W339" s="107">
        <v>0</v>
      </c>
      <c r="X339" s="107">
        <v>0</v>
      </c>
      <c r="Y339" s="471">
        <v>0</v>
      </c>
      <c r="Z339" s="495">
        <f t="shared" si="56"/>
        <v>0</v>
      </c>
      <c r="AA339" s="127">
        <v>0</v>
      </c>
      <c r="AB339" s="127">
        <v>0</v>
      </c>
      <c r="AC339" s="127">
        <v>0</v>
      </c>
      <c r="AD339" s="127">
        <v>0</v>
      </c>
      <c r="AE339" s="495">
        <f t="shared" si="57"/>
        <v>0</v>
      </c>
      <c r="AF339" s="107">
        <v>0</v>
      </c>
      <c r="AG339" s="107">
        <v>0</v>
      </c>
      <c r="AH339" s="107">
        <v>0</v>
      </c>
      <c r="AI339" s="107">
        <v>0</v>
      </c>
      <c r="AJ339" s="495">
        <f t="shared" si="58"/>
        <v>0</v>
      </c>
    </row>
    <row r="340" spans="2:36" s="239" customFormat="1" ht="16.5" customHeight="1" thickBot="1" x14ac:dyDescent="0.3">
      <c r="B340" s="884"/>
      <c r="C340" s="880"/>
      <c r="D340" s="814"/>
      <c r="E340" s="275" t="s">
        <v>625</v>
      </c>
      <c r="F340" s="52">
        <f t="shared" si="66"/>
        <v>0</v>
      </c>
      <c r="G340" s="102">
        <v>0</v>
      </c>
      <c r="H340" s="110">
        <v>0</v>
      </c>
      <c r="I340" s="110">
        <v>0</v>
      </c>
      <c r="J340" s="110">
        <v>0</v>
      </c>
      <c r="K340" s="68">
        <f t="shared" si="60"/>
        <v>0</v>
      </c>
      <c r="L340" s="107">
        <v>0</v>
      </c>
      <c r="M340" s="107">
        <v>0</v>
      </c>
      <c r="N340" s="107">
        <v>0</v>
      </c>
      <c r="O340" s="107">
        <v>0</v>
      </c>
      <c r="P340" s="318">
        <f t="shared" si="54"/>
        <v>0</v>
      </c>
      <c r="Q340" s="107">
        <v>0</v>
      </c>
      <c r="R340" s="107">
        <v>0</v>
      </c>
      <c r="S340" s="107">
        <v>0</v>
      </c>
      <c r="T340" s="107">
        <v>0</v>
      </c>
      <c r="U340" s="318">
        <f t="shared" si="55"/>
        <v>0</v>
      </c>
      <c r="V340" s="107">
        <v>0</v>
      </c>
      <c r="W340" s="107">
        <v>0</v>
      </c>
      <c r="X340" s="107">
        <v>0</v>
      </c>
      <c r="Y340" s="471">
        <v>0</v>
      </c>
      <c r="Z340" s="495">
        <f t="shared" si="56"/>
        <v>0</v>
      </c>
      <c r="AA340" s="127">
        <v>0</v>
      </c>
      <c r="AB340" s="127">
        <v>0</v>
      </c>
      <c r="AC340" s="127">
        <v>0</v>
      </c>
      <c r="AD340" s="127">
        <v>0</v>
      </c>
      <c r="AE340" s="495">
        <f t="shared" si="57"/>
        <v>0</v>
      </c>
      <c r="AF340" s="107">
        <v>0</v>
      </c>
      <c r="AG340" s="107">
        <v>0</v>
      </c>
      <c r="AH340" s="107">
        <v>0</v>
      </c>
      <c r="AI340" s="107">
        <v>0</v>
      </c>
      <c r="AJ340" s="495">
        <f t="shared" si="58"/>
        <v>0</v>
      </c>
    </row>
    <row r="341" spans="2:36" s="239" customFormat="1" ht="16.5" customHeight="1" x14ac:dyDescent="0.25">
      <c r="B341" s="871">
        <v>2</v>
      </c>
      <c r="C341" s="881"/>
      <c r="D341" s="795" t="s">
        <v>55</v>
      </c>
      <c r="E341" s="116" t="s">
        <v>118</v>
      </c>
      <c r="F341" s="52">
        <f t="shared" si="66"/>
        <v>0</v>
      </c>
      <c r="G341" s="102">
        <v>0</v>
      </c>
      <c r="H341" s="110">
        <v>0</v>
      </c>
      <c r="I341" s="110">
        <v>0</v>
      </c>
      <c r="J341" s="110">
        <v>0</v>
      </c>
      <c r="K341" s="68">
        <f t="shared" si="60"/>
        <v>0</v>
      </c>
      <c r="L341" s="107">
        <v>0</v>
      </c>
      <c r="M341" s="107">
        <v>0</v>
      </c>
      <c r="N341" s="107">
        <v>0</v>
      </c>
      <c r="O341" s="107">
        <v>0</v>
      </c>
      <c r="P341" s="318">
        <f t="shared" si="54"/>
        <v>0</v>
      </c>
      <c r="Q341" s="107">
        <v>0</v>
      </c>
      <c r="R341" s="107">
        <v>0</v>
      </c>
      <c r="S341" s="107">
        <v>0</v>
      </c>
      <c r="T341" s="107">
        <v>0</v>
      </c>
      <c r="U341" s="318">
        <f t="shared" si="55"/>
        <v>0</v>
      </c>
      <c r="V341" s="107">
        <v>0</v>
      </c>
      <c r="W341" s="107">
        <v>0</v>
      </c>
      <c r="X341" s="107">
        <v>0</v>
      </c>
      <c r="Y341" s="471">
        <v>0</v>
      </c>
      <c r="Z341" s="495">
        <f t="shared" si="56"/>
        <v>0</v>
      </c>
      <c r="AA341" s="106">
        <v>0</v>
      </c>
      <c r="AB341" s="106">
        <v>0</v>
      </c>
      <c r="AC341" s="106">
        <v>0</v>
      </c>
      <c r="AD341" s="106">
        <v>0</v>
      </c>
      <c r="AE341" s="495">
        <f t="shared" si="57"/>
        <v>0</v>
      </c>
      <c r="AF341" s="107">
        <v>0</v>
      </c>
      <c r="AG341" s="107">
        <v>0</v>
      </c>
      <c r="AH341" s="107">
        <v>0</v>
      </c>
      <c r="AI341" s="107">
        <v>0</v>
      </c>
      <c r="AJ341" s="495">
        <f t="shared" si="58"/>
        <v>0</v>
      </c>
    </row>
    <row r="342" spans="2:36" s="239" customFormat="1" ht="16.5" customHeight="1" x14ac:dyDescent="0.25">
      <c r="B342" s="871"/>
      <c r="C342" s="881"/>
      <c r="D342" s="796"/>
      <c r="E342" s="87" t="s">
        <v>205</v>
      </c>
      <c r="F342" s="52">
        <f t="shared" si="66"/>
        <v>0</v>
      </c>
      <c r="G342" s="102">
        <v>0</v>
      </c>
      <c r="H342" s="110">
        <v>0</v>
      </c>
      <c r="I342" s="110">
        <v>0</v>
      </c>
      <c r="J342" s="110">
        <v>0</v>
      </c>
      <c r="K342" s="68">
        <f t="shared" si="60"/>
        <v>0</v>
      </c>
      <c r="L342" s="107">
        <v>0</v>
      </c>
      <c r="M342" s="107">
        <v>0</v>
      </c>
      <c r="N342" s="107">
        <v>0</v>
      </c>
      <c r="O342" s="107">
        <v>0</v>
      </c>
      <c r="P342" s="318">
        <f t="shared" si="54"/>
        <v>0</v>
      </c>
      <c r="Q342" s="107">
        <v>0</v>
      </c>
      <c r="R342" s="107">
        <v>0</v>
      </c>
      <c r="S342" s="107">
        <v>0</v>
      </c>
      <c r="T342" s="107">
        <v>0</v>
      </c>
      <c r="U342" s="318">
        <f t="shared" si="55"/>
        <v>0</v>
      </c>
      <c r="V342" s="107">
        <v>0</v>
      </c>
      <c r="W342" s="107">
        <v>0</v>
      </c>
      <c r="X342" s="107">
        <v>0</v>
      </c>
      <c r="Y342" s="471">
        <v>0</v>
      </c>
      <c r="Z342" s="495">
        <f t="shared" si="56"/>
        <v>0</v>
      </c>
      <c r="AA342" s="101">
        <v>0</v>
      </c>
      <c r="AB342" s="101">
        <v>0</v>
      </c>
      <c r="AC342" s="101">
        <v>0</v>
      </c>
      <c r="AD342" s="101">
        <v>0</v>
      </c>
      <c r="AE342" s="495">
        <f t="shared" si="57"/>
        <v>0</v>
      </c>
      <c r="AF342" s="107">
        <v>0</v>
      </c>
      <c r="AG342" s="107">
        <v>0</v>
      </c>
      <c r="AH342" s="107">
        <v>0</v>
      </c>
      <c r="AI342" s="107">
        <v>0</v>
      </c>
      <c r="AJ342" s="495">
        <f t="shared" si="58"/>
        <v>0</v>
      </c>
    </row>
    <row r="343" spans="2:36" s="239" customFormat="1" ht="16.5" customHeight="1" thickBot="1" x14ac:dyDescent="0.3">
      <c r="B343" s="871"/>
      <c r="C343" s="881"/>
      <c r="D343" s="796"/>
      <c r="E343" s="88" t="s">
        <v>114</v>
      </c>
      <c r="F343" s="52">
        <f t="shared" si="66"/>
        <v>0</v>
      </c>
      <c r="G343" s="102">
        <v>0</v>
      </c>
      <c r="H343" s="110">
        <v>0</v>
      </c>
      <c r="I343" s="110">
        <v>0</v>
      </c>
      <c r="J343" s="110">
        <v>0</v>
      </c>
      <c r="K343" s="68">
        <f t="shared" si="60"/>
        <v>0</v>
      </c>
      <c r="L343" s="107">
        <v>0</v>
      </c>
      <c r="M343" s="107">
        <v>0</v>
      </c>
      <c r="N343" s="107">
        <v>0</v>
      </c>
      <c r="O343" s="107">
        <v>0</v>
      </c>
      <c r="P343" s="318">
        <f t="shared" si="54"/>
        <v>0</v>
      </c>
      <c r="Q343" s="107">
        <v>0</v>
      </c>
      <c r="R343" s="107">
        <v>0</v>
      </c>
      <c r="S343" s="107">
        <v>0</v>
      </c>
      <c r="T343" s="107">
        <v>0</v>
      </c>
      <c r="U343" s="318">
        <f t="shared" si="55"/>
        <v>0</v>
      </c>
      <c r="V343" s="107">
        <v>0</v>
      </c>
      <c r="W343" s="107">
        <v>0</v>
      </c>
      <c r="X343" s="107">
        <v>0</v>
      </c>
      <c r="Y343" s="471">
        <v>0</v>
      </c>
      <c r="Z343" s="495">
        <f t="shared" si="56"/>
        <v>0</v>
      </c>
      <c r="AA343" s="103">
        <v>0</v>
      </c>
      <c r="AB343" s="103">
        <v>0</v>
      </c>
      <c r="AC343" s="103">
        <v>0</v>
      </c>
      <c r="AD343" s="103">
        <v>0</v>
      </c>
      <c r="AE343" s="495">
        <f t="shared" si="57"/>
        <v>0</v>
      </c>
      <c r="AF343" s="107">
        <v>0</v>
      </c>
      <c r="AG343" s="107">
        <v>0</v>
      </c>
      <c r="AH343" s="107">
        <v>0</v>
      </c>
      <c r="AI343" s="107">
        <v>0</v>
      </c>
      <c r="AJ343" s="495">
        <f t="shared" si="58"/>
        <v>0</v>
      </c>
    </row>
    <row r="344" spans="2:36" s="239" customFormat="1" ht="16.5" customHeight="1" thickBot="1" x14ac:dyDescent="0.3">
      <c r="B344" s="871"/>
      <c r="C344" s="881"/>
      <c r="D344" s="796"/>
      <c r="E344" s="89" t="s">
        <v>626</v>
      </c>
      <c r="F344" s="52">
        <f t="shared" si="66"/>
        <v>0</v>
      </c>
      <c r="G344" s="102">
        <v>0</v>
      </c>
      <c r="H344" s="110">
        <v>0</v>
      </c>
      <c r="I344" s="110">
        <v>0</v>
      </c>
      <c r="J344" s="110">
        <v>0</v>
      </c>
      <c r="K344" s="68">
        <f t="shared" si="60"/>
        <v>0</v>
      </c>
      <c r="L344" s="107">
        <v>0</v>
      </c>
      <c r="M344" s="107">
        <v>0</v>
      </c>
      <c r="N344" s="107">
        <v>0</v>
      </c>
      <c r="O344" s="107">
        <v>0</v>
      </c>
      <c r="P344" s="318">
        <f t="shared" si="54"/>
        <v>0</v>
      </c>
      <c r="Q344" s="107">
        <v>0</v>
      </c>
      <c r="R344" s="107">
        <v>0</v>
      </c>
      <c r="S344" s="107">
        <v>0</v>
      </c>
      <c r="T344" s="107">
        <v>0</v>
      </c>
      <c r="U344" s="318">
        <f t="shared" si="55"/>
        <v>0</v>
      </c>
      <c r="V344" s="107">
        <v>0</v>
      </c>
      <c r="W344" s="107">
        <v>0</v>
      </c>
      <c r="X344" s="107">
        <v>0</v>
      </c>
      <c r="Y344" s="471">
        <v>0</v>
      </c>
      <c r="Z344" s="495">
        <f t="shared" si="56"/>
        <v>0</v>
      </c>
      <c r="AA344" s="212">
        <v>0</v>
      </c>
      <c r="AB344" s="212">
        <v>0</v>
      </c>
      <c r="AC344" s="212">
        <v>0</v>
      </c>
      <c r="AD344" s="212">
        <v>0</v>
      </c>
      <c r="AE344" s="495">
        <f t="shared" si="57"/>
        <v>0</v>
      </c>
      <c r="AF344" s="107">
        <v>0</v>
      </c>
      <c r="AG344" s="107">
        <v>0</v>
      </c>
      <c r="AH344" s="107">
        <v>0</v>
      </c>
      <c r="AI344" s="107">
        <v>0</v>
      </c>
      <c r="AJ344" s="495">
        <f t="shared" si="58"/>
        <v>0</v>
      </c>
    </row>
    <row r="345" spans="2:36" s="239" customFormat="1" ht="16.5" customHeight="1" thickBot="1" x14ac:dyDescent="0.3">
      <c r="B345" s="871"/>
      <c r="C345" s="881"/>
      <c r="D345" s="798"/>
      <c r="E345" s="89" t="s">
        <v>625</v>
      </c>
      <c r="F345" s="52">
        <f t="shared" si="66"/>
        <v>0</v>
      </c>
      <c r="G345" s="102">
        <v>0</v>
      </c>
      <c r="H345" s="110">
        <v>0</v>
      </c>
      <c r="I345" s="110">
        <v>0</v>
      </c>
      <c r="J345" s="110">
        <v>0</v>
      </c>
      <c r="K345" s="68">
        <f t="shared" si="60"/>
        <v>0</v>
      </c>
      <c r="L345" s="107">
        <v>0</v>
      </c>
      <c r="M345" s="107">
        <v>0</v>
      </c>
      <c r="N345" s="107">
        <v>0</v>
      </c>
      <c r="O345" s="107">
        <v>0</v>
      </c>
      <c r="P345" s="318">
        <f t="shared" si="54"/>
        <v>0</v>
      </c>
      <c r="Q345" s="107">
        <v>0</v>
      </c>
      <c r="R345" s="107">
        <v>0</v>
      </c>
      <c r="S345" s="107">
        <v>0</v>
      </c>
      <c r="T345" s="107">
        <v>0</v>
      </c>
      <c r="U345" s="318">
        <f t="shared" si="55"/>
        <v>0</v>
      </c>
      <c r="V345" s="107">
        <v>0</v>
      </c>
      <c r="W345" s="107">
        <v>0</v>
      </c>
      <c r="X345" s="107">
        <v>0</v>
      </c>
      <c r="Y345" s="471">
        <v>0</v>
      </c>
      <c r="Z345" s="495">
        <f t="shared" si="56"/>
        <v>0</v>
      </c>
      <c r="AA345" s="126">
        <v>0</v>
      </c>
      <c r="AB345" s="126">
        <v>0</v>
      </c>
      <c r="AC345" s="126">
        <v>0</v>
      </c>
      <c r="AD345" s="126">
        <v>0</v>
      </c>
      <c r="AE345" s="495">
        <f t="shared" si="57"/>
        <v>0</v>
      </c>
      <c r="AF345" s="107">
        <v>0</v>
      </c>
      <c r="AG345" s="107">
        <v>0</v>
      </c>
      <c r="AH345" s="107">
        <v>0</v>
      </c>
      <c r="AI345" s="107">
        <v>0</v>
      </c>
      <c r="AJ345" s="495">
        <f t="shared" si="58"/>
        <v>0</v>
      </c>
    </row>
    <row r="346" spans="2:36" s="239" customFormat="1" ht="16.5" customHeight="1" thickBot="1" x14ac:dyDescent="0.3">
      <c r="B346" s="871">
        <v>3</v>
      </c>
      <c r="C346" s="881"/>
      <c r="D346" s="811" t="s">
        <v>469</v>
      </c>
      <c r="E346" s="86" t="s">
        <v>118</v>
      </c>
      <c r="F346" s="52">
        <f t="shared" si="66"/>
        <v>0</v>
      </c>
      <c r="G346" s="142"/>
      <c r="H346" s="142"/>
      <c r="I346" s="142"/>
      <c r="J346" s="142"/>
      <c r="K346" s="68">
        <f t="shared" si="60"/>
        <v>0</v>
      </c>
      <c r="L346" s="277"/>
      <c r="M346" s="277"/>
      <c r="N346" s="277"/>
      <c r="O346" s="277"/>
      <c r="P346" s="318">
        <f t="shared" si="54"/>
        <v>0</v>
      </c>
      <c r="Q346" s="277"/>
      <c r="R346" s="277"/>
      <c r="S346" s="277"/>
      <c r="T346" s="277"/>
      <c r="U346" s="318">
        <f t="shared" si="55"/>
        <v>0</v>
      </c>
      <c r="V346" s="277"/>
      <c r="W346" s="277"/>
      <c r="X346" s="277"/>
      <c r="Y346" s="422"/>
      <c r="Z346" s="495">
        <f t="shared" si="56"/>
        <v>0</v>
      </c>
      <c r="AA346" s="277"/>
      <c r="AB346" s="277"/>
      <c r="AC346" s="277"/>
      <c r="AD346" s="277"/>
      <c r="AE346" s="495">
        <f t="shared" si="57"/>
        <v>0</v>
      </c>
      <c r="AF346" s="277"/>
      <c r="AG346" s="277"/>
      <c r="AH346" s="277"/>
      <c r="AI346" s="277"/>
      <c r="AJ346" s="495">
        <f t="shared" si="58"/>
        <v>0</v>
      </c>
    </row>
    <row r="347" spans="2:36" s="239" customFormat="1" ht="16.5" customHeight="1" thickBot="1" x14ac:dyDescent="0.3">
      <c r="B347" s="871"/>
      <c r="C347" s="881"/>
      <c r="D347" s="796"/>
      <c r="E347" s="86" t="s">
        <v>205</v>
      </c>
      <c r="F347" s="52">
        <f t="shared" si="66"/>
        <v>0</v>
      </c>
      <c r="G347" s="146"/>
      <c r="H347" s="146"/>
      <c r="I347" s="146"/>
      <c r="J347" s="146"/>
      <c r="K347" s="68">
        <f t="shared" si="60"/>
        <v>0</v>
      </c>
      <c r="L347" s="277"/>
      <c r="M347" s="277"/>
      <c r="N347" s="277"/>
      <c r="O347" s="277"/>
      <c r="P347" s="318">
        <f t="shared" si="54"/>
        <v>0</v>
      </c>
      <c r="Q347" s="277"/>
      <c r="R347" s="277"/>
      <c r="S347" s="277"/>
      <c r="T347" s="277"/>
      <c r="U347" s="318">
        <f t="shared" si="55"/>
        <v>0</v>
      </c>
      <c r="V347" s="277"/>
      <c r="W347" s="277"/>
      <c r="X347" s="277"/>
      <c r="Y347" s="422"/>
      <c r="Z347" s="495">
        <f t="shared" si="56"/>
        <v>0</v>
      </c>
      <c r="AA347" s="277"/>
      <c r="AB347" s="277"/>
      <c r="AC347" s="277"/>
      <c r="AD347" s="277"/>
      <c r="AE347" s="495">
        <f t="shared" si="57"/>
        <v>0</v>
      </c>
      <c r="AF347" s="277"/>
      <c r="AG347" s="277"/>
      <c r="AH347" s="277"/>
      <c r="AI347" s="277"/>
      <c r="AJ347" s="495">
        <f t="shared" si="58"/>
        <v>0</v>
      </c>
    </row>
    <row r="348" spans="2:36" s="239" customFormat="1" ht="16.5" customHeight="1" thickBot="1" x14ac:dyDescent="0.3">
      <c r="B348" s="871"/>
      <c r="C348" s="881"/>
      <c r="D348" s="796"/>
      <c r="E348" s="88" t="s">
        <v>114</v>
      </c>
      <c r="F348" s="52">
        <f t="shared" si="66"/>
        <v>0</v>
      </c>
      <c r="G348" s="105">
        <v>0</v>
      </c>
      <c r="H348" s="112">
        <v>0</v>
      </c>
      <c r="I348" s="112">
        <v>0</v>
      </c>
      <c r="J348" s="112">
        <v>0</v>
      </c>
      <c r="K348" s="68">
        <f t="shared" si="60"/>
        <v>0</v>
      </c>
      <c r="L348" s="105">
        <v>0</v>
      </c>
      <c r="M348" s="105">
        <v>0</v>
      </c>
      <c r="N348" s="105">
        <v>0</v>
      </c>
      <c r="O348" s="105">
        <v>0</v>
      </c>
      <c r="P348" s="318">
        <f t="shared" si="54"/>
        <v>0</v>
      </c>
      <c r="Q348" s="105">
        <v>0</v>
      </c>
      <c r="R348" s="105">
        <v>0</v>
      </c>
      <c r="S348" s="105">
        <v>0</v>
      </c>
      <c r="T348" s="105">
        <v>0</v>
      </c>
      <c r="U348" s="318">
        <f t="shared" si="55"/>
        <v>0</v>
      </c>
      <c r="V348" s="105">
        <v>0</v>
      </c>
      <c r="W348" s="105">
        <v>0</v>
      </c>
      <c r="X348" s="105">
        <v>0</v>
      </c>
      <c r="Y348" s="462">
        <v>0</v>
      </c>
      <c r="Z348" s="495">
        <f t="shared" si="56"/>
        <v>0</v>
      </c>
      <c r="AA348" s="105">
        <v>0</v>
      </c>
      <c r="AB348" s="105">
        <v>0</v>
      </c>
      <c r="AC348" s="105">
        <v>0</v>
      </c>
      <c r="AD348" s="105">
        <v>0</v>
      </c>
      <c r="AE348" s="495">
        <f t="shared" si="57"/>
        <v>0</v>
      </c>
      <c r="AF348" s="105">
        <v>0</v>
      </c>
      <c r="AG348" s="105">
        <v>0</v>
      </c>
      <c r="AH348" s="105">
        <v>0</v>
      </c>
      <c r="AI348" s="105">
        <v>0</v>
      </c>
      <c r="AJ348" s="495">
        <f t="shared" si="58"/>
        <v>0</v>
      </c>
    </row>
    <row r="349" spans="2:36" s="239" customFormat="1" ht="16.5" customHeight="1" thickBot="1" x14ac:dyDescent="0.3">
      <c r="B349" s="871"/>
      <c r="C349" s="881"/>
      <c r="D349" s="796"/>
      <c r="E349" s="89" t="s">
        <v>626</v>
      </c>
      <c r="F349" s="52">
        <f t="shared" si="66"/>
        <v>0</v>
      </c>
      <c r="G349" s="105">
        <v>0</v>
      </c>
      <c r="H349" s="112">
        <v>0</v>
      </c>
      <c r="I349" s="112">
        <v>0</v>
      </c>
      <c r="J349" s="112">
        <v>0</v>
      </c>
      <c r="K349" s="68">
        <f t="shared" si="60"/>
        <v>0</v>
      </c>
      <c r="L349" s="105">
        <v>0</v>
      </c>
      <c r="M349" s="105">
        <v>0</v>
      </c>
      <c r="N349" s="105">
        <v>0</v>
      </c>
      <c r="O349" s="105">
        <v>0</v>
      </c>
      <c r="P349" s="318">
        <f t="shared" si="54"/>
        <v>0</v>
      </c>
      <c r="Q349" s="105">
        <v>0</v>
      </c>
      <c r="R349" s="105">
        <v>0</v>
      </c>
      <c r="S349" s="105">
        <v>0</v>
      </c>
      <c r="T349" s="105">
        <v>0</v>
      </c>
      <c r="U349" s="318">
        <f t="shared" si="55"/>
        <v>0</v>
      </c>
      <c r="V349" s="126">
        <v>0</v>
      </c>
      <c r="W349" s="126">
        <v>0</v>
      </c>
      <c r="X349" s="126">
        <v>0</v>
      </c>
      <c r="Y349" s="463">
        <v>0</v>
      </c>
      <c r="Z349" s="495">
        <f t="shared" si="56"/>
        <v>0</v>
      </c>
      <c r="AA349" s="126">
        <v>0</v>
      </c>
      <c r="AB349" s="126">
        <v>0</v>
      </c>
      <c r="AC349" s="126">
        <v>0</v>
      </c>
      <c r="AD349" s="126">
        <v>0</v>
      </c>
      <c r="AE349" s="495">
        <f t="shared" si="57"/>
        <v>0</v>
      </c>
      <c r="AF349" s="105">
        <v>0</v>
      </c>
      <c r="AG349" s="105">
        <v>0</v>
      </c>
      <c r="AH349" s="105">
        <v>0</v>
      </c>
      <c r="AI349" s="105">
        <v>0</v>
      </c>
      <c r="AJ349" s="495">
        <f t="shared" si="58"/>
        <v>0</v>
      </c>
    </row>
    <row r="350" spans="2:36" s="239" customFormat="1" ht="21.75" thickBot="1" x14ac:dyDescent="0.3">
      <c r="B350" s="871"/>
      <c r="C350" s="881"/>
      <c r="D350" s="797"/>
      <c r="E350" s="89" t="s">
        <v>625</v>
      </c>
      <c r="F350" s="52">
        <f t="shared" si="66"/>
        <v>0</v>
      </c>
      <c r="G350" s="105">
        <v>0</v>
      </c>
      <c r="H350" s="112">
        <v>0</v>
      </c>
      <c r="I350" s="112">
        <v>0</v>
      </c>
      <c r="J350" s="112">
        <v>0</v>
      </c>
      <c r="K350" s="68">
        <f t="shared" si="60"/>
        <v>0</v>
      </c>
      <c r="L350" s="105">
        <v>0</v>
      </c>
      <c r="M350" s="105">
        <v>0</v>
      </c>
      <c r="N350" s="105">
        <v>0</v>
      </c>
      <c r="O350" s="105">
        <v>0</v>
      </c>
      <c r="P350" s="318">
        <f t="shared" si="54"/>
        <v>0</v>
      </c>
      <c r="Q350" s="105">
        <v>0</v>
      </c>
      <c r="R350" s="105">
        <v>0</v>
      </c>
      <c r="S350" s="105">
        <v>0</v>
      </c>
      <c r="T350" s="105">
        <v>0</v>
      </c>
      <c r="U350" s="318">
        <f t="shared" si="55"/>
        <v>0</v>
      </c>
      <c r="V350" s="126">
        <v>0</v>
      </c>
      <c r="W350" s="126">
        <v>0</v>
      </c>
      <c r="X350" s="126">
        <v>0</v>
      </c>
      <c r="Y350" s="463">
        <v>0</v>
      </c>
      <c r="Z350" s="495">
        <f t="shared" si="56"/>
        <v>0</v>
      </c>
      <c r="AA350" s="126">
        <v>0</v>
      </c>
      <c r="AB350" s="126">
        <v>0</v>
      </c>
      <c r="AC350" s="126">
        <v>0</v>
      </c>
      <c r="AD350" s="126">
        <v>0</v>
      </c>
      <c r="AE350" s="495">
        <f t="shared" si="57"/>
        <v>0</v>
      </c>
      <c r="AF350" s="105">
        <v>0</v>
      </c>
      <c r="AG350" s="105">
        <v>0</v>
      </c>
      <c r="AH350" s="105">
        <v>0</v>
      </c>
      <c r="AI350" s="105">
        <v>0</v>
      </c>
      <c r="AJ350" s="495">
        <f t="shared" si="58"/>
        <v>0</v>
      </c>
    </row>
    <row r="351" spans="2:36" s="221" customFormat="1" ht="16.5" customHeight="1" thickBot="1" x14ac:dyDescent="0.3">
      <c r="B351" s="871">
        <v>4</v>
      </c>
      <c r="C351" s="881"/>
      <c r="D351" s="786" t="s">
        <v>470</v>
      </c>
      <c r="E351" s="86" t="s">
        <v>118</v>
      </c>
      <c r="F351" s="52">
        <f t="shared" si="66"/>
        <v>0</v>
      </c>
      <c r="G351" s="123"/>
      <c r="H351" s="123"/>
      <c r="I351" s="123"/>
      <c r="J351" s="123"/>
      <c r="K351" s="68">
        <f t="shared" si="60"/>
        <v>0</v>
      </c>
      <c r="L351" s="277"/>
      <c r="M351" s="277"/>
      <c r="N351" s="277"/>
      <c r="O351" s="277"/>
      <c r="P351" s="318">
        <f t="shared" si="54"/>
        <v>0</v>
      </c>
      <c r="Q351" s="277"/>
      <c r="R351" s="277"/>
      <c r="S351" s="277"/>
      <c r="T351" s="277"/>
      <c r="U351" s="318">
        <f t="shared" si="55"/>
        <v>0</v>
      </c>
      <c r="V351" s="277"/>
      <c r="W351" s="277"/>
      <c r="X351" s="277"/>
      <c r="Y351" s="422"/>
      <c r="Z351" s="495">
        <f t="shared" si="56"/>
        <v>0</v>
      </c>
      <c r="AA351" s="277"/>
      <c r="AB351" s="277"/>
      <c r="AC351" s="277"/>
      <c r="AD351" s="277"/>
      <c r="AE351" s="495">
        <f t="shared" si="57"/>
        <v>0</v>
      </c>
      <c r="AF351" s="277"/>
      <c r="AG351" s="277"/>
      <c r="AH351" s="277"/>
      <c r="AI351" s="277"/>
      <c r="AJ351" s="495">
        <f t="shared" si="58"/>
        <v>0</v>
      </c>
    </row>
    <row r="352" spans="2:36" s="221" customFormat="1" ht="16.5" customHeight="1" thickBot="1" x14ac:dyDescent="0.3">
      <c r="B352" s="871"/>
      <c r="C352" s="881"/>
      <c r="D352" s="787"/>
      <c r="E352" s="86" t="s">
        <v>205</v>
      </c>
      <c r="F352" s="52">
        <f t="shared" si="66"/>
        <v>0</v>
      </c>
      <c r="G352" s="120"/>
      <c r="H352" s="120"/>
      <c r="I352" s="120"/>
      <c r="J352" s="120"/>
      <c r="K352" s="68">
        <f t="shared" si="60"/>
        <v>0</v>
      </c>
      <c r="L352" s="277"/>
      <c r="M352" s="277"/>
      <c r="N352" s="277"/>
      <c r="O352" s="277"/>
      <c r="P352" s="318">
        <f t="shared" si="54"/>
        <v>0</v>
      </c>
      <c r="Q352" s="277"/>
      <c r="R352" s="277"/>
      <c r="S352" s="277"/>
      <c r="T352" s="277"/>
      <c r="U352" s="318">
        <f t="shared" si="55"/>
        <v>0</v>
      </c>
      <c r="V352" s="277"/>
      <c r="W352" s="277"/>
      <c r="X352" s="277"/>
      <c r="Y352" s="422"/>
      <c r="Z352" s="495">
        <f t="shared" si="56"/>
        <v>0</v>
      </c>
      <c r="AA352" s="277"/>
      <c r="AB352" s="277"/>
      <c r="AC352" s="277"/>
      <c r="AD352" s="277"/>
      <c r="AE352" s="495">
        <f t="shared" si="57"/>
        <v>0</v>
      </c>
      <c r="AF352" s="277"/>
      <c r="AG352" s="277"/>
      <c r="AH352" s="277"/>
      <c r="AI352" s="277"/>
      <c r="AJ352" s="495">
        <f t="shared" si="58"/>
        <v>0</v>
      </c>
    </row>
    <row r="353" spans="2:36" s="239" customFormat="1" ht="16.5" customHeight="1" thickBot="1" x14ac:dyDescent="0.3">
      <c r="B353" s="871"/>
      <c r="C353" s="881"/>
      <c r="D353" s="787"/>
      <c r="E353" s="88" t="s">
        <v>114</v>
      </c>
      <c r="F353" s="52">
        <f t="shared" si="66"/>
        <v>0</v>
      </c>
      <c r="G353" s="128">
        <v>0</v>
      </c>
      <c r="H353" s="92">
        <v>0</v>
      </c>
      <c r="I353" s="92">
        <v>0</v>
      </c>
      <c r="J353" s="92">
        <v>0</v>
      </c>
      <c r="K353" s="68">
        <f t="shared" si="60"/>
        <v>0</v>
      </c>
      <c r="L353" s="128">
        <v>0</v>
      </c>
      <c r="M353" s="128">
        <v>0</v>
      </c>
      <c r="N353" s="128">
        <v>0</v>
      </c>
      <c r="O353" s="128">
        <v>0</v>
      </c>
      <c r="P353" s="318">
        <f t="shared" si="54"/>
        <v>0</v>
      </c>
      <c r="Q353" s="128">
        <v>0</v>
      </c>
      <c r="R353" s="128">
        <v>0</v>
      </c>
      <c r="S353" s="128">
        <v>0</v>
      </c>
      <c r="T353" s="128">
        <v>0</v>
      </c>
      <c r="U353" s="318">
        <f t="shared" si="55"/>
        <v>0</v>
      </c>
      <c r="V353" s="128">
        <v>0</v>
      </c>
      <c r="W353" s="128">
        <v>0</v>
      </c>
      <c r="X353" s="128">
        <v>0</v>
      </c>
      <c r="Y353" s="472">
        <v>0</v>
      </c>
      <c r="Z353" s="495">
        <f t="shared" si="56"/>
        <v>0</v>
      </c>
      <c r="AA353" s="128">
        <v>0</v>
      </c>
      <c r="AB353" s="128">
        <v>0</v>
      </c>
      <c r="AC353" s="128">
        <v>0</v>
      </c>
      <c r="AD353" s="128">
        <v>0</v>
      </c>
      <c r="AE353" s="495">
        <f t="shared" si="57"/>
        <v>0</v>
      </c>
      <c r="AF353" s="128">
        <v>0</v>
      </c>
      <c r="AG353" s="128">
        <v>0</v>
      </c>
      <c r="AH353" s="128">
        <v>0</v>
      </c>
      <c r="AI353" s="128">
        <v>0</v>
      </c>
      <c r="AJ353" s="495">
        <f t="shared" si="58"/>
        <v>0</v>
      </c>
    </row>
    <row r="354" spans="2:36" s="239" customFormat="1" ht="16.5" customHeight="1" thickBot="1" x14ac:dyDescent="0.3">
      <c r="B354" s="871"/>
      <c r="C354" s="881"/>
      <c r="D354" s="787"/>
      <c r="E354" s="89" t="s">
        <v>626</v>
      </c>
      <c r="F354" s="52">
        <f t="shared" si="66"/>
        <v>0</v>
      </c>
      <c r="G354" s="128">
        <v>0</v>
      </c>
      <c r="H354" s="92">
        <v>0</v>
      </c>
      <c r="I354" s="92">
        <v>0</v>
      </c>
      <c r="J354" s="92">
        <v>0</v>
      </c>
      <c r="K354" s="68">
        <f t="shared" si="60"/>
        <v>0</v>
      </c>
      <c r="L354" s="128">
        <v>0</v>
      </c>
      <c r="M354" s="128">
        <v>0</v>
      </c>
      <c r="N354" s="128">
        <v>0</v>
      </c>
      <c r="O354" s="128">
        <v>0</v>
      </c>
      <c r="P354" s="318">
        <f t="shared" si="54"/>
        <v>0</v>
      </c>
      <c r="Q354" s="128">
        <v>0</v>
      </c>
      <c r="R354" s="128">
        <v>0</v>
      </c>
      <c r="S354" s="128">
        <v>0</v>
      </c>
      <c r="T354" s="128">
        <v>0</v>
      </c>
      <c r="U354" s="318">
        <f t="shared" si="55"/>
        <v>0</v>
      </c>
      <c r="V354" s="128">
        <v>0</v>
      </c>
      <c r="W354" s="128">
        <v>0</v>
      </c>
      <c r="X354" s="128">
        <v>0</v>
      </c>
      <c r="Y354" s="472">
        <v>0</v>
      </c>
      <c r="Z354" s="495">
        <f t="shared" si="56"/>
        <v>0</v>
      </c>
      <c r="AA354" s="128">
        <v>0</v>
      </c>
      <c r="AB354" s="128">
        <v>0</v>
      </c>
      <c r="AC354" s="128">
        <v>0</v>
      </c>
      <c r="AD354" s="128">
        <v>0</v>
      </c>
      <c r="AE354" s="495">
        <f t="shared" si="57"/>
        <v>0</v>
      </c>
      <c r="AF354" s="128">
        <v>0</v>
      </c>
      <c r="AG354" s="128">
        <v>0</v>
      </c>
      <c r="AH354" s="128">
        <v>0</v>
      </c>
      <c r="AI354" s="128">
        <v>0</v>
      </c>
      <c r="AJ354" s="495">
        <f t="shared" si="58"/>
        <v>0</v>
      </c>
    </row>
    <row r="355" spans="2:36" s="239" customFormat="1" ht="16.5" customHeight="1" thickBot="1" x14ac:dyDescent="0.3">
      <c r="B355" s="871"/>
      <c r="C355" s="881"/>
      <c r="D355" s="788"/>
      <c r="E355" s="89" t="s">
        <v>625</v>
      </c>
      <c r="F355" s="52">
        <f t="shared" si="66"/>
        <v>0</v>
      </c>
      <c r="G355" s="128">
        <v>0</v>
      </c>
      <c r="H355" s="92">
        <v>0</v>
      </c>
      <c r="I355" s="92">
        <v>0</v>
      </c>
      <c r="J355" s="92">
        <v>0</v>
      </c>
      <c r="K355" s="68">
        <f t="shared" si="60"/>
        <v>0</v>
      </c>
      <c r="L355" s="128">
        <v>0</v>
      </c>
      <c r="M355" s="128">
        <v>0</v>
      </c>
      <c r="N355" s="128">
        <v>0</v>
      </c>
      <c r="O355" s="128">
        <v>0</v>
      </c>
      <c r="P355" s="318">
        <f t="shared" si="54"/>
        <v>0</v>
      </c>
      <c r="Q355" s="128">
        <v>0</v>
      </c>
      <c r="R355" s="128">
        <v>0</v>
      </c>
      <c r="S355" s="128">
        <v>0</v>
      </c>
      <c r="T355" s="128">
        <v>0</v>
      </c>
      <c r="U355" s="318">
        <f t="shared" si="55"/>
        <v>0</v>
      </c>
      <c r="V355" s="128">
        <v>0</v>
      </c>
      <c r="W355" s="128">
        <v>0</v>
      </c>
      <c r="X355" s="128">
        <v>0</v>
      </c>
      <c r="Y355" s="472">
        <v>0</v>
      </c>
      <c r="Z355" s="495">
        <f t="shared" si="56"/>
        <v>0</v>
      </c>
      <c r="AA355" s="128">
        <v>0</v>
      </c>
      <c r="AB355" s="128">
        <v>0</v>
      </c>
      <c r="AC355" s="128">
        <v>0</v>
      </c>
      <c r="AD355" s="128">
        <v>0</v>
      </c>
      <c r="AE355" s="495">
        <f t="shared" si="57"/>
        <v>0</v>
      </c>
      <c r="AF355" s="128">
        <v>0</v>
      </c>
      <c r="AG355" s="128">
        <v>0</v>
      </c>
      <c r="AH355" s="128">
        <v>0</v>
      </c>
      <c r="AI355" s="128">
        <v>0</v>
      </c>
      <c r="AJ355" s="495">
        <f t="shared" si="58"/>
        <v>0</v>
      </c>
    </row>
    <row r="356" spans="2:36" s="239" customFormat="1" ht="16.5" customHeight="1" thickBot="1" x14ac:dyDescent="0.3">
      <c r="B356" s="871">
        <v>5</v>
      </c>
      <c r="C356" s="881"/>
      <c r="D356" s="807" t="s">
        <v>471</v>
      </c>
      <c r="E356" s="87" t="s">
        <v>118</v>
      </c>
      <c r="F356" s="52">
        <f t="shared" si="66"/>
        <v>0</v>
      </c>
      <c r="G356" s="76">
        <v>0</v>
      </c>
      <c r="H356" s="90">
        <v>0</v>
      </c>
      <c r="I356" s="90">
        <v>0</v>
      </c>
      <c r="J356" s="90">
        <v>0</v>
      </c>
      <c r="K356" s="68">
        <f t="shared" si="60"/>
        <v>0</v>
      </c>
      <c r="L356" s="128">
        <v>0</v>
      </c>
      <c r="M356" s="128">
        <v>0</v>
      </c>
      <c r="N356" s="128">
        <v>0</v>
      </c>
      <c r="O356" s="128">
        <v>0</v>
      </c>
      <c r="P356" s="318">
        <f t="shared" si="54"/>
        <v>0</v>
      </c>
      <c r="Q356" s="128">
        <v>0</v>
      </c>
      <c r="R356" s="128">
        <v>0</v>
      </c>
      <c r="S356" s="128">
        <v>0</v>
      </c>
      <c r="T356" s="128">
        <v>0</v>
      </c>
      <c r="U356" s="318">
        <f t="shared" si="55"/>
        <v>0</v>
      </c>
      <c r="V356" s="76">
        <v>0</v>
      </c>
      <c r="W356" s="76">
        <v>0</v>
      </c>
      <c r="X356" s="76">
        <v>0</v>
      </c>
      <c r="Y356" s="473">
        <v>0</v>
      </c>
      <c r="Z356" s="495">
        <f t="shared" si="56"/>
        <v>0</v>
      </c>
      <c r="AA356" s="76">
        <v>0</v>
      </c>
      <c r="AB356" s="76">
        <v>0</v>
      </c>
      <c r="AC356" s="76">
        <v>0</v>
      </c>
      <c r="AD356" s="76">
        <v>0</v>
      </c>
      <c r="AE356" s="495">
        <f t="shared" si="57"/>
        <v>0</v>
      </c>
      <c r="AF356" s="76">
        <v>0</v>
      </c>
      <c r="AG356" s="76">
        <v>0</v>
      </c>
      <c r="AH356" s="76">
        <v>0</v>
      </c>
      <c r="AI356" s="76">
        <v>0</v>
      </c>
      <c r="AJ356" s="495">
        <f t="shared" si="58"/>
        <v>0</v>
      </c>
    </row>
    <row r="357" spans="2:36" s="239" customFormat="1" ht="16.5" customHeight="1" thickBot="1" x14ac:dyDescent="0.3">
      <c r="B357" s="871"/>
      <c r="C357" s="881"/>
      <c r="D357" s="787"/>
      <c r="E357" s="87" t="s">
        <v>205</v>
      </c>
      <c r="F357" s="52">
        <f t="shared" si="66"/>
        <v>0</v>
      </c>
      <c r="G357" s="77">
        <v>0</v>
      </c>
      <c r="H357" s="91">
        <v>0</v>
      </c>
      <c r="I357" s="91">
        <v>0</v>
      </c>
      <c r="J357" s="91">
        <v>0</v>
      </c>
      <c r="K357" s="68">
        <f t="shared" si="60"/>
        <v>0</v>
      </c>
      <c r="L357" s="128">
        <v>0</v>
      </c>
      <c r="M357" s="128">
        <v>0</v>
      </c>
      <c r="N357" s="128">
        <v>0</v>
      </c>
      <c r="O357" s="128">
        <v>0</v>
      </c>
      <c r="P357" s="318">
        <f t="shared" si="54"/>
        <v>0</v>
      </c>
      <c r="Q357" s="128">
        <v>0</v>
      </c>
      <c r="R357" s="128">
        <v>0</v>
      </c>
      <c r="S357" s="128">
        <v>0</v>
      </c>
      <c r="T357" s="128">
        <v>0</v>
      </c>
      <c r="U357" s="318">
        <f t="shared" si="55"/>
        <v>0</v>
      </c>
      <c r="V357" s="77">
        <v>0</v>
      </c>
      <c r="W357" s="77">
        <v>0</v>
      </c>
      <c r="X357" s="77">
        <v>0</v>
      </c>
      <c r="Y357" s="474">
        <v>0</v>
      </c>
      <c r="Z357" s="495">
        <f t="shared" si="56"/>
        <v>0</v>
      </c>
      <c r="AA357" s="77">
        <v>0</v>
      </c>
      <c r="AB357" s="77">
        <v>0</v>
      </c>
      <c r="AC357" s="77">
        <v>0</v>
      </c>
      <c r="AD357" s="77">
        <v>0</v>
      </c>
      <c r="AE357" s="495">
        <f t="shared" si="57"/>
        <v>0</v>
      </c>
      <c r="AF357" s="77">
        <v>0</v>
      </c>
      <c r="AG357" s="77">
        <v>0</v>
      </c>
      <c r="AH357" s="77">
        <v>0</v>
      </c>
      <c r="AI357" s="77">
        <v>0</v>
      </c>
      <c r="AJ357" s="495">
        <f t="shared" si="58"/>
        <v>0</v>
      </c>
    </row>
    <row r="358" spans="2:36" s="239" customFormat="1" ht="16.5" customHeight="1" thickBot="1" x14ac:dyDescent="0.3">
      <c r="B358" s="871"/>
      <c r="C358" s="881"/>
      <c r="D358" s="787"/>
      <c r="E358" s="88" t="s">
        <v>114</v>
      </c>
      <c r="F358" s="52">
        <f t="shared" si="66"/>
        <v>0</v>
      </c>
      <c r="G358" s="128">
        <v>0</v>
      </c>
      <c r="H358" s="92">
        <v>0</v>
      </c>
      <c r="I358" s="92">
        <v>0</v>
      </c>
      <c r="J358" s="92">
        <v>0</v>
      </c>
      <c r="K358" s="68">
        <f t="shared" si="60"/>
        <v>0</v>
      </c>
      <c r="L358" s="128">
        <v>0</v>
      </c>
      <c r="M358" s="128">
        <v>0</v>
      </c>
      <c r="N358" s="128">
        <v>0</v>
      </c>
      <c r="O358" s="128">
        <v>0</v>
      </c>
      <c r="P358" s="318">
        <f t="shared" si="54"/>
        <v>0</v>
      </c>
      <c r="Q358" s="128">
        <v>0</v>
      </c>
      <c r="R358" s="128">
        <v>0</v>
      </c>
      <c r="S358" s="128">
        <v>0</v>
      </c>
      <c r="T358" s="128">
        <v>0</v>
      </c>
      <c r="U358" s="318">
        <f t="shared" si="55"/>
        <v>0</v>
      </c>
      <c r="V358" s="128">
        <v>0</v>
      </c>
      <c r="W358" s="128">
        <v>0</v>
      </c>
      <c r="X358" s="128">
        <v>0</v>
      </c>
      <c r="Y358" s="472">
        <v>0</v>
      </c>
      <c r="Z358" s="495">
        <f t="shared" si="56"/>
        <v>0</v>
      </c>
      <c r="AA358" s="128">
        <v>0</v>
      </c>
      <c r="AB358" s="128">
        <v>0</v>
      </c>
      <c r="AC358" s="128">
        <v>0</v>
      </c>
      <c r="AD358" s="128">
        <v>0</v>
      </c>
      <c r="AE358" s="495">
        <f t="shared" si="57"/>
        <v>0</v>
      </c>
      <c r="AF358" s="128">
        <v>0</v>
      </c>
      <c r="AG358" s="128">
        <v>0</v>
      </c>
      <c r="AH358" s="128">
        <v>0</v>
      </c>
      <c r="AI358" s="128">
        <v>0</v>
      </c>
      <c r="AJ358" s="495">
        <f t="shared" si="58"/>
        <v>0</v>
      </c>
    </row>
    <row r="359" spans="2:36" s="239" customFormat="1" ht="16.5" customHeight="1" thickBot="1" x14ac:dyDescent="0.3">
      <c r="B359" s="871"/>
      <c r="C359" s="881"/>
      <c r="D359" s="787"/>
      <c r="E359" s="89" t="s">
        <v>626</v>
      </c>
      <c r="F359" s="52">
        <f t="shared" si="66"/>
        <v>0</v>
      </c>
      <c r="G359" s="128">
        <v>0</v>
      </c>
      <c r="H359" s="92">
        <v>0</v>
      </c>
      <c r="I359" s="92">
        <v>0</v>
      </c>
      <c r="J359" s="92">
        <v>0</v>
      </c>
      <c r="K359" s="68">
        <f t="shared" si="60"/>
        <v>0</v>
      </c>
      <c r="L359" s="128">
        <v>0</v>
      </c>
      <c r="M359" s="128">
        <v>0</v>
      </c>
      <c r="N359" s="128">
        <v>0</v>
      </c>
      <c r="O359" s="128">
        <v>0</v>
      </c>
      <c r="P359" s="318">
        <f t="shared" si="54"/>
        <v>0</v>
      </c>
      <c r="Q359" s="128">
        <v>0</v>
      </c>
      <c r="R359" s="128">
        <v>0</v>
      </c>
      <c r="S359" s="128">
        <v>0</v>
      </c>
      <c r="T359" s="128">
        <v>0</v>
      </c>
      <c r="U359" s="318">
        <f t="shared" si="55"/>
        <v>0</v>
      </c>
      <c r="V359" s="128">
        <v>0</v>
      </c>
      <c r="W359" s="128">
        <v>0</v>
      </c>
      <c r="X359" s="128">
        <v>0</v>
      </c>
      <c r="Y359" s="472">
        <v>0</v>
      </c>
      <c r="Z359" s="495">
        <f t="shared" si="56"/>
        <v>0</v>
      </c>
      <c r="AA359" s="128">
        <v>0</v>
      </c>
      <c r="AB359" s="128">
        <v>0</v>
      </c>
      <c r="AC359" s="128">
        <v>0</v>
      </c>
      <c r="AD359" s="128">
        <v>0</v>
      </c>
      <c r="AE359" s="495">
        <f t="shared" si="57"/>
        <v>0</v>
      </c>
      <c r="AF359" s="128">
        <v>0</v>
      </c>
      <c r="AG359" s="128">
        <v>0</v>
      </c>
      <c r="AH359" s="128">
        <v>0</v>
      </c>
      <c r="AI359" s="128">
        <v>0</v>
      </c>
      <c r="AJ359" s="495">
        <f t="shared" si="58"/>
        <v>0</v>
      </c>
    </row>
    <row r="360" spans="2:36" s="239" customFormat="1" ht="21.75" thickBot="1" x14ac:dyDescent="0.3">
      <c r="B360" s="871"/>
      <c r="C360" s="881"/>
      <c r="D360" s="791"/>
      <c r="E360" s="89" t="s">
        <v>625</v>
      </c>
      <c r="F360" s="52">
        <f t="shared" si="66"/>
        <v>0</v>
      </c>
      <c r="G360" s="128">
        <v>0</v>
      </c>
      <c r="H360" s="92">
        <v>0</v>
      </c>
      <c r="I360" s="92">
        <v>0</v>
      </c>
      <c r="J360" s="92">
        <v>0</v>
      </c>
      <c r="K360" s="68">
        <f t="shared" si="60"/>
        <v>0</v>
      </c>
      <c r="L360" s="128">
        <v>0</v>
      </c>
      <c r="M360" s="128">
        <v>0</v>
      </c>
      <c r="N360" s="128">
        <v>0</v>
      </c>
      <c r="O360" s="128">
        <v>0</v>
      </c>
      <c r="P360" s="318">
        <f t="shared" si="54"/>
        <v>0</v>
      </c>
      <c r="Q360" s="128">
        <v>0</v>
      </c>
      <c r="R360" s="128">
        <v>0</v>
      </c>
      <c r="S360" s="128">
        <v>0</v>
      </c>
      <c r="T360" s="128">
        <v>0</v>
      </c>
      <c r="U360" s="318">
        <f t="shared" si="55"/>
        <v>0</v>
      </c>
      <c r="V360" s="105">
        <v>0</v>
      </c>
      <c r="W360" s="105">
        <v>0</v>
      </c>
      <c r="X360" s="105">
        <v>0</v>
      </c>
      <c r="Y360" s="462">
        <v>0</v>
      </c>
      <c r="Z360" s="495">
        <f t="shared" si="56"/>
        <v>0</v>
      </c>
      <c r="AA360" s="105">
        <v>0</v>
      </c>
      <c r="AB360" s="105">
        <v>0</v>
      </c>
      <c r="AC360" s="105">
        <v>0</v>
      </c>
      <c r="AD360" s="105">
        <v>0</v>
      </c>
      <c r="AE360" s="495">
        <f t="shared" si="57"/>
        <v>0</v>
      </c>
      <c r="AF360" s="105">
        <v>0</v>
      </c>
      <c r="AG360" s="105">
        <v>0</v>
      </c>
      <c r="AH360" s="105">
        <v>0</v>
      </c>
      <c r="AI360" s="105">
        <v>0</v>
      </c>
      <c r="AJ360" s="495">
        <f t="shared" si="58"/>
        <v>0</v>
      </c>
    </row>
    <row r="361" spans="2:36" s="239" customFormat="1" ht="18.75" customHeight="1" thickBot="1" x14ac:dyDescent="0.3">
      <c r="B361" s="871">
        <v>6</v>
      </c>
      <c r="C361" s="881"/>
      <c r="D361" s="786" t="s">
        <v>295</v>
      </c>
      <c r="E361" s="87" t="s">
        <v>118</v>
      </c>
      <c r="F361" s="52">
        <f t="shared" si="66"/>
        <v>0</v>
      </c>
      <c r="G361" s="128">
        <v>0</v>
      </c>
      <c r="H361" s="92">
        <v>0</v>
      </c>
      <c r="I361" s="92">
        <v>0</v>
      </c>
      <c r="J361" s="92">
        <v>0</v>
      </c>
      <c r="K361" s="68">
        <f t="shared" si="60"/>
        <v>0</v>
      </c>
      <c r="L361" s="128">
        <v>0</v>
      </c>
      <c r="M361" s="128">
        <v>0</v>
      </c>
      <c r="N361" s="128">
        <v>0</v>
      </c>
      <c r="O361" s="128">
        <v>0</v>
      </c>
      <c r="P361" s="318">
        <f t="shared" si="54"/>
        <v>0</v>
      </c>
      <c r="Q361" s="128">
        <v>0</v>
      </c>
      <c r="R361" s="128">
        <v>0</v>
      </c>
      <c r="S361" s="128">
        <v>0</v>
      </c>
      <c r="T361" s="128">
        <v>0</v>
      </c>
      <c r="U361" s="318">
        <f t="shared" si="55"/>
        <v>0</v>
      </c>
      <c r="V361" s="106">
        <v>0</v>
      </c>
      <c r="W361" s="106">
        <v>0</v>
      </c>
      <c r="X361" s="106">
        <v>0</v>
      </c>
      <c r="Y361" s="465">
        <v>0</v>
      </c>
      <c r="Z361" s="495">
        <f t="shared" si="56"/>
        <v>0</v>
      </c>
      <c r="AA361" s="106">
        <v>0</v>
      </c>
      <c r="AB361" s="106">
        <v>0</v>
      </c>
      <c r="AC361" s="106">
        <v>0</v>
      </c>
      <c r="AD361" s="106">
        <v>0</v>
      </c>
      <c r="AE361" s="495">
        <f t="shared" si="57"/>
        <v>0</v>
      </c>
      <c r="AF361" s="106">
        <v>0</v>
      </c>
      <c r="AG361" s="106">
        <v>0</v>
      </c>
      <c r="AH361" s="106">
        <v>0</v>
      </c>
      <c r="AI361" s="106">
        <v>0</v>
      </c>
      <c r="AJ361" s="495">
        <f t="shared" si="58"/>
        <v>0</v>
      </c>
    </row>
    <row r="362" spans="2:36" s="239" customFormat="1" ht="18.75" customHeight="1" thickBot="1" x14ac:dyDescent="0.3">
      <c r="B362" s="871"/>
      <c r="C362" s="881"/>
      <c r="D362" s="787"/>
      <c r="E362" s="87" t="s">
        <v>205</v>
      </c>
      <c r="F362" s="52">
        <f t="shared" si="66"/>
        <v>0</v>
      </c>
      <c r="G362" s="128">
        <v>0</v>
      </c>
      <c r="H362" s="92">
        <v>0</v>
      </c>
      <c r="I362" s="92">
        <v>0</v>
      </c>
      <c r="J362" s="92">
        <v>0</v>
      </c>
      <c r="K362" s="68">
        <f t="shared" si="60"/>
        <v>0</v>
      </c>
      <c r="L362" s="128">
        <v>0</v>
      </c>
      <c r="M362" s="128">
        <v>0</v>
      </c>
      <c r="N362" s="128">
        <v>0</v>
      </c>
      <c r="O362" s="128">
        <v>0</v>
      </c>
      <c r="P362" s="318">
        <f t="shared" si="54"/>
        <v>0</v>
      </c>
      <c r="Q362" s="128">
        <v>0</v>
      </c>
      <c r="R362" s="128">
        <v>0</v>
      </c>
      <c r="S362" s="128">
        <v>0</v>
      </c>
      <c r="T362" s="128">
        <v>0</v>
      </c>
      <c r="U362" s="318">
        <f t="shared" si="55"/>
        <v>0</v>
      </c>
      <c r="V362" s="106">
        <v>0</v>
      </c>
      <c r="W362" s="106">
        <v>0</v>
      </c>
      <c r="X362" s="106">
        <v>0</v>
      </c>
      <c r="Y362" s="465">
        <v>0</v>
      </c>
      <c r="Z362" s="495">
        <f t="shared" si="56"/>
        <v>0</v>
      </c>
      <c r="AA362" s="101">
        <v>0</v>
      </c>
      <c r="AB362" s="101">
        <v>0</v>
      </c>
      <c r="AC362" s="101">
        <v>0</v>
      </c>
      <c r="AD362" s="101">
        <v>0</v>
      </c>
      <c r="AE362" s="495">
        <f t="shared" si="57"/>
        <v>0</v>
      </c>
      <c r="AF362" s="101">
        <v>0</v>
      </c>
      <c r="AG362" s="101">
        <v>0</v>
      </c>
      <c r="AH362" s="101">
        <v>0</v>
      </c>
      <c r="AI362" s="101">
        <v>0</v>
      </c>
      <c r="AJ362" s="495">
        <f t="shared" si="58"/>
        <v>0</v>
      </c>
    </row>
    <row r="363" spans="2:36" s="239" customFormat="1" ht="18.75" customHeight="1" thickBot="1" x14ac:dyDescent="0.3">
      <c r="B363" s="871"/>
      <c r="C363" s="881"/>
      <c r="D363" s="791"/>
      <c r="E363" s="215" t="s">
        <v>114</v>
      </c>
      <c r="F363" s="52">
        <f t="shared" si="66"/>
        <v>0</v>
      </c>
      <c r="G363" s="128">
        <v>0</v>
      </c>
      <c r="H363" s="92">
        <v>0</v>
      </c>
      <c r="I363" s="92">
        <v>0</v>
      </c>
      <c r="J363" s="92">
        <v>0</v>
      </c>
      <c r="K363" s="68">
        <f t="shared" si="60"/>
        <v>0</v>
      </c>
      <c r="L363" s="128">
        <v>0</v>
      </c>
      <c r="M363" s="128">
        <v>0</v>
      </c>
      <c r="N363" s="128">
        <v>0</v>
      </c>
      <c r="O363" s="128">
        <v>0</v>
      </c>
      <c r="P363" s="318">
        <f t="shared" si="54"/>
        <v>0</v>
      </c>
      <c r="Q363" s="128">
        <v>0</v>
      </c>
      <c r="R363" s="128">
        <v>0</v>
      </c>
      <c r="S363" s="128">
        <v>0</v>
      </c>
      <c r="T363" s="128">
        <v>0</v>
      </c>
      <c r="U363" s="318">
        <f t="shared" si="55"/>
        <v>0</v>
      </c>
      <c r="V363" s="106">
        <v>0</v>
      </c>
      <c r="W363" s="106">
        <v>0</v>
      </c>
      <c r="X363" s="106">
        <v>0</v>
      </c>
      <c r="Y363" s="465">
        <v>0</v>
      </c>
      <c r="Z363" s="495">
        <f t="shared" si="56"/>
        <v>0</v>
      </c>
      <c r="AA363" s="105">
        <v>0</v>
      </c>
      <c r="AB363" s="105">
        <v>0</v>
      </c>
      <c r="AC363" s="105">
        <v>0</v>
      </c>
      <c r="AD363" s="105">
        <v>0</v>
      </c>
      <c r="AE363" s="495">
        <f t="shared" si="57"/>
        <v>0</v>
      </c>
      <c r="AF363" s="105">
        <v>0</v>
      </c>
      <c r="AG363" s="105">
        <v>0</v>
      </c>
      <c r="AH363" s="105">
        <v>0</v>
      </c>
      <c r="AI363" s="105">
        <v>0</v>
      </c>
      <c r="AJ363" s="495">
        <f t="shared" si="58"/>
        <v>0</v>
      </c>
    </row>
    <row r="364" spans="2:36" s="65" customFormat="1" ht="18.75" customHeight="1" thickBot="1" x14ac:dyDescent="0.3">
      <c r="B364" s="871">
        <v>7</v>
      </c>
      <c r="C364" s="881"/>
      <c r="D364" s="786" t="s">
        <v>296</v>
      </c>
      <c r="E364" s="87" t="s">
        <v>118</v>
      </c>
      <c r="F364" s="52">
        <f t="shared" si="66"/>
        <v>0</v>
      </c>
      <c r="G364" s="128">
        <v>0</v>
      </c>
      <c r="H364" s="92">
        <v>0</v>
      </c>
      <c r="I364" s="92">
        <v>0</v>
      </c>
      <c r="J364" s="92">
        <v>0</v>
      </c>
      <c r="K364" s="68">
        <f t="shared" si="60"/>
        <v>0</v>
      </c>
      <c r="L364" s="128">
        <v>0</v>
      </c>
      <c r="M364" s="128">
        <v>0</v>
      </c>
      <c r="N364" s="128">
        <v>0</v>
      </c>
      <c r="O364" s="128">
        <v>0</v>
      </c>
      <c r="P364" s="318">
        <f t="shared" si="54"/>
        <v>0</v>
      </c>
      <c r="Q364" s="128">
        <v>0</v>
      </c>
      <c r="R364" s="128">
        <v>0</v>
      </c>
      <c r="S364" s="128">
        <v>0</v>
      </c>
      <c r="T364" s="128">
        <v>0</v>
      </c>
      <c r="U364" s="318">
        <f t="shared" si="55"/>
        <v>0</v>
      </c>
      <c r="V364" s="106">
        <v>0</v>
      </c>
      <c r="W364" s="106">
        <v>0</v>
      </c>
      <c r="X364" s="106">
        <v>0</v>
      </c>
      <c r="Y364" s="465">
        <v>0</v>
      </c>
      <c r="Z364" s="495">
        <f t="shared" si="56"/>
        <v>0</v>
      </c>
      <c r="AA364" s="106">
        <v>0</v>
      </c>
      <c r="AB364" s="106">
        <v>0</v>
      </c>
      <c r="AC364" s="106">
        <v>0</v>
      </c>
      <c r="AD364" s="106">
        <v>0</v>
      </c>
      <c r="AE364" s="495">
        <f t="shared" si="57"/>
        <v>0</v>
      </c>
      <c r="AF364" s="106">
        <v>0</v>
      </c>
      <c r="AG364" s="106">
        <v>0</v>
      </c>
      <c r="AH364" s="106">
        <v>0</v>
      </c>
      <c r="AI364" s="106">
        <v>0</v>
      </c>
      <c r="AJ364" s="495">
        <f t="shared" si="58"/>
        <v>0</v>
      </c>
    </row>
    <row r="365" spans="2:36" s="65" customFormat="1" ht="18.75" customHeight="1" thickBot="1" x14ac:dyDescent="0.3">
      <c r="B365" s="871"/>
      <c r="C365" s="881"/>
      <c r="D365" s="787"/>
      <c r="E365" s="87" t="s">
        <v>205</v>
      </c>
      <c r="F365" s="52">
        <f t="shared" si="66"/>
        <v>0</v>
      </c>
      <c r="G365" s="128">
        <v>0</v>
      </c>
      <c r="H365" s="92">
        <v>0</v>
      </c>
      <c r="I365" s="92">
        <v>0</v>
      </c>
      <c r="J365" s="92">
        <v>0</v>
      </c>
      <c r="K365" s="68">
        <f t="shared" si="60"/>
        <v>0</v>
      </c>
      <c r="L365" s="128">
        <v>0</v>
      </c>
      <c r="M365" s="128">
        <v>0</v>
      </c>
      <c r="N365" s="128">
        <v>0</v>
      </c>
      <c r="O365" s="128">
        <v>0</v>
      </c>
      <c r="P365" s="318">
        <f t="shared" si="54"/>
        <v>0</v>
      </c>
      <c r="Q365" s="128">
        <v>0</v>
      </c>
      <c r="R365" s="128">
        <v>0</v>
      </c>
      <c r="S365" s="128">
        <v>0</v>
      </c>
      <c r="T365" s="128">
        <v>0</v>
      </c>
      <c r="U365" s="318">
        <f t="shared" si="55"/>
        <v>0</v>
      </c>
      <c r="V365" s="106">
        <v>0</v>
      </c>
      <c r="W365" s="106">
        <v>0</v>
      </c>
      <c r="X365" s="106">
        <v>0</v>
      </c>
      <c r="Y365" s="465">
        <v>0</v>
      </c>
      <c r="Z365" s="495">
        <f t="shared" si="56"/>
        <v>0</v>
      </c>
      <c r="AA365" s="101">
        <v>0</v>
      </c>
      <c r="AB365" s="101">
        <v>0</v>
      </c>
      <c r="AC365" s="101">
        <v>0</v>
      </c>
      <c r="AD365" s="101">
        <v>0</v>
      </c>
      <c r="AE365" s="495">
        <f t="shared" si="57"/>
        <v>0</v>
      </c>
      <c r="AF365" s="101">
        <v>0</v>
      </c>
      <c r="AG365" s="101">
        <v>0</v>
      </c>
      <c r="AH365" s="101">
        <v>0</v>
      </c>
      <c r="AI365" s="101">
        <v>0</v>
      </c>
      <c r="AJ365" s="495">
        <f t="shared" si="58"/>
        <v>0</v>
      </c>
    </row>
    <row r="366" spans="2:36" s="65" customFormat="1" ht="18.75" customHeight="1" thickBot="1" x14ac:dyDescent="0.3">
      <c r="B366" s="871"/>
      <c r="C366" s="881"/>
      <c r="D366" s="787"/>
      <c r="E366" s="87" t="s">
        <v>114</v>
      </c>
      <c r="F366" s="52">
        <f t="shared" si="66"/>
        <v>0</v>
      </c>
      <c r="G366" s="128">
        <v>0</v>
      </c>
      <c r="H366" s="92">
        <v>0</v>
      </c>
      <c r="I366" s="92">
        <v>0</v>
      </c>
      <c r="J366" s="92">
        <v>0</v>
      </c>
      <c r="K366" s="68">
        <f t="shared" si="60"/>
        <v>0</v>
      </c>
      <c r="L366" s="128">
        <v>0</v>
      </c>
      <c r="M366" s="128">
        <v>0</v>
      </c>
      <c r="N366" s="128">
        <v>0</v>
      </c>
      <c r="O366" s="128">
        <v>0</v>
      </c>
      <c r="P366" s="318">
        <f t="shared" si="54"/>
        <v>0</v>
      </c>
      <c r="Q366" s="128">
        <v>0</v>
      </c>
      <c r="R366" s="128">
        <v>0</v>
      </c>
      <c r="S366" s="128">
        <v>0</v>
      </c>
      <c r="T366" s="128">
        <v>0</v>
      </c>
      <c r="U366" s="318">
        <f t="shared" si="55"/>
        <v>0</v>
      </c>
      <c r="V366" s="106">
        <v>0</v>
      </c>
      <c r="W366" s="106">
        <v>0</v>
      </c>
      <c r="X366" s="106">
        <v>0</v>
      </c>
      <c r="Y366" s="465">
        <v>0</v>
      </c>
      <c r="Z366" s="495">
        <f t="shared" si="56"/>
        <v>0</v>
      </c>
      <c r="AA366" s="103">
        <v>0</v>
      </c>
      <c r="AB366" s="103">
        <v>0</v>
      </c>
      <c r="AC366" s="103">
        <v>0</v>
      </c>
      <c r="AD366" s="103">
        <v>0</v>
      </c>
      <c r="AE366" s="495">
        <f t="shared" si="57"/>
        <v>0</v>
      </c>
      <c r="AF366" s="103">
        <v>0</v>
      </c>
      <c r="AG366" s="103">
        <v>0</v>
      </c>
      <c r="AH366" s="103">
        <v>0</v>
      </c>
      <c r="AI366" s="103">
        <v>0</v>
      </c>
      <c r="AJ366" s="495">
        <f t="shared" si="58"/>
        <v>0</v>
      </c>
    </row>
    <row r="367" spans="2:36" s="65" customFormat="1" ht="18.75" customHeight="1" thickBot="1" x14ac:dyDescent="0.3">
      <c r="B367" s="871"/>
      <c r="C367" s="881"/>
      <c r="D367" s="787"/>
      <c r="E367" s="222" t="s">
        <v>626</v>
      </c>
      <c r="F367" s="52">
        <f t="shared" si="66"/>
        <v>0</v>
      </c>
      <c r="G367" s="128">
        <v>0</v>
      </c>
      <c r="H367" s="92">
        <v>0</v>
      </c>
      <c r="I367" s="92">
        <v>0</v>
      </c>
      <c r="J367" s="92">
        <v>0</v>
      </c>
      <c r="K367" s="68">
        <f t="shared" si="60"/>
        <v>0</v>
      </c>
      <c r="L367" s="128">
        <v>0</v>
      </c>
      <c r="M367" s="128">
        <v>0</v>
      </c>
      <c r="N367" s="128">
        <v>0</v>
      </c>
      <c r="O367" s="128">
        <v>0</v>
      </c>
      <c r="P367" s="318">
        <f t="shared" si="54"/>
        <v>0</v>
      </c>
      <c r="Q367" s="128">
        <v>0</v>
      </c>
      <c r="R367" s="128">
        <v>0</v>
      </c>
      <c r="S367" s="128">
        <v>0</v>
      </c>
      <c r="T367" s="128">
        <v>0</v>
      </c>
      <c r="U367" s="318">
        <f t="shared" si="55"/>
        <v>0</v>
      </c>
      <c r="V367" s="106">
        <v>0</v>
      </c>
      <c r="W367" s="106">
        <v>0</v>
      </c>
      <c r="X367" s="106">
        <v>0</v>
      </c>
      <c r="Y367" s="465">
        <v>0</v>
      </c>
      <c r="Z367" s="495">
        <f t="shared" si="56"/>
        <v>0</v>
      </c>
      <c r="AA367" s="212">
        <v>0</v>
      </c>
      <c r="AB367" s="212">
        <v>0</v>
      </c>
      <c r="AC367" s="212">
        <v>0</v>
      </c>
      <c r="AD367" s="212">
        <v>0</v>
      </c>
      <c r="AE367" s="495">
        <f t="shared" si="57"/>
        <v>0</v>
      </c>
      <c r="AF367" s="103">
        <v>0</v>
      </c>
      <c r="AG367" s="103">
        <v>0</v>
      </c>
      <c r="AH367" s="103">
        <v>0</v>
      </c>
      <c r="AI367" s="103">
        <v>0</v>
      </c>
      <c r="AJ367" s="495">
        <f t="shared" si="58"/>
        <v>0</v>
      </c>
    </row>
    <row r="368" spans="2:36" s="65" customFormat="1" ht="18.75" customHeight="1" thickBot="1" x14ac:dyDescent="0.3">
      <c r="B368" s="871"/>
      <c r="C368" s="881"/>
      <c r="D368" s="788"/>
      <c r="E368" s="222" t="s">
        <v>625</v>
      </c>
      <c r="F368" s="52">
        <f t="shared" si="66"/>
        <v>0</v>
      </c>
      <c r="G368" s="128">
        <v>0</v>
      </c>
      <c r="H368" s="92">
        <v>0</v>
      </c>
      <c r="I368" s="92">
        <v>0</v>
      </c>
      <c r="J368" s="92">
        <v>0</v>
      </c>
      <c r="K368" s="68">
        <f t="shared" si="60"/>
        <v>0</v>
      </c>
      <c r="L368" s="128">
        <v>0</v>
      </c>
      <c r="M368" s="128">
        <v>0</v>
      </c>
      <c r="N368" s="128">
        <v>0</v>
      </c>
      <c r="O368" s="128">
        <v>0</v>
      </c>
      <c r="P368" s="318">
        <f t="shared" si="54"/>
        <v>0</v>
      </c>
      <c r="Q368" s="128">
        <v>0</v>
      </c>
      <c r="R368" s="128">
        <v>0</v>
      </c>
      <c r="S368" s="128">
        <v>0</v>
      </c>
      <c r="T368" s="128">
        <v>0</v>
      </c>
      <c r="U368" s="318">
        <f t="shared" si="55"/>
        <v>0</v>
      </c>
      <c r="V368" s="106">
        <v>0</v>
      </c>
      <c r="W368" s="106">
        <v>0</v>
      </c>
      <c r="X368" s="106">
        <v>0</v>
      </c>
      <c r="Y368" s="465">
        <v>0</v>
      </c>
      <c r="Z368" s="495">
        <f t="shared" si="56"/>
        <v>0</v>
      </c>
      <c r="AA368" s="212">
        <v>0</v>
      </c>
      <c r="AB368" s="212">
        <v>0</v>
      </c>
      <c r="AC368" s="212">
        <v>0</v>
      </c>
      <c r="AD368" s="212">
        <v>0</v>
      </c>
      <c r="AE368" s="495">
        <f t="shared" si="57"/>
        <v>0</v>
      </c>
      <c r="AF368" s="103">
        <v>0</v>
      </c>
      <c r="AG368" s="103">
        <v>0</v>
      </c>
      <c r="AH368" s="103">
        <v>0</v>
      </c>
      <c r="AI368" s="103">
        <v>0</v>
      </c>
      <c r="AJ368" s="495">
        <f t="shared" si="58"/>
        <v>0</v>
      </c>
    </row>
    <row r="369" spans="2:36" s="223" customFormat="1" ht="18.75" customHeight="1" thickBot="1" x14ac:dyDescent="0.3">
      <c r="B369" s="871">
        <v>8</v>
      </c>
      <c r="C369" s="881"/>
      <c r="D369" s="807" t="s">
        <v>472</v>
      </c>
      <c r="E369" s="86" t="s">
        <v>118</v>
      </c>
      <c r="F369" s="52">
        <f t="shared" si="66"/>
        <v>0</v>
      </c>
      <c r="G369" s="146"/>
      <c r="H369" s="146"/>
      <c r="I369" s="146"/>
      <c r="J369" s="146"/>
      <c r="K369" s="68">
        <f t="shared" si="60"/>
        <v>0</v>
      </c>
      <c r="L369" s="277"/>
      <c r="M369" s="277"/>
      <c r="N369" s="277"/>
      <c r="O369" s="277"/>
      <c r="P369" s="318">
        <f t="shared" si="54"/>
        <v>0</v>
      </c>
      <c r="Q369" s="277"/>
      <c r="R369" s="277"/>
      <c r="S369" s="277"/>
      <c r="T369" s="277"/>
      <c r="U369" s="318">
        <f t="shared" si="55"/>
        <v>0</v>
      </c>
      <c r="V369" s="277"/>
      <c r="W369" s="277"/>
      <c r="X369" s="277"/>
      <c r="Y369" s="422"/>
      <c r="Z369" s="495">
        <f t="shared" si="56"/>
        <v>0</v>
      </c>
      <c r="AA369" s="277"/>
      <c r="AB369" s="277"/>
      <c r="AC369" s="277"/>
      <c r="AD369" s="277"/>
      <c r="AE369" s="495">
        <f t="shared" si="57"/>
        <v>0</v>
      </c>
      <c r="AF369" s="277"/>
      <c r="AG369" s="277"/>
      <c r="AH369" s="277"/>
      <c r="AI369" s="277"/>
      <c r="AJ369" s="495">
        <f t="shared" si="58"/>
        <v>0</v>
      </c>
    </row>
    <row r="370" spans="2:36" s="223" customFormat="1" ht="18.75" customHeight="1" thickBot="1" x14ac:dyDescent="0.3">
      <c r="B370" s="871"/>
      <c r="C370" s="881"/>
      <c r="D370" s="787"/>
      <c r="E370" s="86" t="s">
        <v>205</v>
      </c>
      <c r="F370" s="52">
        <f t="shared" si="66"/>
        <v>0</v>
      </c>
      <c r="G370" s="146"/>
      <c r="H370" s="146"/>
      <c r="I370" s="146"/>
      <c r="J370" s="146"/>
      <c r="K370" s="68">
        <f t="shared" si="60"/>
        <v>0</v>
      </c>
      <c r="L370" s="277"/>
      <c r="M370" s="277"/>
      <c r="N370" s="277"/>
      <c r="O370" s="277"/>
      <c r="P370" s="318">
        <f t="shared" si="54"/>
        <v>0</v>
      </c>
      <c r="Q370" s="277"/>
      <c r="R370" s="277"/>
      <c r="S370" s="277"/>
      <c r="T370" s="277"/>
      <c r="U370" s="318">
        <f t="shared" si="55"/>
        <v>0</v>
      </c>
      <c r="V370" s="277"/>
      <c r="W370" s="277"/>
      <c r="X370" s="277"/>
      <c r="Y370" s="422"/>
      <c r="Z370" s="495">
        <f t="shared" si="56"/>
        <v>0</v>
      </c>
      <c r="AA370" s="277"/>
      <c r="AB370" s="277"/>
      <c r="AC370" s="277"/>
      <c r="AD370" s="277"/>
      <c r="AE370" s="495">
        <f t="shared" si="57"/>
        <v>0</v>
      </c>
      <c r="AF370" s="277"/>
      <c r="AG370" s="277"/>
      <c r="AH370" s="277"/>
      <c r="AI370" s="277"/>
      <c r="AJ370" s="495">
        <f t="shared" si="58"/>
        <v>0</v>
      </c>
    </row>
    <row r="371" spans="2:36" s="65" customFormat="1" ht="18.75" customHeight="1" thickBot="1" x14ac:dyDescent="0.3">
      <c r="B371" s="871"/>
      <c r="C371" s="881"/>
      <c r="D371" s="787"/>
      <c r="E371" s="87" t="s">
        <v>114</v>
      </c>
      <c r="F371" s="52">
        <f t="shared" si="66"/>
        <v>0</v>
      </c>
      <c r="G371" s="101">
        <v>0</v>
      </c>
      <c r="H371" s="110">
        <v>0</v>
      </c>
      <c r="I371" s="110">
        <v>0</v>
      </c>
      <c r="J371" s="110">
        <v>0</v>
      </c>
      <c r="K371" s="68">
        <f t="shared" si="60"/>
        <v>0</v>
      </c>
      <c r="L371" s="103">
        <v>0</v>
      </c>
      <c r="M371" s="103">
        <v>0</v>
      </c>
      <c r="N371" s="103">
        <v>0</v>
      </c>
      <c r="O371" s="103">
        <v>0</v>
      </c>
      <c r="P371" s="318">
        <f t="shared" si="54"/>
        <v>0</v>
      </c>
      <c r="Q371" s="103">
        <v>0</v>
      </c>
      <c r="R371" s="103">
        <v>0</v>
      </c>
      <c r="S371" s="103">
        <v>0</v>
      </c>
      <c r="T371" s="103">
        <v>0</v>
      </c>
      <c r="U371" s="318">
        <f t="shared" si="55"/>
        <v>0</v>
      </c>
      <c r="V371" s="103">
        <v>0</v>
      </c>
      <c r="W371" s="103">
        <v>0</v>
      </c>
      <c r="X371" s="103">
        <v>0</v>
      </c>
      <c r="Y371" s="467">
        <v>0</v>
      </c>
      <c r="Z371" s="495">
        <f t="shared" si="56"/>
        <v>0</v>
      </c>
      <c r="AA371" s="103">
        <v>0</v>
      </c>
      <c r="AB371" s="103">
        <v>0</v>
      </c>
      <c r="AC371" s="103">
        <v>0</v>
      </c>
      <c r="AD371" s="103">
        <v>0</v>
      </c>
      <c r="AE371" s="495">
        <f t="shared" si="57"/>
        <v>0</v>
      </c>
      <c r="AF371" s="103">
        <v>0</v>
      </c>
      <c r="AG371" s="103">
        <v>0</v>
      </c>
      <c r="AH371" s="103">
        <v>0</v>
      </c>
      <c r="AI371" s="103">
        <v>0</v>
      </c>
      <c r="AJ371" s="495">
        <f t="shared" si="58"/>
        <v>0</v>
      </c>
    </row>
    <row r="372" spans="2:36" s="65" customFormat="1" ht="18.75" customHeight="1" thickBot="1" x14ac:dyDescent="0.3">
      <c r="B372" s="871"/>
      <c r="C372" s="881"/>
      <c r="D372" s="787"/>
      <c r="E372" s="222" t="s">
        <v>626</v>
      </c>
      <c r="F372" s="52">
        <f t="shared" si="66"/>
        <v>0</v>
      </c>
      <c r="G372" s="101">
        <v>0</v>
      </c>
      <c r="H372" s="110">
        <v>0</v>
      </c>
      <c r="I372" s="110">
        <v>0</v>
      </c>
      <c r="J372" s="110">
        <v>0</v>
      </c>
      <c r="K372" s="68">
        <f t="shared" si="60"/>
        <v>0</v>
      </c>
      <c r="L372" s="212">
        <v>0</v>
      </c>
      <c r="M372" s="212">
        <v>0</v>
      </c>
      <c r="N372" s="212">
        <v>0</v>
      </c>
      <c r="O372" s="212">
        <v>0</v>
      </c>
      <c r="P372" s="318">
        <f t="shared" si="54"/>
        <v>0</v>
      </c>
      <c r="Q372" s="212">
        <v>0</v>
      </c>
      <c r="R372" s="212">
        <v>0</v>
      </c>
      <c r="S372" s="212">
        <v>0</v>
      </c>
      <c r="T372" s="212">
        <v>0</v>
      </c>
      <c r="U372" s="318">
        <f t="shared" si="55"/>
        <v>0</v>
      </c>
      <c r="V372" s="103">
        <v>0</v>
      </c>
      <c r="W372" s="103">
        <v>0</v>
      </c>
      <c r="X372" s="103">
        <v>0</v>
      </c>
      <c r="Y372" s="467">
        <v>0</v>
      </c>
      <c r="Z372" s="495">
        <f t="shared" si="56"/>
        <v>0</v>
      </c>
      <c r="AA372" s="212">
        <v>0</v>
      </c>
      <c r="AB372" s="212">
        <v>0</v>
      </c>
      <c r="AC372" s="212">
        <v>0</v>
      </c>
      <c r="AD372" s="212">
        <v>0</v>
      </c>
      <c r="AE372" s="495">
        <f t="shared" si="57"/>
        <v>0</v>
      </c>
      <c r="AF372" s="212">
        <v>0</v>
      </c>
      <c r="AG372" s="212">
        <v>0</v>
      </c>
      <c r="AH372" s="212">
        <v>0</v>
      </c>
      <c r="AI372" s="212">
        <v>0</v>
      </c>
      <c r="AJ372" s="495">
        <f t="shared" si="58"/>
        <v>0</v>
      </c>
    </row>
    <row r="373" spans="2:36" s="65" customFormat="1" ht="18.75" customHeight="1" thickBot="1" x14ac:dyDescent="0.3">
      <c r="B373" s="871"/>
      <c r="C373" s="881"/>
      <c r="D373" s="788"/>
      <c r="E373" s="222" t="s">
        <v>625</v>
      </c>
      <c r="F373" s="52">
        <f t="shared" si="66"/>
        <v>0</v>
      </c>
      <c r="G373" s="101">
        <v>0</v>
      </c>
      <c r="H373" s="110">
        <v>0</v>
      </c>
      <c r="I373" s="110">
        <v>0</v>
      </c>
      <c r="J373" s="110">
        <v>0</v>
      </c>
      <c r="K373" s="68">
        <f t="shared" si="60"/>
        <v>0</v>
      </c>
      <c r="L373" s="212">
        <v>0</v>
      </c>
      <c r="M373" s="212">
        <v>0</v>
      </c>
      <c r="N373" s="212">
        <v>0</v>
      </c>
      <c r="O373" s="212">
        <v>0</v>
      </c>
      <c r="P373" s="318">
        <f t="shared" si="54"/>
        <v>0</v>
      </c>
      <c r="Q373" s="212">
        <v>0</v>
      </c>
      <c r="R373" s="212">
        <v>0</v>
      </c>
      <c r="S373" s="212">
        <v>0</v>
      </c>
      <c r="T373" s="212">
        <v>0</v>
      </c>
      <c r="U373" s="318">
        <f t="shared" si="55"/>
        <v>0</v>
      </c>
      <c r="V373" s="103">
        <v>0</v>
      </c>
      <c r="W373" s="103">
        <v>0</v>
      </c>
      <c r="X373" s="103">
        <v>0</v>
      </c>
      <c r="Y373" s="467">
        <v>0</v>
      </c>
      <c r="Z373" s="495">
        <f t="shared" si="56"/>
        <v>0</v>
      </c>
      <c r="AA373" s="212">
        <v>0</v>
      </c>
      <c r="AB373" s="212">
        <v>0</v>
      </c>
      <c r="AC373" s="212">
        <v>0</v>
      </c>
      <c r="AD373" s="212">
        <v>0</v>
      </c>
      <c r="AE373" s="495">
        <f t="shared" si="57"/>
        <v>0</v>
      </c>
      <c r="AF373" s="212">
        <v>0</v>
      </c>
      <c r="AG373" s="212">
        <v>0</v>
      </c>
      <c r="AH373" s="212">
        <v>0</v>
      </c>
      <c r="AI373" s="212">
        <v>0</v>
      </c>
      <c r="AJ373" s="495">
        <f t="shared" si="58"/>
        <v>0</v>
      </c>
    </row>
    <row r="374" spans="2:36" s="221" customFormat="1" ht="16.5" customHeight="1" thickBot="1" x14ac:dyDescent="0.3">
      <c r="B374" s="871">
        <v>9</v>
      </c>
      <c r="C374" s="881"/>
      <c r="D374" s="807" t="s">
        <v>628</v>
      </c>
      <c r="E374" s="85" t="s">
        <v>118</v>
      </c>
      <c r="F374" s="52">
        <f t="shared" si="66"/>
        <v>0</v>
      </c>
      <c r="G374" s="142"/>
      <c r="H374" s="142"/>
      <c r="I374" s="142"/>
      <c r="J374" s="142"/>
      <c r="K374" s="68">
        <f t="shared" si="60"/>
        <v>0</v>
      </c>
      <c r="L374" s="277"/>
      <c r="M374" s="277"/>
      <c r="N374" s="277"/>
      <c r="O374" s="277"/>
      <c r="P374" s="318">
        <f t="shared" si="54"/>
        <v>0</v>
      </c>
      <c r="Q374" s="277"/>
      <c r="R374" s="277"/>
      <c r="S374" s="277"/>
      <c r="T374" s="277"/>
      <c r="U374" s="318">
        <f t="shared" si="55"/>
        <v>0</v>
      </c>
      <c r="V374" s="277"/>
      <c r="W374" s="277"/>
      <c r="X374" s="277"/>
      <c r="Y374" s="422"/>
      <c r="Z374" s="495">
        <f t="shared" si="56"/>
        <v>0</v>
      </c>
      <c r="AA374" s="277"/>
      <c r="AB374" s="277"/>
      <c r="AC374" s="277"/>
      <c r="AD374" s="277"/>
      <c r="AE374" s="495">
        <f t="shared" si="57"/>
        <v>0</v>
      </c>
      <c r="AF374" s="277"/>
      <c r="AG374" s="277"/>
      <c r="AH374" s="277"/>
      <c r="AI374" s="277"/>
      <c r="AJ374" s="495">
        <f t="shared" si="58"/>
        <v>0</v>
      </c>
    </row>
    <row r="375" spans="2:36" s="221" customFormat="1" ht="16.5" customHeight="1" thickBot="1" x14ac:dyDescent="0.3">
      <c r="B375" s="871"/>
      <c r="C375" s="881"/>
      <c r="D375" s="787"/>
      <c r="E375" s="86" t="s">
        <v>205</v>
      </c>
      <c r="F375" s="52">
        <f t="shared" si="66"/>
        <v>0</v>
      </c>
      <c r="G375" s="146"/>
      <c r="H375" s="146"/>
      <c r="I375" s="146"/>
      <c r="J375" s="146"/>
      <c r="K375" s="68">
        <f t="shared" si="60"/>
        <v>0</v>
      </c>
      <c r="L375" s="277"/>
      <c r="M375" s="277"/>
      <c r="N375" s="277"/>
      <c r="O375" s="277"/>
      <c r="P375" s="318">
        <f t="shared" si="54"/>
        <v>0</v>
      </c>
      <c r="Q375" s="277"/>
      <c r="R375" s="277"/>
      <c r="S375" s="277"/>
      <c r="T375" s="277"/>
      <c r="U375" s="318">
        <f t="shared" si="55"/>
        <v>0</v>
      </c>
      <c r="V375" s="277"/>
      <c r="W375" s="277"/>
      <c r="X375" s="277"/>
      <c r="Y375" s="422"/>
      <c r="Z375" s="495">
        <f t="shared" si="56"/>
        <v>0</v>
      </c>
      <c r="AA375" s="277"/>
      <c r="AB375" s="277"/>
      <c r="AC375" s="277"/>
      <c r="AD375" s="277"/>
      <c r="AE375" s="495">
        <f t="shared" si="57"/>
        <v>0</v>
      </c>
      <c r="AF375" s="277"/>
      <c r="AG375" s="277"/>
      <c r="AH375" s="277"/>
      <c r="AI375" s="277"/>
      <c r="AJ375" s="495">
        <f t="shared" si="58"/>
        <v>0</v>
      </c>
    </row>
    <row r="376" spans="2:36" s="239" customFormat="1" ht="16.5" customHeight="1" thickBot="1" x14ac:dyDescent="0.3">
      <c r="B376" s="871"/>
      <c r="C376" s="881"/>
      <c r="D376" s="787"/>
      <c r="E376" s="88" t="s">
        <v>114</v>
      </c>
      <c r="F376" s="52">
        <f t="shared" si="66"/>
        <v>0</v>
      </c>
      <c r="G376" s="103">
        <v>0</v>
      </c>
      <c r="H376" s="111">
        <v>0</v>
      </c>
      <c r="I376" s="111">
        <v>0</v>
      </c>
      <c r="J376" s="111">
        <v>0</v>
      </c>
      <c r="K376" s="68">
        <f t="shared" si="60"/>
        <v>0</v>
      </c>
      <c r="L376" s="103">
        <v>0</v>
      </c>
      <c r="M376" s="103">
        <v>0</v>
      </c>
      <c r="N376" s="103">
        <v>0</v>
      </c>
      <c r="O376" s="103">
        <v>0</v>
      </c>
      <c r="P376" s="318">
        <f t="shared" si="54"/>
        <v>0</v>
      </c>
      <c r="Q376" s="103">
        <v>0</v>
      </c>
      <c r="R376" s="103">
        <v>0</v>
      </c>
      <c r="S376" s="103">
        <v>0</v>
      </c>
      <c r="T376" s="103">
        <v>0</v>
      </c>
      <c r="U376" s="318">
        <f t="shared" si="55"/>
        <v>0</v>
      </c>
      <c r="V376" s="103">
        <v>0</v>
      </c>
      <c r="W376" s="103">
        <v>0</v>
      </c>
      <c r="X376" s="103">
        <v>0</v>
      </c>
      <c r="Y376" s="467">
        <v>0</v>
      </c>
      <c r="Z376" s="495">
        <f t="shared" si="56"/>
        <v>0</v>
      </c>
      <c r="AA376" s="103">
        <v>0</v>
      </c>
      <c r="AB376" s="103">
        <v>0</v>
      </c>
      <c r="AC376" s="103">
        <v>0</v>
      </c>
      <c r="AD376" s="103">
        <v>0</v>
      </c>
      <c r="AE376" s="495">
        <f t="shared" si="57"/>
        <v>0</v>
      </c>
      <c r="AF376" s="103">
        <v>0</v>
      </c>
      <c r="AG376" s="103">
        <v>0</v>
      </c>
      <c r="AH376" s="103">
        <v>0</v>
      </c>
      <c r="AI376" s="103">
        <v>0</v>
      </c>
      <c r="AJ376" s="495">
        <f t="shared" si="58"/>
        <v>0</v>
      </c>
    </row>
    <row r="377" spans="2:36" s="239" customFormat="1" ht="16.5" customHeight="1" thickBot="1" x14ac:dyDescent="0.3">
      <c r="B377" s="871"/>
      <c r="C377" s="881"/>
      <c r="D377" s="787"/>
      <c r="E377" s="89" t="s">
        <v>626</v>
      </c>
      <c r="F377" s="52">
        <f t="shared" si="66"/>
        <v>0</v>
      </c>
      <c r="G377" s="212">
        <v>0</v>
      </c>
      <c r="H377" s="144">
        <v>0</v>
      </c>
      <c r="I377" s="144">
        <v>0</v>
      </c>
      <c r="J377" s="144">
        <v>0</v>
      </c>
      <c r="K377" s="68">
        <f t="shared" si="60"/>
        <v>0</v>
      </c>
      <c r="L377" s="212">
        <v>0</v>
      </c>
      <c r="M377" s="212">
        <v>0</v>
      </c>
      <c r="N377" s="212">
        <v>0</v>
      </c>
      <c r="O377" s="212">
        <v>0</v>
      </c>
      <c r="P377" s="318">
        <f t="shared" si="54"/>
        <v>0</v>
      </c>
      <c r="Q377" s="103">
        <v>0</v>
      </c>
      <c r="R377" s="103">
        <v>0</v>
      </c>
      <c r="S377" s="103">
        <v>0</v>
      </c>
      <c r="T377" s="103">
        <v>0</v>
      </c>
      <c r="U377" s="318">
        <f t="shared" si="55"/>
        <v>0</v>
      </c>
      <c r="V377" s="212">
        <v>0</v>
      </c>
      <c r="W377" s="212">
        <v>0</v>
      </c>
      <c r="X377" s="212">
        <v>0</v>
      </c>
      <c r="Y377" s="464">
        <v>0</v>
      </c>
      <c r="Z377" s="495">
        <f t="shared" si="56"/>
        <v>0</v>
      </c>
      <c r="AA377" s="212">
        <v>0</v>
      </c>
      <c r="AB377" s="212">
        <v>0</v>
      </c>
      <c r="AC377" s="212">
        <v>0</v>
      </c>
      <c r="AD377" s="212">
        <v>0</v>
      </c>
      <c r="AE377" s="495">
        <f t="shared" si="57"/>
        <v>0</v>
      </c>
      <c r="AF377" s="212">
        <v>0</v>
      </c>
      <c r="AG377" s="212">
        <v>0</v>
      </c>
      <c r="AH377" s="212">
        <v>0</v>
      </c>
      <c r="AI377" s="212">
        <v>0</v>
      </c>
      <c r="AJ377" s="495">
        <f t="shared" si="58"/>
        <v>0</v>
      </c>
    </row>
    <row r="378" spans="2:36" s="239" customFormat="1" ht="21.75" thickBot="1" x14ac:dyDescent="0.3">
      <c r="B378" s="871"/>
      <c r="C378" s="881"/>
      <c r="D378" s="788"/>
      <c r="E378" s="89" t="s">
        <v>625</v>
      </c>
      <c r="F378" s="52">
        <f t="shared" si="66"/>
        <v>0</v>
      </c>
      <c r="G378" s="212">
        <v>0</v>
      </c>
      <c r="H378" s="144">
        <v>0</v>
      </c>
      <c r="I378" s="144">
        <v>0</v>
      </c>
      <c r="J378" s="144">
        <v>0</v>
      </c>
      <c r="K378" s="68">
        <f t="shared" si="60"/>
        <v>0</v>
      </c>
      <c r="L378" s="212">
        <v>0</v>
      </c>
      <c r="M378" s="212">
        <v>0</v>
      </c>
      <c r="N378" s="212">
        <v>0</v>
      </c>
      <c r="O378" s="212">
        <v>0</v>
      </c>
      <c r="P378" s="318">
        <f t="shared" si="54"/>
        <v>0</v>
      </c>
      <c r="Q378" s="103">
        <v>0</v>
      </c>
      <c r="R378" s="103">
        <v>0</v>
      </c>
      <c r="S378" s="103">
        <v>0</v>
      </c>
      <c r="T378" s="103">
        <v>0</v>
      </c>
      <c r="U378" s="318">
        <f t="shared" si="55"/>
        <v>0</v>
      </c>
      <c r="V378" s="212">
        <v>0</v>
      </c>
      <c r="W378" s="212">
        <v>0</v>
      </c>
      <c r="X378" s="212">
        <v>0</v>
      </c>
      <c r="Y378" s="464">
        <v>0</v>
      </c>
      <c r="Z378" s="495">
        <f t="shared" si="56"/>
        <v>0</v>
      </c>
      <c r="AA378" s="212">
        <v>0</v>
      </c>
      <c r="AB378" s="212">
        <v>0</v>
      </c>
      <c r="AC378" s="212">
        <v>0</v>
      </c>
      <c r="AD378" s="212">
        <v>0</v>
      </c>
      <c r="AE378" s="495">
        <f t="shared" si="57"/>
        <v>0</v>
      </c>
      <c r="AF378" s="212">
        <v>0</v>
      </c>
      <c r="AG378" s="212">
        <v>0</v>
      </c>
      <c r="AH378" s="212">
        <v>0</v>
      </c>
      <c r="AI378" s="212">
        <v>0</v>
      </c>
      <c r="AJ378" s="495">
        <f t="shared" si="58"/>
        <v>0</v>
      </c>
    </row>
    <row r="379" spans="2:36" s="221" customFormat="1" ht="16.5" customHeight="1" thickBot="1" x14ac:dyDescent="0.3">
      <c r="B379" s="871">
        <v>10</v>
      </c>
      <c r="C379" s="881"/>
      <c r="D379" s="807" t="s">
        <v>629</v>
      </c>
      <c r="E379" s="86" t="s">
        <v>118</v>
      </c>
      <c r="F379" s="52">
        <f t="shared" si="66"/>
        <v>0</v>
      </c>
      <c r="G379" s="142"/>
      <c r="H379" s="142"/>
      <c r="I379" s="142"/>
      <c r="J379" s="142"/>
      <c r="K379" s="68">
        <f t="shared" si="60"/>
        <v>0</v>
      </c>
      <c r="L379" s="277"/>
      <c r="M379" s="277"/>
      <c r="N379" s="277"/>
      <c r="O379" s="277"/>
      <c r="P379" s="318">
        <f t="shared" si="54"/>
        <v>0</v>
      </c>
      <c r="Q379" s="277"/>
      <c r="R379" s="277"/>
      <c r="S379" s="277"/>
      <c r="T379" s="277"/>
      <c r="U379" s="318">
        <f t="shared" si="55"/>
        <v>0</v>
      </c>
      <c r="V379" s="277"/>
      <c r="W379" s="277"/>
      <c r="X379" s="277"/>
      <c r="Y379" s="422"/>
      <c r="Z379" s="495">
        <f t="shared" si="56"/>
        <v>0</v>
      </c>
      <c r="AA379" s="277"/>
      <c r="AB379" s="277"/>
      <c r="AC379" s="277"/>
      <c r="AD379" s="277"/>
      <c r="AE379" s="495">
        <f t="shared" si="57"/>
        <v>0</v>
      </c>
      <c r="AF379" s="277"/>
      <c r="AG379" s="277"/>
      <c r="AH379" s="277"/>
      <c r="AI379" s="277"/>
      <c r="AJ379" s="495">
        <f t="shared" si="58"/>
        <v>0</v>
      </c>
    </row>
    <row r="380" spans="2:36" s="221" customFormat="1" ht="16.5" customHeight="1" thickBot="1" x14ac:dyDescent="0.3">
      <c r="B380" s="871"/>
      <c r="C380" s="881"/>
      <c r="D380" s="787"/>
      <c r="E380" s="86" t="s">
        <v>205</v>
      </c>
      <c r="F380" s="52">
        <f t="shared" si="66"/>
        <v>0</v>
      </c>
      <c r="G380" s="146"/>
      <c r="H380" s="146"/>
      <c r="I380" s="146"/>
      <c r="J380" s="146"/>
      <c r="K380" s="68">
        <f t="shared" si="60"/>
        <v>0</v>
      </c>
      <c r="L380" s="277"/>
      <c r="M380" s="277"/>
      <c r="N380" s="277"/>
      <c r="O380" s="277"/>
      <c r="P380" s="318">
        <f t="shared" si="54"/>
        <v>0</v>
      </c>
      <c r="Q380" s="277"/>
      <c r="R380" s="277"/>
      <c r="S380" s="277"/>
      <c r="T380" s="277"/>
      <c r="U380" s="318">
        <f t="shared" si="55"/>
        <v>0</v>
      </c>
      <c r="V380" s="277"/>
      <c r="W380" s="277"/>
      <c r="X380" s="277"/>
      <c r="Y380" s="422"/>
      <c r="Z380" s="495">
        <f t="shared" si="56"/>
        <v>0</v>
      </c>
      <c r="AA380" s="277"/>
      <c r="AB380" s="277"/>
      <c r="AC380" s="277"/>
      <c r="AD380" s="277"/>
      <c r="AE380" s="495">
        <f t="shared" si="57"/>
        <v>0</v>
      </c>
      <c r="AF380" s="277"/>
      <c r="AG380" s="277"/>
      <c r="AH380" s="277"/>
      <c r="AI380" s="277"/>
      <c r="AJ380" s="495">
        <f t="shared" si="58"/>
        <v>0</v>
      </c>
    </row>
    <row r="381" spans="2:36" s="239" customFormat="1" ht="16.5" customHeight="1" thickBot="1" x14ac:dyDescent="0.3">
      <c r="B381" s="871"/>
      <c r="C381" s="881"/>
      <c r="D381" s="787"/>
      <c r="E381" s="88" t="s">
        <v>114</v>
      </c>
      <c r="F381" s="52">
        <f t="shared" si="66"/>
        <v>0</v>
      </c>
      <c r="G381" s="103">
        <v>0</v>
      </c>
      <c r="H381" s="111">
        <v>0</v>
      </c>
      <c r="I381" s="111">
        <v>0</v>
      </c>
      <c r="J381" s="111">
        <v>0</v>
      </c>
      <c r="K381" s="68">
        <f t="shared" si="60"/>
        <v>0</v>
      </c>
      <c r="L381" s="103">
        <v>0</v>
      </c>
      <c r="M381" s="103">
        <v>0</v>
      </c>
      <c r="N381" s="103">
        <v>0</v>
      </c>
      <c r="O381" s="103">
        <v>0</v>
      </c>
      <c r="P381" s="318">
        <f t="shared" si="54"/>
        <v>0</v>
      </c>
      <c r="Q381" s="103">
        <v>0</v>
      </c>
      <c r="R381" s="103">
        <v>0</v>
      </c>
      <c r="S381" s="103">
        <v>0</v>
      </c>
      <c r="T381" s="103">
        <v>0</v>
      </c>
      <c r="U381" s="318">
        <f t="shared" si="55"/>
        <v>0</v>
      </c>
      <c r="V381" s="103">
        <v>0</v>
      </c>
      <c r="W381" s="103">
        <v>0</v>
      </c>
      <c r="X381" s="103">
        <v>0</v>
      </c>
      <c r="Y381" s="467">
        <v>0</v>
      </c>
      <c r="Z381" s="495">
        <f t="shared" si="56"/>
        <v>0</v>
      </c>
      <c r="AA381" s="103">
        <v>0</v>
      </c>
      <c r="AB381" s="103">
        <v>0</v>
      </c>
      <c r="AC381" s="103">
        <v>0</v>
      </c>
      <c r="AD381" s="103">
        <v>0</v>
      </c>
      <c r="AE381" s="495">
        <f t="shared" si="57"/>
        <v>0</v>
      </c>
      <c r="AF381" s="103">
        <v>0</v>
      </c>
      <c r="AG381" s="103">
        <v>0</v>
      </c>
      <c r="AH381" s="103">
        <v>0</v>
      </c>
      <c r="AI381" s="103">
        <v>0</v>
      </c>
      <c r="AJ381" s="495">
        <f t="shared" si="58"/>
        <v>0</v>
      </c>
    </row>
    <row r="382" spans="2:36" s="239" customFormat="1" ht="16.5" customHeight="1" thickBot="1" x14ac:dyDescent="0.3">
      <c r="B382" s="871"/>
      <c r="C382" s="881"/>
      <c r="D382" s="787"/>
      <c r="E382" s="89" t="s">
        <v>626</v>
      </c>
      <c r="F382" s="52">
        <f t="shared" si="66"/>
        <v>0</v>
      </c>
      <c r="G382" s="212">
        <v>0</v>
      </c>
      <c r="H382" s="144">
        <v>0</v>
      </c>
      <c r="I382" s="144">
        <v>0</v>
      </c>
      <c r="J382" s="144">
        <v>0</v>
      </c>
      <c r="K382" s="68">
        <f t="shared" si="60"/>
        <v>0</v>
      </c>
      <c r="L382" s="212">
        <v>0</v>
      </c>
      <c r="M382" s="212">
        <v>0</v>
      </c>
      <c r="N382" s="212">
        <v>0</v>
      </c>
      <c r="O382" s="212">
        <v>0</v>
      </c>
      <c r="P382" s="318">
        <f t="shared" si="54"/>
        <v>0</v>
      </c>
      <c r="Q382" s="103">
        <v>0</v>
      </c>
      <c r="R382" s="103">
        <v>0</v>
      </c>
      <c r="S382" s="103">
        <v>0</v>
      </c>
      <c r="T382" s="103">
        <v>0</v>
      </c>
      <c r="U382" s="318">
        <f t="shared" si="55"/>
        <v>0</v>
      </c>
      <c r="V382" s="212">
        <v>0</v>
      </c>
      <c r="W382" s="212">
        <v>0</v>
      </c>
      <c r="X382" s="212">
        <v>0</v>
      </c>
      <c r="Y382" s="464">
        <v>0</v>
      </c>
      <c r="Z382" s="495">
        <f t="shared" si="56"/>
        <v>0</v>
      </c>
      <c r="AA382" s="212">
        <v>0</v>
      </c>
      <c r="AB382" s="212">
        <v>0</v>
      </c>
      <c r="AC382" s="212">
        <v>0</v>
      </c>
      <c r="AD382" s="212">
        <v>0</v>
      </c>
      <c r="AE382" s="495">
        <f t="shared" si="57"/>
        <v>0</v>
      </c>
      <c r="AF382" s="103">
        <v>0</v>
      </c>
      <c r="AG382" s="103">
        <v>0</v>
      </c>
      <c r="AH382" s="103">
        <v>0</v>
      </c>
      <c r="AI382" s="103">
        <v>0</v>
      </c>
      <c r="AJ382" s="495">
        <f t="shared" si="58"/>
        <v>0</v>
      </c>
    </row>
    <row r="383" spans="2:36" s="239" customFormat="1" ht="27" customHeight="1" thickBot="1" x14ac:dyDescent="0.3">
      <c r="B383" s="871"/>
      <c r="C383" s="881"/>
      <c r="D383" s="788"/>
      <c r="E383" s="89" t="s">
        <v>625</v>
      </c>
      <c r="F383" s="52">
        <f t="shared" si="66"/>
        <v>0</v>
      </c>
      <c r="G383" s="212">
        <v>0</v>
      </c>
      <c r="H383" s="144">
        <v>0</v>
      </c>
      <c r="I383" s="144">
        <v>0</v>
      </c>
      <c r="J383" s="144">
        <v>0</v>
      </c>
      <c r="K383" s="68">
        <f t="shared" si="60"/>
        <v>0</v>
      </c>
      <c r="L383" s="212">
        <v>0</v>
      </c>
      <c r="M383" s="212">
        <v>0</v>
      </c>
      <c r="N383" s="212">
        <v>0</v>
      </c>
      <c r="O383" s="212">
        <v>0</v>
      </c>
      <c r="P383" s="318">
        <f t="shared" si="54"/>
        <v>0</v>
      </c>
      <c r="Q383" s="103">
        <v>0</v>
      </c>
      <c r="R383" s="103">
        <v>0</v>
      </c>
      <c r="S383" s="103">
        <v>0</v>
      </c>
      <c r="T383" s="103">
        <v>0</v>
      </c>
      <c r="U383" s="318">
        <f t="shared" si="55"/>
        <v>0</v>
      </c>
      <c r="V383" s="212">
        <v>0</v>
      </c>
      <c r="W383" s="212">
        <v>0</v>
      </c>
      <c r="X383" s="212">
        <v>0</v>
      </c>
      <c r="Y383" s="464">
        <v>0</v>
      </c>
      <c r="Z383" s="495">
        <f t="shared" si="56"/>
        <v>0</v>
      </c>
      <c r="AA383" s="212">
        <v>0</v>
      </c>
      <c r="AB383" s="212">
        <v>0</v>
      </c>
      <c r="AC383" s="212">
        <v>0</v>
      </c>
      <c r="AD383" s="212">
        <v>0</v>
      </c>
      <c r="AE383" s="495">
        <f t="shared" si="57"/>
        <v>0</v>
      </c>
      <c r="AF383" s="103">
        <v>0</v>
      </c>
      <c r="AG383" s="103">
        <v>0</v>
      </c>
      <c r="AH383" s="103">
        <v>0</v>
      </c>
      <c r="AI383" s="103">
        <v>0</v>
      </c>
      <c r="AJ383" s="495">
        <f t="shared" si="58"/>
        <v>0</v>
      </c>
    </row>
    <row r="384" spans="2:36" s="269" customFormat="1" ht="27" customHeight="1" thickBot="1" x14ac:dyDescent="0.3">
      <c r="B384" s="872">
        <v>11</v>
      </c>
      <c r="C384" s="881"/>
      <c r="D384" s="807" t="s">
        <v>710</v>
      </c>
      <c r="E384" s="88" t="s">
        <v>114</v>
      </c>
      <c r="F384" s="52">
        <f t="shared" si="66"/>
        <v>1</v>
      </c>
      <c r="G384" s="212">
        <v>0</v>
      </c>
      <c r="H384" s="144">
        <v>0</v>
      </c>
      <c r="I384" s="144">
        <v>0</v>
      </c>
      <c r="J384" s="144">
        <v>0</v>
      </c>
      <c r="K384" s="68">
        <f t="shared" si="60"/>
        <v>0</v>
      </c>
      <c r="L384" s="103">
        <v>0</v>
      </c>
      <c r="M384" s="103">
        <v>0</v>
      </c>
      <c r="N384" s="103">
        <v>0</v>
      </c>
      <c r="O384" s="103">
        <v>0</v>
      </c>
      <c r="P384" s="318">
        <f t="shared" si="54"/>
        <v>0</v>
      </c>
      <c r="Q384" s="103">
        <v>0</v>
      </c>
      <c r="R384" s="103">
        <v>0</v>
      </c>
      <c r="S384" s="103">
        <v>0</v>
      </c>
      <c r="T384" s="103">
        <v>0</v>
      </c>
      <c r="U384" s="318">
        <f t="shared" si="55"/>
        <v>0</v>
      </c>
      <c r="V384" s="103">
        <v>0</v>
      </c>
      <c r="W384" s="103">
        <v>0</v>
      </c>
      <c r="X384" s="103">
        <v>0</v>
      </c>
      <c r="Y384" s="467">
        <v>0</v>
      </c>
      <c r="Z384" s="495">
        <f t="shared" si="56"/>
        <v>0</v>
      </c>
      <c r="AA384" s="103">
        <v>0</v>
      </c>
      <c r="AB384" s="103">
        <v>0</v>
      </c>
      <c r="AC384" s="103">
        <v>0</v>
      </c>
      <c r="AD384" s="103">
        <v>1</v>
      </c>
      <c r="AE384" s="495">
        <f t="shared" si="57"/>
        <v>1</v>
      </c>
      <c r="AF384" s="103">
        <v>0</v>
      </c>
      <c r="AG384" s="103">
        <v>0</v>
      </c>
      <c r="AH384" s="103">
        <v>0</v>
      </c>
      <c r="AI384" s="103">
        <v>0</v>
      </c>
      <c r="AJ384" s="495">
        <f t="shared" si="58"/>
        <v>0</v>
      </c>
    </row>
    <row r="385" spans="2:36" s="269" customFormat="1" ht="27" customHeight="1" thickBot="1" x14ac:dyDescent="0.3">
      <c r="B385" s="870"/>
      <c r="C385" s="881"/>
      <c r="D385" s="787"/>
      <c r="E385" s="89" t="s">
        <v>626</v>
      </c>
      <c r="F385" s="52">
        <f t="shared" si="66"/>
        <v>6</v>
      </c>
      <c r="G385" s="212">
        <v>0</v>
      </c>
      <c r="H385" s="144">
        <v>0</v>
      </c>
      <c r="I385" s="144">
        <v>0</v>
      </c>
      <c r="J385" s="144">
        <v>0</v>
      </c>
      <c r="K385" s="68">
        <f t="shared" si="60"/>
        <v>0</v>
      </c>
      <c r="L385" s="212">
        <v>0</v>
      </c>
      <c r="M385" s="212">
        <v>0</v>
      </c>
      <c r="N385" s="212">
        <v>0</v>
      </c>
      <c r="O385" s="212">
        <v>0</v>
      </c>
      <c r="P385" s="318">
        <f t="shared" si="54"/>
        <v>0</v>
      </c>
      <c r="Q385" s="103">
        <v>0</v>
      </c>
      <c r="R385" s="103">
        <v>0</v>
      </c>
      <c r="S385" s="103">
        <v>0</v>
      </c>
      <c r="T385" s="103">
        <v>0</v>
      </c>
      <c r="U385" s="318">
        <f t="shared" si="55"/>
        <v>0</v>
      </c>
      <c r="V385" s="212">
        <v>0</v>
      </c>
      <c r="W385" s="212">
        <v>0</v>
      </c>
      <c r="X385" s="212">
        <v>0</v>
      </c>
      <c r="Y385" s="464">
        <v>0</v>
      </c>
      <c r="Z385" s="495">
        <f t="shared" si="56"/>
        <v>0</v>
      </c>
      <c r="AA385" s="212">
        <v>0</v>
      </c>
      <c r="AB385" s="212">
        <v>0</v>
      </c>
      <c r="AC385" s="212">
        <v>0</v>
      </c>
      <c r="AD385" s="144">
        <v>6</v>
      </c>
      <c r="AE385" s="495">
        <f t="shared" si="57"/>
        <v>6</v>
      </c>
      <c r="AF385" s="103">
        <v>0</v>
      </c>
      <c r="AG385" s="103">
        <v>0</v>
      </c>
      <c r="AH385" s="103">
        <v>0</v>
      </c>
      <c r="AI385" s="103">
        <v>0</v>
      </c>
      <c r="AJ385" s="495">
        <f t="shared" si="58"/>
        <v>0</v>
      </c>
    </row>
    <row r="386" spans="2:36" s="239" customFormat="1" ht="16.5" customHeight="1" x14ac:dyDescent="0.25">
      <c r="B386" s="20"/>
      <c r="C386" s="881"/>
      <c r="D386" s="823" t="s">
        <v>179</v>
      </c>
      <c r="E386" s="824"/>
      <c r="F386" s="52">
        <f t="shared" si="66"/>
        <v>0</v>
      </c>
      <c r="G386" s="68">
        <f t="shared" ref="G386:J387" si="90">G336+G341+G346+G351+G356+G361+G364+G369+G374+G379</f>
        <v>0</v>
      </c>
      <c r="H386" s="68">
        <f t="shared" si="90"/>
        <v>0</v>
      </c>
      <c r="I386" s="68">
        <f t="shared" si="90"/>
        <v>0</v>
      </c>
      <c r="J386" s="68">
        <f t="shared" si="90"/>
        <v>0</v>
      </c>
      <c r="K386" s="68">
        <f t="shared" si="60"/>
        <v>0</v>
      </c>
      <c r="L386" s="68">
        <f t="shared" ref="L386:O387" si="91">L336+L341+L346+L351+L356+L361+L364+L369+L374+L379</f>
        <v>0</v>
      </c>
      <c r="M386" s="68">
        <f t="shared" si="91"/>
        <v>0</v>
      </c>
      <c r="N386" s="68">
        <f t="shared" si="91"/>
        <v>0</v>
      </c>
      <c r="O386" s="68">
        <f t="shared" si="91"/>
        <v>0</v>
      </c>
      <c r="P386" s="318">
        <f t="shared" si="54"/>
        <v>0</v>
      </c>
      <c r="Q386" s="68">
        <f t="shared" ref="Q386:T387" si="92">Q336+Q341+Q346+Q351+Q356+Q361+Q364+Q369+Q374+Q379</f>
        <v>0</v>
      </c>
      <c r="R386" s="68">
        <f t="shared" si="92"/>
        <v>0</v>
      </c>
      <c r="S386" s="68">
        <f t="shared" si="92"/>
        <v>0</v>
      </c>
      <c r="T386" s="68">
        <f t="shared" si="92"/>
        <v>0</v>
      </c>
      <c r="U386" s="318">
        <f t="shared" si="55"/>
        <v>0</v>
      </c>
      <c r="V386" s="68">
        <f t="shared" ref="V386:Y387" si="93">V336+V341+V346+V351+V356+V361+V364+V369+V374+V379</f>
        <v>0</v>
      </c>
      <c r="W386" s="68">
        <f t="shared" si="93"/>
        <v>0</v>
      </c>
      <c r="X386" s="68">
        <f t="shared" si="93"/>
        <v>0</v>
      </c>
      <c r="Y386" s="475">
        <f t="shared" si="93"/>
        <v>0</v>
      </c>
      <c r="Z386" s="495">
        <f t="shared" si="56"/>
        <v>0</v>
      </c>
      <c r="AA386" s="68">
        <f t="shared" ref="AA386:AD387" si="94">AA336+AA341+AA346+AA351+AA356+AA361+AA364+AA369+AA374+AA379</f>
        <v>0</v>
      </c>
      <c r="AB386" s="68">
        <f t="shared" si="94"/>
        <v>0</v>
      </c>
      <c r="AC386" s="68">
        <f t="shared" si="94"/>
        <v>0</v>
      </c>
      <c r="AD386" s="68">
        <f t="shared" si="94"/>
        <v>0</v>
      </c>
      <c r="AE386" s="495">
        <f t="shared" si="57"/>
        <v>0</v>
      </c>
      <c r="AF386" s="68">
        <f t="shared" ref="AF386:AI387" si="95">AF336+AF341+AF346+AF351+AF356+AF361+AF364+AF369+AF374+AF379</f>
        <v>0</v>
      </c>
      <c r="AG386" s="68">
        <f t="shared" si="95"/>
        <v>0</v>
      </c>
      <c r="AH386" s="68">
        <f t="shared" si="95"/>
        <v>0</v>
      </c>
      <c r="AI386" s="68">
        <f t="shared" si="95"/>
        <v>0</v>
      </c>
      <c r="AJ386" s="495">
        <f t="shared" si="58"/>
        <v>0</v>
      </c>
    </row>
    <row r="387" spans="2:36" s="239" customFormat="1" ht="16.5" customHeight="1" x14ac:dyDescent="0.25">
      <c r="B387" s="20"/>
      <c r="C387" s="881"/>
      <c r="D387" s="817" t="s">
        <v>180</v>
      </c>
      <c r="E387" s="818"/>
      <c r="F387" s="52">
        <f t="shared" si="66"/>
        <v>0</v>
      </c>
      <c r="G387" s="68">
        <f t="shared" si="90"/>
        <v>0</v>
      </c>
      <c r="H387" s="68">
        <f t="shared" si="90"/>
        <v>0</v>
      </c>
      <c r="I387" s="68">
        <f t="shared" si="90"/>
        <v>0</v>
      </c>
      <c r="J387" s="68">
        <f t="shared" si="90"/>
        <v>0</v>
      </c>
      <c r="K387" s="68">
        <f t="shared" si="60"/>
        <v>0</v>
      </c>
      <c r="L387" s="68">
        <f t="shared" si="91"/>
        <v>0</v>
      </c>
      <c r="M387" s="68">
        <f t="shared" si="91"/>
        <v>0</v>
      </c>
      <c r="N387" s="68">
        <f t="shared" si="91"/>
        <v>0</v>
      </c>
      <c r="O387" s="68">
        <f t="shared" si="91"/>
        <v>0</v>
      </c>
      <c r="P387" s="318">
        <f t="shared" si="54"/>
        <v>0</v>
      </c>
      <c r="Q387" s="68">
        <f t="shared" si="92"/>
        <v>0</v>
      </c>
      <c r="R387" s="68">
        <f t="shared" si="92"/>
        <v>0</v>
      </c>
      <c r="S387" s="68">
        <f t="shared" si="92"/>
        <v>0</v>
      </c>
      <c r="T387" s="68">
        <f t="shared" si="92"/>
        <v>0</v>
      </c>
      <c r="U387" s="318">
        <f t="shared" si="55"/>
        <v>0</v>
      </c>
      <c r="V387" s="68">
        <f t="shared" si="93"/>
        <v>0</v>
      </c>
      <c r="W387" s="68">
        <f t="shared" si="93"/>
        <v>0</v>
      </c>
      <c r="X387" s="68">
        <f t="shared" si="93"/>
        <v>0</v>
      </c>
      <c r="Y387" s="475">
        <f t="shared" si="93"/>
        <v>0</v>
      </c>
      <c r="Z387" s="495">
        <f t="shared" si="56"/>
        <v>0</v>
      </c>
      <c r="AA387" s="68">
        <f t="shared" si="94"/>
        <v>0</v>
      </c>
      <c r="AB387" s="68">
        <f t="shared" si="94"/>
        <v>0</v>
      </c>
      <c r="AC387" s="68">
        <f t="shared" si="94"/>
        <v>0</v>
      </c>
      <c r="AD387" s="68">
        <f t="shared" si="94"/>
        <v>0</v>
      </c>
      <c r="AE387" s="495">
        <f t="shared" si="57"/>
        <v>0</v>
      </c>
      <c r="AF387" s="68">
        <f t="shared" si="95"/>
        <v>0</v>
      </c>
      <c r="AG387" s="68">
        <f t="shared" si="95"/>
        <v>0</v>
      </c>
      <c r="AH387" s="68">
        <f t="shared" si="95"/>
        <v>0</v>
      </c>
      <c r="AI387" s="68">
        <f t="shared" si="95"/>
        <v>0</v>
      </c>
      <c r="AJ387" s="495">
        <f t="shared" si="58"/>
        <v>0</v>
      </c>
    </row>
    <row r="388" spans="2:36" s="239" customFormat="1" ht="16.5" customHeight="1" thickBot="1" x14ac:dyDescent="0.3">
      <c r="B388" s="20"/>
      <c r="C388" s="881"/>
      <c r="D388" s="821" t="s">
        <v>181</v>
      </c>
      <c r="E388" s="822"/>
      <c r="F388" s="52">
        <f t="shared" si="66"/>
        <v>1</v>
      </c>
      <c r="G388" s="68">
        <f t="shared" ref="G388:J388" si="96">G338+G343+G348+G353+G358+G363+G366+G371+G376+G381+G384</f>
        <v>0</v>
      </c>
      <c r="H388" s="68">
        <f t="shared" si="96"/>
        <v>0</v>
      </c>
      <c r="I388" s="68">
        <f t="shared" si="96"/>
        <v>0</v>
      </c>
      <c r="J388" s="68">
        <f t="shared" si="96"/>
        <v>0</v>
      </c>
      <c r="K388" s="68">
        <f t="shared" si="60"/>
        <v>0</v>
      </c>
      <c r="L388" s="68">
        <f t="shared" ref="L388:O388" si="97">L338+L343+L348+L353+L358+L363+L366+L371+L376+L381+L384</f>
        <v>0</v>
      </c>
      <c r="M388" s="68">
        <f t="shared" si="97"/>
        <v>0</v>
      </c>
      <c r="N388" s="68">
        <f t="shared" si="97"/>
        <v>0</v>
      </c>
      <c r="O388" s="68">
        <f t="shared" si="97"/>
        <v>0</v>
      </c>
      <c r="P388" s="318">
        <f t="shared" si="54"/>
        <v>0</v>
      </c>
      <c r="Q388" s="68">
        <f t="shared" ref="Q388:T388" si="98">Q338+Q343+Q348+Q353+Q358+Q363+Q366+Q371+Q376+Q381+Q384</f>
        <v>0</v>
      </c>
      <c r="R388" s="68">
        <f t="shared" si="98"/>
        <v>0</v>
      </c>
      <c r="S388" s="68">
        <f t="shared" si="98"/>
        <v>0</v>
      </c>
      <c r="T388" s="68">
        <f t="shared" si="98"/>
        <v>0</v>
      </c>
      <c r="U388" s="318">
        <f t="shared" si="55"/>
        <v>0</v>
      </c>
      <c r="V388" s="68">
        <f t="shared" ref="V388:Y388" si="99">V338+V343+V348+V353+V358+V363+V366+V371+V376+V381+V384</f>
        <v>0</v>
      </c>
      <c r="W388" s="68">
        <f t="shared" si="99"/>
        <v>0</v>
      </c>
      <c r="X388" s="68">
        <f t="shared" si="99"/>
        <v>0</v>
      </c>
      <c r="Y388" s="475">
        <f t="shared" si="99"/>
        <v>0</v>
      </c>
      <c r="Z388" s="495">
        <f t="shared" si="56"/>
        <v>0</v>
      </c>
      <c r="AA388" s="68">
        <f t="shared" ref="AA388:AD388" si="100">AA338+AA343+AA348+AA353+AA358+AA363+AA366+AA371+AA376+AA381+AA384</f>
        <v>0</v>
      </c>
      <c r="AB388" s="68">
        <f t="shared" si="100"/>
        <v>0</v>
      </c>
      <c r="AC388" s="68">
        <f t="shared" si="100"/>
        <v>0</v>
      </c>
      <c r="AD388" s="68">
        <f t="shared" si="100"/>
        <v>1</v>
      </c>
      <c r="AE388" s="495">
        <f t="shared" si="57"/>
        <v>1</v>
      </c>
      <c r="AF388" s="68">
        <f t="shared" ref="AF388:AI388" si="101">AF338+AF343+AF348+AF353+AF358+AF363+AF366+AF371+AF376+AF381+AF384</f>
        <v>0</v>
      </c>
      <c r="AG388" s="68">
        <f t="shared" si="101"/>
        <v>0</v>
      </c>
      <c r="AH388" s="68">
        <f t="shared" si="101"/>
        <v>0</v>
      </c>
      <c r="AI388" s="68">
        <f t="shared" si="101"/>
        <v>0</v>
      </c>
      <c r="AJ388" s="495">
        <f t="shared" si="58"/>
        <v>0</v>
      </c>
    </row>
    <row r="389" spans="2:36" s="239" customFormat="1" ht="16.5" customHeight="1" thickBot="1" x14ac:dyDescent="0.3">
      <c r="B389" s="20"/>
      <c r="C389" s="881"/>
      <c r="D389" s="815" t="s">
        <v>485</v>
      </c>
      <c r="E389" s="816"/>
      <c r="F389" s="52">
        <f t="shared" si="66"/>
        <v>6</v>
      </c>
      <c r="G389" s="42">
        <f t="shared" ref="G389:J389" si="102">G339+G344+G349+G354+G359+G367+G372+G377+G382+G385</f>
        <v>0</v>
      </c>
      <c r="H389" s="42">
        <f t="shared" si="102"/>
        <v>0</v>
      </c>
      <c r="I389" s="42">
        <f t="shared" si="102"/>
        <v>0</v>
      </c>
      <c r="J389" s="42">
        <f t="shared" si="102"/>
        <v>0</v>
      </c>
      <c r="K389" s="68">
        <f t="shared" si="60"/>
        <v>0</v>
      </c>
      <c r="L389" s="42">
        <f t="shared" ref="L389:O389" si="103">L339+L344+L349+L354+L359+L367+L372+L377+L382+L385</f>
        <v>0</v>
      </c>
      <c r="M389" s="42">
        <f t="shared" si="103"/>
        <v>0</v>
      </c>
      <c r="N389" s="42">
        <f t="shared" si="103"/>
        <v>0</v>
      </c>
      <c r="O389" s="42">
        <f t="shared" si="103"/>
        <v>0</v>
      </c>
      <c r="P389" s="318">
        <f t="shared" si="54"/>
        <v>0</v>
      </c>
      <c r="Q389" s="42">
        <f t="shared" ref="Q389:T389" si="104">Q339+Q344+Q349+Q354+Q359+Q367+Q372+Q377+Q382+Q385</f>
        <v>0</v>
      </c>
      <c r="R389" s="42">
        <f t="shared" si="104"/>
        <v>0</v>
      </c>
      <c r="S389" s="42">
        <f t="shared" si="104"/>
        <v>0</v>
      </c>
      <c r="T389" s="42">
        <f t="shared" si="104"/>
        <v>0</v>
      </c>
      <c r="U389" s="318">
        <f t="shared" si="55"/>
        <v>0</v>
      </c>
      <c r="V389" s="42">
        <f t="shared" ref="V389:Y389" si="105">V339+V344+V349+V354+V359+V367+V372+V377+V382+V385</f>
        <v>0</v>
      </c>
      <c r="W389" s="42">
        <f t="shared" si="105"/>
        <v>0</v>
      </c>
      <c r="X389" s="42">
        <f t="shared" si="105"/>
        <v>0</v>
      </c>
      <c r="Y389" s="476">
        <f t="shared" si="105"/>
        <v>0</v>
      </c>
      <c r="Z389" s="495">
        <f t="shared" si="56"/>
        <v>0</v>
      </c>
      <c r="AA389" s="42">
        <f t="shared" ref="AA389:AD389" si="106">AA339+AA344+AA349+AA354+AA359+AA367+AA372+AA377+AA382+AA385</f>
        <v>0</v>
      </c>
      <c r="AB389" s="42">
        <f t="shared" si="106"/>
        <v>0</v>
      </c>
      <c r="AC389" s="42">
        <f t="shared" si="106"/>
        <v>0</v>
      </c>
      <c r="AD389" s="42">
        <f t="shared" si="106"/>
        <v>6</v>
      </c>
      <c r="AE389" s="495">
        <f t="shared" si="57"/>
        <v>6</v>
      </c>
      <c r="AF389" s="42">
        <f t="shared" ref="AF389:AI389" si="107">AF339+AF344+AF349+AF354+AF359+AF367+AF372+AF377+AF382+AF385</f>
        <v>0</v>
      </c>
      <c r="AG389" s="42">
        <f t="shared" si="107"/>
        <v>0</v>
      </c>
      <c r="AH389" s="42">
        <f t="shared" si="107"/>
        <v>0</v>
      </c>
      <c r="AI389" s="42">
        <f t="shared" si="107"/>
        <v>0</v>
      </c>
      <c r="AJ389" s="495">
        <f t="shared" si="58"/>
        <v>0</v>
      </c>
    </row>
    <row r="390" spans="2:36" s="239" customFormat="1" ht="16.5" customHeight="1" thickBot="1" x14ac:dyDescent="0.3">
      <c r="B390" s="161"/>
      <c r="C390" s="882"/>
      <c r="D390" s="815" t="s">
        <v>642</v>
      </c>
      <c r="E390" s="816"/>
      <c r="F390" s="52">
        <f t="shared" si="66"/>
        <v>0</v>
      </c>
      <c r="G390" s="42">
        <f t="shared" ref="G390:J390" si="108">G340+G345+G350+G355+G360+G368+G373+G378+G383</f>
        <v>0</v>
      </c>
      <c r="H390" s="42">
        <f t="shared" si="108"/>
        <v>0</v>
      </c>
      <c r="I390" s="42">
        <f t="shared" si="108"/>
        <v>0</v>
      </c>
      <c r="J390" s="42">
        <f t="shared" si="108"/>
        <v>0</v>
      </c>
      <c r="K390" s="68">
        <f t="shared" si="60"/>
        <v>0</v>
      </c>
      <c r="L390" s="42">
        <f t="shared" ref="L390:O390" si="109">L340+L345+L350+L355+L360+L368+L373+L378+L383</f>
        <v>0</v>
      </c>
      <c r="M390" s="42">
        <f t="shared" si="109"/>
        <v>0</v>
      </c>
      <c r="N390" s="42">
        <f t="shared" si="109"/>
        <v>0</v>
      </c>
      <c r="O390" s="42">
        <f t="shared" si="109"/>
        <v>0</v>
      </c>
      <c r="P390" s="318">
        <f t="shared" si="54"/>
        <v>0</v>
      </c>
      <c r="Q390" s="42">
        <f t="shared" ref="Q390:T390" si="110">Q340+Q345+Q350+Q355+Q360+Q368+Q373+Q378+Q383</f>
        <v>0</v>
      </c>
      <c r="R390" s="42">
        <f t="shared" si="110"/>
        <v>0</v>
      </c>
      <c r="S390" s="42">
        <f t="shared" si="110"/>
        <v>0</v>
      </c>
      <c r="T390" s="42">
        <f t="shared" si="110"/>
        <v>0</v>
      </c>
      <c r="U390" s="318">
        <f t="shared" si="55"/>
        <v>0</v>
      </c>
      <c r="V390" s="42">
        <f t="shared" ref="V390:Y390" si="111">V340+V345+V350+V355+V360+V368+V373+V378+V383</f>
        <v>0</v>
      </c>
      <c r="W390" s="42">
        <f t="shared" si="111"/>
        <v>0</v>
      </c>
      <c r="X390" s="42">
        <f t="shared" si="111"/>
        <v>0</v>
      </c>
      <c r="Y390" s="476">
        <f t="shared" si="111"/>
        <v>0</v>
      </c>
      <c r="Z390" s="495">
        <f t="shared" si="56"/>
        <v>0</v>
      </c>
      <c r="AA390" s="42">
        <f t="shared" ref="AA390:AD390" si="112">AA340+AA345+AA350+AA355+AA360+AA368+AA373+AA378+AA383</f>
        <v>0</v>
      </c>
      <c r="AB390" s="42">
        <f t="shared" si="112"/>
        <v>0</v>
      </c>
      <c r="AC390" s="42">
        <f t="shared" si="112"/>
        <v>0</v>
      </c>
      <c r="AD390" s="42">
        <f t="shared" si="112"/>
        <v>0</v>
      </c>
      <c r="AE390" s="495">
        <f t="shared" si="57"/>
        <v>0</v>
      </c>
      <c r="AF390" s="42">
        <f t="shared" ref="AF390:AI390" si="113">AF340+AF345+AF350+AF355+AF360+AF368+AF373+AF378+AF383</f>
        <v>0</v>
      </c>
      <c r="AG390" s="42">
        <f t="shared" si="113"/>
        <v>0</v>
      </c>
      <c r="AH390" s="42">
        <f t="shared" si="113"/>
        <v>0</v>
      </c>
      <c r="AI390" s="42">
        <f t="shared" si="113"/>
        <v>0</v>
      </c>
      <c r="AJ390" s="495">
        <f t="shared" si="58"/>
        <v>0</v>
      </c>
    </row>
    <row r="391" spans="2:36" s="239" customFormat="1" ht="16.5" customHeight="1" x14ac:dyDescent="0.25">
      <c r="B391" s="870">
        <v>1</v>
      </c>
      <c r="C391" s="876" t="s">
        <v>33</v>
      </c>
      <c r="D391" s="786" t="s">
        <v>473</v>
      </c>
      <c r="E391" s="116" t="s">
        <v>118</v>
      </c>
      <c r="F391" s="52">
        <f t="shared" si="66"/>
        <v>0</v>
      </c>
      <c r="G391" s="106">
        <v>0</v>
      </c>
      <c r="H391" s="109">
        <v>0</v>
      </c>
      <c r="I391" s="109">
        <v>0</v>
      </c>
      <c r="J391" s="109">
        <v>0</v>
      </c>
      <c r="K391" s="68">
        <f t="shared" si="60"/>
        <v>0</v>
      </c>
      <c r="L391" s="106">
        <v>0</v>
      </c>
      <c r="M391" s="106">
        <v>0</v>
      </c>
      <c r="N391" s="106">
        <v>0</v>
      </c>
      <c r="O391" s="106">
        <v>0</v>
      </c>
      <c r="P391" s="318">
        <f t="shared" si="54"/>
        <v>0</v>
      </c>
      <c r="Q391" s="106">
        <v>0</v>
      </c>
      <c r="R391" s="106">
        <v>0</v>
      </c>
      <c r="S391" s="106">
        <v>0</v>
      </c>
      <c r="T391" s="106">
        <v>0</v>
      </c>
      <c r="U391" s="318">
        <f t="shared" si="55"/>
        <v>0</v>
      </c>
      <c r="V391" s="106">
        <v>0</v>
      </c>
      <c r="W391" s="106">
        <v>0</v>
      </c>
      <c r="X391" s="106">
        <v>0</v>
      </c>
      <c r="Y391" s="465">
        <v>0</v>
      </c>
      <c r="Z391" s="495">
        <f t="shared" si="56"/>
        <v>0</v>
      </c>
      <c r="AA391" s="106">
        <v>0</v>
      </c>
      <c r="AB391" s="106">
        <v>0</v>
      </c>
      <c r="AC391" s="106">
        <v>0</v>
      </c>
      <c r="AD391" s="106">
        <v>0</v>
      </c>
      <c r="AE391" s="495">
        <f t="shared" si="57"/>
        <v>0</v>
      </c>
      <c r="AF391" s="106">
        <v>0</v>
      </c>
      <c r="AG391" s="106">
        <v>0</v>
      </c>
      <c r="AH391" s="106">
        <v>0</v>
      </c>
      <c r="AI391" s="106">
        <v>0</v>
      </c>
      <c r="AJ391" s="495">
        <f t="shared" si="58"/>
        <v>0</v>
      </c>
    </row>
    <row r="392" spans="2:36" s="239" customFormat="1" ht="16.5" customHeight="1" x14ac:dyDescent="0.25">
      <c r="B392" s="871"/>
      <c r="C392" s="877"/>
      <c r="D392" s="787"/>
      <c r="E392" s="87" t="s">
        <v>205</v>
      </c>
      <c r="F392" s="52">
        <f t="shared" si="66"/>
        <v>0</v>
      </c>
      <c r="G392" s="101">
        <v>0</v>
      </c>
      <c r="H392" s="110">
        <v>0</v>
      </c>
      <c r="I392" s="110">
        <v>0</v>
      </c>
      <c r="J392" s="110">
        <v>0</v>
      </c>
      <c r="K392" s="68">
        <f t="shared" si="60"/>
        <v>0</v>
      </c>
      <c r="L392" s="101">
        <v>0</v>
      </c>
      <c r="M392" s="101">
        <v>0</v>
      </c>
      <c r="N392" s="101">
        <v>0</v>
      </c>
      <c r="O392" s="101">
        <v>0</v>
      </c>
      <c r="P392" s="318">
        <f t="shared" si="54"/>
        <v>0</v>
      </c>
      <c r="Q392" s="101">
        <v>0</v>
      </c>
      <c r="R392" s="101">
        <v>0</v>
      </c>
      <c r="S392" s="101">
        <v>0</v>
      </c>
      <c r="T392" s="101">
        <v>0</v>
      </c>
      <c r="U392" s="318">
        <f t="shared" si="55"/>
        <v>0</v>
      </c>
      <c r="V392" s="101">
        <v>0</v>
      </c>
      <c r="W392" s="101">
        <v>0</v>
      </c>
      <c r="X392" s="101">
        <v>0</v>
      </c>
      <c r="Y392" s="461">
        <v>0</v>
      </c>
      <c r="Z392" s="495">
        <f t="shared" si="56"/>
        <v>0</v>
      </c>
      <c r="AA392" s="101">
        <v>0</v>
      </c>
      <c r="AB392" s="101">
        <v>0</v>
      </c>
      <c r="AC392" s="101">
        <v>0</v>
      </c>
      <c r="AD392" s="101">
        <v>0</v>
      </c>
      <c r="AE392" s="495">
        <f t="shared" si="57"/>
        <v>0</v>
      </c>
      <c r="AF392" s="101">
        <v>0</v>
      </c>
      <c r="AG392" s="101">
        <v>0</v>
      </c>
      <c r="AH392" s="101">
        <v>0</v>
      </c>
      <c r="AI392" s="101">
        <v>0</v>
      </c>
      <c r="AJ392" s="495">
        <f t="shared" si="58"/>
        <v>0</v>
      </c>
    </row>
    <row r="393" spans="2:36" s="239" customFormat="1" ht="16.5" customHeight="1" thickBot="1" x14ac:dyDescent="0.3">
      <c r="B393" s="871"/>
      <c r="C393" s="877"/>
      <c r="D393" s="787"/>
      <c r="E393" s="121" t="s">
        <v>114</v>
      </c>
      <c r="F393" s="52">
        <f t="shared" si="66"/>
        <v>0</v>
      </c>
      <c r="G393" s="124"/>
      <c r="H393" s="124"/>
      <c r="I393" s="124"/>
      <c r="J393" s="124"/>
      <c r="K393" s="68">
        <f t="shared" si="60"/>
        <v>0</v>
      </c>
      <c r="L393" s="277"/>
      <c r="M393" s="277"/>
      <c r="N393" s="277"/>
      <c r="O393" s="277"/>
      <c r="P393" s="318">
        <f t="shared" si="54"/>
        <v>0</v>
      </c>
      <c r="Q393" s="277"/>
      <c r="R393" s="277"/>
      <c r="S393" s="277"/>
      <c r="T393" s="277"/>
      <c r="U393" s="318">
        <f t="shared" si="55"/>
        <v>0</v>
      </c>
      <c r="V393" s="277"/>
      <c r="W393" s="277"/>
      <c r="X393" s="277"/>
      <c r="Y393" s="422"/>
      <c r="Z393" s="495">
        <f t="shared" si="56"/>
        <v>0</v>
      </c>
      <c r="AA393" s="277"/>
      <c r="AB393" s="277"/>
      <c r="AC393" s="277"/>
      <c r="AD393" s="277"/>
      <c r="AE393" s="495">
        <f t="shared" si="57"/>
        <v>0</v>
      </c>
      <c r="AF393" s="277"/>
      <c r="AG393" s="277"/>
      <c r="AH393" s="277"/>
      <c r="AI393" s="277"/>
      <c r="AJ393" s="495">
        <f t="shared" si="58"/>
        <v>0</v>
      </c>
    </row>
    <row r="394" spans="2:36" s="125" customFormat="1" ht="16.5" customHeight="1" thickBot="1" x14ac:dyDescent="0.3">
      <c r="B394" s="871"/>
      <c r="C394" s="877"/>
      <c r="D394" s="787"/>
      <c r="E394" s="89" t="s">
        <v>626</v>
      </c>
      <c r="F394" s="52">
        <f t="shared" si="66"/>
        <v>5</v>
      </c>
      <c r="G394" s="127">
        <v>0</v>
      </c>
      <c r="H394" s="145">
        <v>0</v>
      </c>
      <c r="I394" s="145">
        <v>0</v>
      </c>
      <c r="J394" s="145">
        <v>0</v>
      </c>
      <c r="K394" s="68">
        <f t="shared" si="60"/>
        <v>0</v>
      </c>
      <c r="L394" s="127">
        <v>1</v>
      </c>
      <c r="M394" s="127">
        <v>0</v>
      </c>
      <c r="N394" s="127">
        <v>0</v>
      </c>
      <c r="O394" s="127">
        <v>0</v>
      </c>
      <c r="P394" s="318">
        <f t="shared" ref="P394:P457" si="114">L394+M394+N394+O394</f>
        <v>1</v>
      </c>
      <c r="Q394" s="127">
        <v>3</v>
      </c>
      <c r="R394" s="127">
        <v>0</v>
      </c>
      <c r="S394" s="127">
        <v>0</v>
      </c>
      <c r="T394" s="127">
        <v>0</v>
      </c>
      <c r="U394" s="318">
        <f t="shared" ref="U394:U457" si="115">Q394+R394+S394+T394</f>
        <v>3</v>
      </c>
      <c r="V394" s="127">
        <v>0</v>
      </c>
      <c r="W394" s="127">
        <v>0</v>
      </c>
      <c r="X394" s="127">
        <v>0</v>
      </c>
      <c r="Y394" s="477">
        <v>0</v>
      </c>
      <c r="Z394" s="495">
        <f t="shared" ref="Z394:Z457" si="116">V394+W394+X394+Y394</f>
        <v>0</v>
      </c>
      <c r="AA394" s="127">
        <v>0</v>
      </c>
      <c r="AB394" s="127">
        <v>0</v>
      </c>
      <c r="AC394" s="127">
        <v>0</v>
      </c>
      <c r="AD394" s="127">
        <v>0</v>
      </c>
      <c r="AE394" s="495">
        <f t="shared" ref="AE394:AE457" si="117">AA394+AB394+AC394+AD394</f>
        <v>0</v>
      </c>
      <c r="AF394" s="127">
        <v>0</v>
      </c>
      <c r="AG394" s="127">
        <v>1</v>
      </c>
      <c r="AH394" s="127">
        <v>0</v>
      </c>
      <c r="AI394" s="127">
        <v>0</v>
      </c>
      <c r="AJ394" s="495">
        <f t="shared" ref="AJ394:AJ457" si="118">AF394+AG394+AH394+AI394</f>
        <v>1</v>
      </c>
    </row>
    <row r="395" spans="2:36" s="239" customFormat="1" ht="21.75" thickBot="1" x14ac:dyDescent="0.3">
      <c r="B395" s="871"/>
      <c r="C395" s="877"/>
      <c r="D395" s="791"/>
      <c r="E395" s="89" t="s">
        <v>625</v>
      </c>
      <c r="F395" s="52">
        <f t="shared" si="66"/>
        <v>0</v>
      </c>
      <c r="G395" s="126">
        <v>0</v>
      </c>
      <c r="H395" s="145">
        <v>0</v>
      </c>
      <c r="I395" s="145">
        <v>0</v>
      </c>
      <c r="J395" s="145">
        <v>0</v>
      </c>
      <c r="K395" s="68">
        <f t="shared" ref="K395:K458" si="119">G395+H395+I395+J395</f>
        <v>0</v>
      </c>
      <c r="L395" s="126">
        <v>0</v>
      </c>
      <c r="M395" s="126">
        <v>0</v>
      </c>
      <c r="N395" s="126">
        <v>0</v>
      </c>
      <c r="O395" s="126">
        <v>0</v>
      </c>
      <c r="P395" s="318">
        <f t="shared" si="114"/>
        <v>0</v>
      </c>
      <c r="Q395" s="126">
        <v>0</v>
      </c>
      <c r="R395" s="126">
        <v>0</v>
      </c>
      <c r="S395" s="126">
        <v>0</v>
      </c>
      <c r="T395" s="126">
        <v>0</v>
      </c>
      <c r="U395" s="318">
        <f t="shared" si="115"/>
        <v>0</v>
      </c>
      <c r="V395" s="126">
        <v>0</v>
      </c>
      <c r="W395" s="126">
        <v>0</v>
      </c>
      <c r="X395" s="126">
        <v>0</v>
      </c>
      <c r="Y395" s="463">
        <v>0</v>
      </c>
      <c r="Z395" s="495">
        <f t="shared" si="116"/>
        <v>0</v>
      </c>
      <c r="AA395" s="126">
        <v>0</v>
      </c>
      <c r="AB395" s="126">
        <v>0</v>
      </c>
      <c r="AC395" s="126">
        <v>0</v>
      </c>
      <c r="AD395" s="126">
        <v>0</v>
      </c>
      <c r="AE395" s="495">
        <f t="shared" si="117"/>
        <v>0</v>
      </c>
      <c r="AF395" s="126">
        <v>0</v>
      </c>
      <c r="AG395" s="126">
        <v>0</v>
      </c>
      <c r="AH395" s="126">
        <v>0</v>
      </c>
      <c r="AI395" s="126">
        <v>0</v>
      </c>
      <c r="AJ395" s="495">
        <f t="shared" si="118"/>
        <v>0</v>
      </c>
    </row>
    <row r="396" spans="2:36" s="239" customFormat="1" ht="16.5" customHeight="1" x14ac:dyDescent="0.25">
      <c r="B396" s="871">
        <v>2</v>
      </c>
      <c r="C396" s="877"/>
      <c r="D396" s="786" t="s">
        <v>474</v>
      </c>
      <c r="E396" s="87" t="s">
        <v>118</v>
      </c>
      <c r="F396" s="52">
        <f t="shared" ref="F396:F459" si="120">K396+P396+U396+Z396+AE396+AJ396</f>
        <v>0</v>
      </c>
      <c r="G396" s="101">
        <v>0</v>
      </c>
      <c r="H396" s="110">
        <v>0</v>
      </c>
      <c r="I396" s="110">
        <v>0</v>
      </c>
      <c r="J396" s="110">
        <v>0</v>
      </c>
      <c r="K396" s="68">
        <f t="shared" si="119"/>
        <v>0</v>
      </c>
      <c r="L396" s="101">
        <v>0</v>
      </c>
      <c r="M396" s="101">
        <v>0</v>
      </c>
      <c r="N396" s="101">
        <v>0</v>
      </c>
      <c r="O396" s="101">
        <v>0</v>
      </c>
      <c r="P396" s="318">
        <f t="shared" si="114"/>
        <v>0</v>
      </c>
      <c r="Q396" s="101">
        <v>0</v>
      </c>
      <c r="R396" s="101">
        <v>0</v>
      </c>
      <c r="S396" s="101">
        <v>0</v>
      </c>
      <c r="T396" s="101">
        <v>0</v>
      </c>
      <c r="U396" s="318">
        <f t="shared" si="115"/>
        <v>0</v>
      </c>
      <c r="V396" s="101">
        <v>0</v>
      </c>
      <c r="W396" s="101">
        <v>0</v>
      </c>
      <c r="X396" s="101">
        <v>0</v>
      </c>
      <c r="Y396" s="461">
        <v>0</v>
      </c>
      <c r="Z396" s="495">
        <f t="shared" si="116"/>
        <v>0</v>
      </c>
      <c r="AA396" s="101">
        <v>0</v>
      </c>
      <c r="AB396" s="101">
        <v>0</v>
      </c>
      <c r="AC396" s="101">
        <v>0</v>
      </c>
      <c r="AD396" s="101">
        <v>0</v>
      </c>
      <c r="AE396" s="495">
        <f t="shared" si="117"/>
        <v>0</v>
      </c>
      <c r="AF396" s="101">
        <v>0</v>
      </c>
      <c r="AG396" s="101">
        <v>0</v>
      </c>
      <c r="AH396" s="101">
        <v>0</v>
      </c>
      <c r="AI396" s="101">
        <v>0</v>
      </c>
      <c r="AJ396" s="495">
        <f t="shared" si="118"/>
        <v>0</v>
      </c>
    </row>
    <row r="397" spans="2:36" s="239" customFormat="1" ht="16.5" customHeight="1" x14ac:dyDescent="0.25">
      <c r="B397" s="871"/>
      <c r="C397" s="877"/>
      <c r="D397" s="787"/>
      <c r="E397" s="87" t="s">
        <v>205</v>
      </c>
      <c r="F397" s="52">
        <f t="shared" si="120"/>
        <v>0</v>
      </c>
      <c r="G397" s="101">
        <v>0</v>
      </c>
      <c r="H397" s="110">
        <v>0</v>
      </c>
      <c r="I397" s="110">
        <v>0</v>
      </c>
      <c r="J397" s="110">
        <v>0</v>
      </c>
      <c r="K397" s="68">
        <f t="shared" si="119"/>
        <v>0</v>
      </c>
      <c r="L397" s="101">
        <v>0</v>
      </c>
      <c r="M397" s="101">
        <v>0</v>
      </c>
      <c r="N397" s="101">
        <v>0</v>
      </c>
      <c r="O397" s="101">
        <v>0</v>
      </c>
      <c r="P397" s="318">
        <f t="shared" si="114"/>
        <v>0</v>
      </c>
      <c r="Q397" s="101">
        <v>0</v>
      </c>
      <c r="R397" s="101">
        <v>0</v>
      </c>
      <c r="S397" s="101">
        <v>0</v>
      </c>
      <c r="T397" s="101">
        <v>0</v>
      </c>
      <c r="U397" s="318">
        <f t="shared" si="115"/>
        <v>0</v>
      </c>
      <c r="V397" s="101">
        <v>0</v>
      </c>
      <c r="W397" s="101">
        <v>0</v>
      </c>
      <c r="X397" s="101">
        <v>0</v>
      </c>
      <c r="Y397" s="461">
        <v>0</v>
      </c>
      <c r="Z397" s="495">
        <f t="shared" si="116"/>
        <v>0</v>
      </c>
      <c r="AA397" s="101">
        <v>0</v>
      </c>
      <c r="AB397" s="101">
        <v>0</v>
      </c>
      <c r="AC397" s="101">
        <v>0</v>
      </c>
      <c r="AD397" s="101">
        <v>0</v>
      </c>
      <c r="AE397" s="495">
        <f t="shared" si="117"/>
        <v>0</v>
      </c>
      <c r="AF397" s="101">
        <v>0</v>
      </c>
      <c r="AG397" s="101">
        <v>0</v>
      </c>
      <c r="AH397" s="101">
        <v>0</v>
      </c>
      <c r="AI397" s="101">
        <v>0</v>
      </c>
      <c r="AJ397" s="495">
        <f t="shared" si="118"/>
        <v>0</v>
      </c>
    </row>
    <row r="398" spans="2:36" s="239" customFormat="1" ht="16.5" customHeight="1" thickBot="1" x14ac:dyDescent="0.3">
      <c r="B398" s="871"/>
      <c r="C398" s="877"/>
      <c r="D398" s="787"/>
      <c r="E398" s="121" t="s">
        <v>114</v>
      </c>
      <c r="F398" s="52">
        <f t="shared" si="120"/>
        <v>0</v>
      </c>
      <c r="G398" s="124"/>
      <c r="H398" s="124"/>
      <c r="I398" s="124"/>
      <c r="J398" s="124"/>
      <c r="K398" s="68">
        <f t="shared" si="119"/>
        <v>0</v>
      </c>
      <c r="L398" s="277"/>
      <c r="M398" s="277"/>
      <c r="N398" s="277"/>
      <c r="O398" s="277"/>
      <c r="P398" s="318">
        <f t="shared" si="114"/>
        <v>0</v>
      </c>
      <c r="Q398" s="277"/>
      <c r="R398" s="277"/>
      <c r="S398" s="277"/>
      <c r="T398" s="277"/>
      <c r="U398" s="318">
        <f t="shared" si="115"/>
        <v>0</v>
      </c>
      <c r="V398" s="277"/>
      <c r="W398" s="277"/>
      <c r="X398" s="277"/>
      <c r="Y398" s="422"/>
      <c r="Z398" s="495">
        <f t="shared" si="116"/>
        <v>0</v>
      </c>
      <c r="AA398" s="277"/>
      <c r="AB398" s="277"/>
      <c r="AC398" s="277"/>
      <c r="AD398" s="277"/>
      <c r="AE398" s="495">
        <f t="shared" si="117"/>
        <v>0</v>
      </c>
      <c r="AF398" s="277"/>
      <c r="AG398" s="277"/>
      <c r="AH398" s="277"/>
      <c r="AI398" s="277"/>
      <c r="AJ398" s="495">
        <f t="shared" si="118"/>
        <v>0</v>
      </c>
    </row>
    <row r="399" spans="2:36" s="125" customFormat="1" ht="16.5" customHeight="1" thickBot="1" x14ac:dyDescent="0.3">
      <c r="B399" s="871"/>
      <c r="C399" s="877"/>
      <c r="D399" s="787"/>
      <c r="E399" s="89" t="s">
        <v>626</v>
      </c>
      <c r="F399" s="52">
        <f t="shared" si="120"/>
        <v>5</v>
      </c>
      <c r="G399" s="127">
        <v>1</v>
      </c>
      <c r="H399" s="145">
        <v>0</v>
      </c>
      <c r="I399" s="145">
        <v>0</v>
      </c>
      <c r="J399" s="145">
        <v>0</v>
      </c>
      <c r="K399" s="68">
        <f t="shared" si="119"/>
        <v>1</v>
      </c>
      <c r="L399" s="127">
        <v>2</v>
      </c>
      <c r="M399" s="127">
        <v>0</v>
      </c>
      <c r="N399" s="127">
        <v>0</v>
      </c>
      <c r="O399" s="127">
        <v>0</v>
      </c>
      <c r="P399" s="318">
        <f t="shared" si="114"/>
        <v>2</v>
      </c>
      <c r="Q399" s="127">
        <v>2</v>
      </c>
      <c r="R399" s="127">
        <v>0</v>
      </c>
      <c r="S399" s="127">
        <v>0</v>
      </c>
      <c r="T399" s="127">
        <v>0</v>
      </c>
      <c r="U399" s="318">
        <f t="shared" si="115"/>
        <v>2</v>
      </c>
      <c r="V399" s="127">
        <v>0</v>
      </c>
      <c r="W399" s="127">
        <v>0</v>
      </c>
      <c r="X399" s="127">
        <v>0</v>
      </c>
      <c r="Y399" s="477">
        <v>0</v>
      </c>
      <c r="Z399" s="495">
        <f t="shared" si="116"/>
        <v>0</v>
      </c>
      <c r="AA399" s="127">
        <v>0</v>
      </c>
      <c r="AB399" s="127">
        <v>0</v>
      </c>
      <c r="AC399" s="127">
        <v>0</v>
      </c>
      <c r="AD399" s="127">
        <v>0</v>
      </c>
      <c r="AE399" s="495">
        <f t="shared" si="117"/>
        <v>0</v>
      </c>
      <c r="AF399" s="127">
        <v>0</v>
      </c>
      <c r="AG399" s="127">
        <v>0</v>
      </c>
      <c r="AH399" s="127">
        <v>0</v>
      </c>
      <c r="AI399" s="127">
        <v>0</v>
      </c>
      <c r="AJ399" s="495">
        <f t="shared" si="118"/>
        <v>0</v>
      </c>
    </row>
    <row r="400" spans="2:36" s="239" customFormat="1" ht="21.75" thickBot="1" x14ac:dyDescent="0.3">
      <c r="B400" s="871"/>
      <c r="C400" s="877"/>
      <c r="D400" s="791"/>
      <c r="E400" s="89" t="s">
        <v>625</v>
      </c>
      <c r="F400" s="52">
        <f t="shared" si="120"/>
        <v>0</v>
      </c>
      <c r="G400" s="126">
        <v>0</v>
      </c>
      <c r="H400" s="145">
        <v>0</v>
      </c>
      <c r="I400" s="145">
        <v>0</v>
      </c>
      <c r="J400" s="145">
        <v>0</v>
      </c>
      <c r="K400" s="68">
        <f t="shared" si="119"/>
        <v>0</v>
      </c>
      <c r="L400" s="126">
        <v>0</v>
      </c>
      <c r="M400" s="126">
        <v>0</v>
      </c>
      <c r="N400" s="126">
        <v>0</v>
      </c>
      <c r="O400" s="126">
        <v>0</v>
      </c>
      <c r="P400" s="318">
        <f t="shared" si="114"/>
        <v>0</v>
      </c>
      <c r="Q400" s="126">
        <v>0</v>
      </c>
      <c r="R400" s="126">
        <v>0</v>
      </c>
      <c r="S400" s="126">
        <v>0</v>
      </c>
      <c r="T400" s="126">
        <v>0</v>
      </c>
      <c r="U400" s="318">
        <f t="shared" si="115"/>
        <v>0</v>
      </c>
      <c r="V400" s="126">
        <v>0</v>
      </c>
      <c r="W400" s="126">
        <v>0</v>
      </c>
      <c r="X400" s="126">
        <v>0</v>
      </c>
      <c r="Y400" s="463">
        <v>0</v>
      </c>
      <c r="Z400" s="495">
        <f t="shared" si="116"/>
        <v>0</v>
      </c>
      <c r="AA400" s="126">
        <v>0</v>
      </c>
      <c r="AB400" s="126">
        <v>0</v>
      </c>
      <c r="AC400" s="126">
        <v>0</v>
      </c>
      <c r="AD400" s="126">
        <v>0</v>
      </c>
      <c r="AE400" s="495">
        <f t="shared" si="117"/>
        <v>0</v>
      </c>
      <c r="AF400" s="126">
        <v>0</v>
      </c>
      <c r="AG400" s="126">
        <v>0</v>
      </c>
      <c r="AH400" s="126">
        <v>0</v>
      </c>
      <c r="AI400" s="126">
        <v>0</v>
      </c>
      <c r="AJ400" s="495">
        <f t="shared" si="118"/>
        <v>0</v>
      </c>
    </row>
    <row r="401" spans="2:36" s="239" customFormat="1" ht="24.75" customHeight="1" x14ac:dyDescent="0.25">
      <c r="B401" s="871">
        <v>3</v>
      </c>
      <c r="C401" s="877"/>
      <c r="D401" s="795" t="s">
        <v>475</v>
      </c>
      <c r="E401" s="87" t="s">
        <v>118</v>
      </c>
      <c r="F401" s="52">
        <f t="shared" si="120"/>
        <v>0</v>
      </c>
      <c r="G401" s="101">
        <v>0</v>
      </c>
      <c r="H401" s="110">
        <v>0</v>
      </c>
      <c r="I401" s="110">
        <v>0</v>
      </c>
      <c r="J401" s="110">
        <v>0</v>
      </c>
      <c r="K401" s="68">
        <f t="shared" si="119"/>
        <v>0</v>
      </c>
      <c r="L401" s="101">
        <v>0</v>
      </c>
      <c r="M401" s="101">
        <v>0</v>
      </c>
      <c r="N401" s="101">
        <v>0</v>
      </c>
      <c r="O401" s="101">
        <v>0</v>
      </c>
      <c r="P401" s="318">
        <f t="shared" si="114"/>
        <v>0</v>
      </c>
      <c r="Q401" s="101">
        <v>0</v>
      </c>
      <c r="R401" s="101">
        <v>0</v>
      </c>
      <c r="S401" s="101">
        <v>0</v>
      </c>
      <c r="T401" s="101">
        <v>0</v>
      </c>
      <c r="U401" s="318">
        <f t="shared" si="115"/>
        <v>0</v>
      </c>
      <c r="V401" s="101">
        <v>0</v>
      </c>
      <c r="W401" s="101">
        <v>0</v>
      </c>
      <c r="X401" s="101">
        <v>0</v>
      </c>
      <c r="Y401" s="461">
        <v>0</v>
      </c>
      <c r="Z401" s="495">
        <f t="shared" si="116"/>
        <v>0</v>
      </c>
      <c r="AA401" s="101">
        <v>0</v>
      </c>
      <c r="AB401" s="101">
        <v>0</v>
      </c>
      <c r="AC401" s="101">
        <v>0</v>
      </c>
      <c r="AD401" s="101">
        <v>0</v>
      </c>
      <c r="AE401" s="495">
        <f t="shared" si="117"/>
        <v>0</v>
      </c>
      <c r="AF401" s="101">
        <v>0</v>
      </c>
      <c r="AG401" s="101">
        <v>0</v>
      </c>
      <c r="AH401" s="101">
        <v>0</v>
      </c>
      <c r="AI401" s="101">
        <v>0</v>
      </c>
      <c r="AJ401" s="495">
        <f t="shared" si="118"/>
        <v>0</v>
      </c>
    </row>
    <row r="402" spans="2:36" s="239" customFormat="1" ht="23.45" customHeight="1" x14ac:dyDescent="0.25">
      <c r="B402" s="871"/>
      <c r="C402" s="877"/>
      <c r="D402" s="796"/>
      <c r="E402" s="79" t="s">
        <v>205</v>
      </c>
      <c r="F402" s="52">
        <f t="shared" si="120"/>
        <v>0</v>
      </c>
      <c r="G402" s="101">
        <v>0</v>
      </c>
      <c r="H402" s="110">
        <v>0</v>
      </c>
      <c r="I402" s="110">
        <v>0</v>
      </c>
      <c r="J402" s="110">
        <v>0</v>
      </c>
      <c r="K402" s="68">
        <f t="shared" si="119"/>
        <v>0</v>
      </c>
      <c r="L402" s="101">
        <v>0</v>
      </c>
      <c r="M402" s="101">
        <v>0</v>
      </c>
      <c r="N402" s="101">
        <v>0</v>
      </c>
      <c r="O402" s="101">
        <v>0</v>
      </c>
      <c r="P402" s="318">
        <f t="shared" si="114"/>
        <v>0</v>
      </c>
      <c r="Q402" s="101">
        <v>0</v>
      </c>
      <c r="R402" s="101">
        <v>0</v>
      </c>
      <c r="S402" s="101">
        <v>0</v>
      </c>
      <c r="T402" s="101">
        <v>0</v>
      </c>
      <c r="U402" s="318">
        <f t="shared" si="115"/>
        <v>0</v>
      </c>
      <c r="V402" s="101">
        <v>0</v>
      </c>
      <c r="W402" s="101">
        <v>0</v>
      </c>
      <c r="X402" s="101">
        <v>0</v>
      </c>
      <c r="Y402" s="461">
        <v>0</v>
      </c>
      <c r="Z402" s="495">
        <f t="shared" si="116"/>
        <v>0</v>
      </c>
      <c r="AA402" s="101">
        <v>0</v>
      </c>
      <c r="AB402" s="101">
        <v>0</v>
      </c>
      <c r="AC402" s="101">
        <v>0</v>
      </c>
      <c r="AD402" s="101">
        <v>0</v>
      </c>
      <c r="AE402" s="495">
        <f t="shared" si="117"/>
        <v>0</v>
      </c>
      <c r="AF402" s="101">
        <v>0</v>
      </c>
      <c r="AG402" s="101">
        <v>0</v>
      </c>
      <c r="AH402" s="101">
        <v>0</v>
      </c>
      <c r="AI402" s="101">
        <v>0</v>
      </c>
      <c r="AJ402" s="495">
        <f t="shared" si="118"/>
        <v>0</v>
      </c>
    </row>
    <row r="403" spans="2:36" s="239" customFormat="1" ht="23.45" customHeight="1" thickBot="1" x14ac:dyDescent="0.3">
      <c r="B403" s="871"/>
      <c r="C403" s="877"/>
      <c r="D403" s="796"/>
      <c r="E403" s="80" t="s">
        <v>114</v>
      </c>
      <c r="F403" s="52">
        <f t="shared" si="120"/>
        <v>1</v>
      </c>
      <c r="G403" s="105">
        <v>0</v>
      </c>
      <c r="H403" s="112">
        <v>0</v>
      </c>
      <c r="I403" s="112">
        <v>0</v>
      </c>
      <c r="J403" s="112">
        <v>0</v>
      </c>
      <c r="K403" s="68">
        <f t="shared" si="119"/>
        <v>0</v>
      </c>
      <c r="L403" s="105">
        <v>0</v>
      </c>
      <c r="M403" s="105">
        <v>0</v>
      </c>
      <c r="N403" s="105">
        <v>0</v>
      </c>
      <c r="O403" s="105">
        <v>0</v>
      </c>
      <c r="P403" s="318">
        <f t="shared" si="114"/>
        <v>0</v>
      </c>
      <c r="Q403" s="105">
        <v>0</v>
      </c>
      <c r="R403" s="105">
        <v>0</v>
      </c>
      <c r="S403" s="105">
        <v>0</v>
      </c>
      <c r="T403" s="105">
        <v>1</v>
      </c>
      <c r="U403" s="318">
        <f t="shared" si="115"/>
        <v>1</v>
      </c>
      <c r="V403" s="105">
        <v>0</v>
      </c>
      <c r="W403" s="105">
        <v>0</v>
      </c>
      <c r="X403" s="105">
        <v>0</v>
      </c>
      <c r="Y403" s="462">
        <v>0</v>
      </c>
      <c r="Z403" s="495">
        <f t="shared" si="116"/>
        <v>0</v>
      </c>
      <c r="AA403" s="105">
        <v>0</v>
      </c>
      <c r="AB403" s="105">
        <v>0</v>
      </c>
      <c r="AC403" s="105">
        <v>0</v>
      </c>
      <c r="AD403" s="105">
        <v>0</v>
      </c>
      <c r="AE403" s="495">
        <f t="shared" si="117"/>
        <v>0</v>
      </c>
      <c r="AF403" s="101">
        <v>0</v>
      </c>
      <c r="AG403" s="101">
        <v>0</v>
      </c>
      <c r="AH403" s="101">
        <v>0</v>
      </c>
      <c r="AI403" s="101">
        <v>0</v>
      </c>
      <c r="AJ403" s="495">
        <f t="shared" si="118"/>
        <v>0</v>
      </c>
    </row>
    <row r="404" spans="2:36" s="239" customFormat="1" ht="23.45" customHeight="1" thickBot="1" x14ac:dyDescent="0.3">
      <c r="B404" s="871"/>
      <c r="C404" s="877"/>
      <c r="D404" s="796"/>
      <c r="E404" s="89" t="s">
        <v>626</v>
      </c>
      <c r="F404" s="52">
        <f t="shared" si="120"/>
        <v>3</v>
      </c>
      <c r="G404" s="126">
        <v>0</v>
      </c>
      <c r="H404" s="145">
        <v>0</v>
      </c>
      <c r="I404" s="145">
        <v>0</v>
      </c>
      <c r="J404" s="145">
        <v>0</v>
      </c>
      <c r="K404" s="68">
        <f t="shared" si="119"/>
        <v>0</v>
      </c>
      <c r="L404" s="126">
        <v>0</v>
      </c>
      <c r="M404" s="126">
        <v>0</v>
      </c>
      <c r="N404" s="126">
        <v>0</v>
      </c>
      <c r="O404" s="126">
        <v>0</v>
      </c>
      <c r="P404" s="318">
        <f t="shared" si="114"/>
        <v>0</v>
      </c>
      <c r="Q404" s="126">
        <v>1</v>
      </c>
      <c r="R404" s="126">
        <v>0</v>
      </c>
      <c r="S404" s="126">
        <v>0</v>
      </c>
      <c r="T404" s="126">
        <v>0</v>
      </c>
      <c r="U404" s="318">
        <f t="shared" si="115"/>
        <v>1</v>
      </c>
      <c r="V404" s="126">
        <v>0</v>
      </c>
      <c r="W404" s="126">
        <v>0</v>
      </c>
      <c r="X404" s="126">
        <v>0</v>
      </c>
      <c r="Y404" s="463">
        <v>2</v>
      </c>
      <c r="Z404" s="495">
        <f t="shared" si="116"/>
        <v>2</v>
      </c>
      <c r="AA404" s="126">
        <v>0</v>
      </c>
      <c r="AB404" s="126">
        <v>0</v>
      </c>
      <c r="AC404" s="126">
        <v>0</v>
      </c>
      <c r="AD404" s="126">
        <v>0</v>
      </c>
      <c r="AE404" s="495">
        <f t="shared" si="117"/>
        <v>0</v>
      </c>
      <c r="AF404" s="101">
        <v>0</v>
      </c>
      <c r="AG404" s="101">
        <v>0</v>
      </c>
      <c r="AH404" s="101">
        <v>0</v>
      </c>
      <c r="AI404" s="101">
        <v>0</v>
      </c>
      <c r="AJ404" s="495">
        <f t="shared" si="118"/>
        <v>0</v>
      </c>
    </row>
    <row r="405" spans="2:36" s="239" customFormat="1" ht="38.25" customHeight="1" thickBot="1" x14ac:dyDescent="0.3">
      <c r="B405" s="871"/>
      <c r="C405" s="877"/>
      <c r="D405" s="798"/>
      <c r="E405" s="89" t="s">
        <v>625</v>
      </c>
      <c r="F405" s="52">
        <f t="shared" si="120"/>
        <v>0</v>
      </c>
      <c r="G405" s="126">
        <v>0</v>
      </c>
      <c r="H405" s="145">
        <v>0</v>
      </c>
      <c r="I405" s="145">
        <v>0</v>
      </c>
      <c r="J405" s="145">
        <v>0</v>
      </c>
      <c r="K405" s="68">
        <f t="shared" si="119"/>
        <v>0</v>
      </c>
      <c r="L405" s="126">
        <v>0</v>
      </c>
      <c r="M405" s="126">
        <v>0</v>
      </c>
      <c r="N405" s="126">
        <v>0</v>
      </c>
      <c r="O405" s="126">
        <v>0</v>
      </c>
      <c r="P405" s="318">
        <f t="shared" si="114"/>
        <v>0</v>
      </c>
      <c r="Q405" s="126">
        <v>0</v>
      </c>
      <c r="R405" s="126">
        <v>0</v>
      </c>
      <c r="S405" s="126">
        <v>0</v>
      </c>
      <c r="T405" s="126">
        <v>0</v>
      </c>
      <c r="U405" s="318">
        <f t="shared" si="115"/>
        <v>0</v>
      </c>
      <c r="V405" s="126">
        <v>0</v>
      </c>
      <c r="W405" s="126">
        <v>0</v>
      </c>
      <c r="X405" s="126">
        <v>0</v>
      </c>
      <c r="Y405" s="463">
        <v>0</v>
      </c>
      <c r="Z405" s="495">
        <f t="shared" si="116"/>
        <v>0</v>
      </c>
      <c r="AA405" s="126">
        <v>0</v>
      </c>
      <c r="AB405" s="126">
        <v>0</v>
      </c>
      <c r="AC405" s="126">
        <v>0</v>
      </c>
      <c r="AD405" s="126">
        <v>0</v>
      </c>
      <c r="AE405" s="495">
        <f t="shared" si="117"/>
        <v>0</v>
      </c>
      <c r="AF405" s="101">
        <v>0</v>
      </c>
      <c r="AG405" s="101">
        <v>0</v>
      </c>
      <c r="AH405" s="101">
        <v>0</v>
      </c>
      <c r="AI405" s="101">
        <v>0</v>
      </c>
      <c r="AJ405" s="495">
        <f t="shared" si="118"/>
        <v>0</v>
      </c>
    </row>
    <row r="406" spans="2:36" s="239" customFormat="1" ht="18" customHeight="1" x14ac:dyDescent="0.25">
      <c r="B406" s="872">
        <v>4</v>
      </c>
      <c r="C406" s="877"/>
      <c r="D406" s="811" t="s">
        <v>627</v>
      </c>
      <c r="E406" s="87" t="s">
        <v>118</v>
      </c>
      <c r="F406" s="52">
        <f t="shared" si="120"/>
        <v>0</v>
      </c>
      <c r="G406" s="108">
        <v>0</v>
      </c>
      <c r="H406" s="113">
        <v>0</v>
      </c>
      <c r="I406" s="113">
        <v>0</v>
      </c>
      <c r="J406" s="113">
        <v>0</v>
      </c>
      <c r="K406" s="68">
        <f t="shared" si="119"/>
        <v>0</v>
      </c>
      <c r="L406" s="108">
        <v>0</v>
      </c>
      <c r="M406" s="108">
        <v>0</v>
      </c>
      <c r="N406" s="108">
        <v>0</v>
      </c>
      <c r="O406" s="108">
        <v>0</v>
      </c>
      <c r="P406" s="318">
        <f t="shared" si="114"/>
        <v>0</v>
      </c>
      <c r="Q406" s="108">
        <v>0</v>
      </c>
      <c r="R406" s="108">
        <v>0</v>
      </c>
      <c r="S406" s="108">
        <v>0</v>
      </c>
      <c r="T406" s="108">
        <v>0</v>
      </c>
      <c r="U406" s="318">
        <f t="shared" si="115"/>
        <v>0</v>
      </c>
      <c r="V406" s="108">
        <v>0</v>
      </c>
      <c r="W406" s="108">
        <v>0</v>
      </c>
      <c r="X406" s="108">
        <v>0</v>
      </c>
      <c r="Y406" s="468">
        <v>0</v>
      </c>
      <c r="Z406" s="495">
        <f t="shared" si="116"/>
        <v>0</v>
      </c>
      <c r="AA406" s="108">
        <v>0</v>
      </c>
      <c r="AB406" s="108">
        <v>0</v>
      </c>
      <c r="AC406" s="108">
        <v>0</v>
      </c>
      <c r="AD406" s="108">
        <v>0</v>
      </c>
      <c r="AE406" s="495">
        <f t="shared" si="117"/>
        <v>0</v>
      </c>
      <c r="AF406" s="101">
        <v>0</v>
      </c>
      <c r="AG406" s="101">
        <v>0</v>
      </c>
      <c r="AH406" s="101">
        <v>0</v>
      </c>
      <c r="AI406" s="101">
        <v>0</v>
      </c>
      <c r="AJ406" s="495">
        <f t="shared" si="118"/>
        <v>0</v>
      </c>
    </row>
    <row r="407" spans="2:36" s="239" customFormat="1" ht="12.75" customHeight="1" x14ac:dyDescent="0.25">
      <c r="B407" s="869"/>
      <c r="C407" s="877"/>
      <c r="D407" s="796"/>
      <c r="E407" s="87" t="s">
        <v>205</v>
      </c>
      <c r="F407" s="52">
        <f t="shared" si="120"/>
        <v>0</v>
      </c>
      <c r="G407" s="103">
        <v>0</v>
      </c>
      <c r="H407" s="111">
        <v>0</v>
      </c>
      <c r="I407" s="111">
        <v>0</v>
      </c>
      <c r="J407" s="111">
        <v>0</v>
      </c>
      <c r="K407" s="68">
        <f t="shared" si="119"/>
        <v>0</v>
      </c>
      <c r="L407" s="103">
        <v>0</v>
      </c>
      <c r="M407" s="103">
        <v>0</v>
      </c>
      <c r="N407" s="103">
        <v>0</v>
      </c>
      <c r="O407" s="103">
        <v>0</v>
      </c>
      <c r="P407" s="318">
        <f t="shared" si="114"/>
        <v>0</v>
      </c>
      <c r="Q407" s="103">
        <v>0</v>
      </c>
      <c r="R407" s="103">
        <v>0</v>
      </c>
      <c r="S407" s="103">
        <v>0</v>
      </c>
      <c r="T407" s="103">
        <v>0</v>
      </c>
      <c r="U407" s="318">
        <f t="shared" si="115"/>
        <v>0</v>
      </c>
      <c r="V407" s="103">
        <v>0</v>
      </c>
      <c r="W407" s="103">
        <v>0</v>
      </c>
      <c r="X407" s="103">
        <v>0</v>
      </c>
      <c r="Y407" s="467">
        <v>0</v>
      </c>
      <c r="Z407" s="495">
        <f t="shared" si="116"/>
        <v>0</v>
      </c>
      <c r="AA407" s="103">
        <v>0</v>
      </c>
      <c r="AB407" s="103">
        <v>0</v>
      </c>
      <c r="AC407" s="103">
        <v>0</v>
      </c>
      <c r="AD407" s="103">
        <v>0</v>
      </c>
      <c r="AE407" s="495">
        <f t="shared" si="117"/>
        <v>0</v>
      </c>
      <c r="AF407" s="101">
        <v>0</v>
      </c>
      <c r="AG407" s="101">
        <v>0</v>
      </c>
      <c r="AH407" s="101">
        <v>0</v>
      </c>
      <c r="AI407" s="101">
        <v>0</v>
      </c>
      <c r="AJ407" s="495">
        <f t="shared" si="118"/>
        <v>0</v>
      </c>
    </row>
    <row r="408" spans="2:36" s="239" customFormat="1" ht="17.25" customHeight="1" thickBot="1" x14ac:dyDescent="0.3">
      <c r="B408" s="869"/>
      <c r="C408" s="877"/>
      <c r="D408" s="798"/>
      <c r="E408" s="80" t="s">
        <v>114</v>
      </c>
      <c r="F408" s="52">
        <f t="shared" si="120"/>
        <v>0</v>
      </c>
      <c r="G408" s="105">
        <v>0</v>
      </c>
      <c r="H408" s="112">
        <v>0</v>
      </c>
      <c r="I408" s="112">
        <v>0</v>
      </c>
      <c r="J408" s="112">
        <v>0</v>
      </c>
      <c r="K408" s="68">
        <f t="shared" si="119"/>
        <v>0</v>
      </c>
      <c r="L408" s="105">
        <v>0</v>
      </c>
      <c r="M408" s="105">
        <v>0</v>
      </c>
      <c r="N408" s="105">
        <v>0</v>
      </c>
      <c r="O408" s="105">
        <v>0</v>
      </c>
      <c r="P408" s="318">
        <f t="shared" si="114"/>
        <v>0</v>
      </c>
      <c r="Q408" s="105">
        <v>0</v>
      </c>
      <c r="R408" s="105">
        <v>0</v>
      </c>
      <c r="S408" s="105">
        <v>0</v>
      </c>
      <c r="T408" s="105">
        <v>0</v>
      </c>
      <c r="U408" s="318">
        <f t="shared" si="115"/>
        <v>0</v>
      </c>
      <c r="V408" s="105">
        <v>0</v>
      </c>
      <c r="W408" s="105">
        <v>0</v>
      </c>
      <c r="X408" s="105">
        <v>0</v>
      </c>
      <c r="Y408" s="462">
        <v>0</v>
      </c>
      <c r="Z408" s="495">
        <f t="shared" si="116"/>
        <v>0</v>
      </c>
      <c r="AA408" s="105">
        <v>0</v>
      </c>
      <c r="AB408" s="105">
        <v>0</v>
      </c>
      <c r="AC408" s="105">
        <v>0</v>
      </c>
      <c r="AD408" s="105">
        <v>0</v>
      </c>
      <c r="AE408" s="495">
        <f t="shared" si="117"/>
        <v>0</v>
      </c>
      <c r="AF408" s="101">
        <v>0</v>
      </c>
      <c r="AG408" s="101">
        <v>0</v>
      </c>
      <c r="AH408" s="101">
        <v>0</v>
      </c>
      <c r="AI408" s="101">
        <v>0</v>
      </c>
      <c r="AJ408" s="495">
        <f t="shared" si="118"/>
        <v>0</v>
      </c>
    </row>
    <row r="409" spans="2:36" s="239" customFormat="1" ht="20.25" customHeight="1" x14ac:dyDescent="0.25">
      <c r="B409" s="872">
        <v>5</v>
      </c>
      <c r="C409" s="877"/>
      <c r="D409" s="811" t="s">
        <v>624</v>
      </c>
      <c r="E409" s="87" t="s">
        <v>118</v>
      </c>
      <c r="F409" s="52">
        <f t="shared" si="120"/>
        <v>128</v>
      </c>
      <c r="G409" s="108">
        <v>16</v>
      </c>
      <c r="H409" s="113">
        <v>0</v>
      </c>
      <c r="I409" s="113">
        <v>0</v>
      </c>
      <c r="J409" s="113">
        <v>0</v>
      </c>
      <c r="K409" s="68">
        <f t="shared" si="119"/>
        <v>16</v>
      </c>
      <c r="L409" s="108">
        <v>27</v>
      </c>
      <c r="M409" s="108">
        <v>0</v>
      </c>
      <c r="N409" s="108">
        <v>0</v>
      </c>
      <c r="O409" s="108">
        <v>0</v>
      </c>
      <c r="P409" s="318">
        <f t="shared" si="114"/>
        <v>27</v>
      </c>
      <c r="Q409" s="108">
        <v>31</v>
      </c>
      <c r="R409" s="108">
        <v>0</v>
      </c>
      <c r="S409" s="108">
        <v>0</v>
      </c>
      <c r="T409" s="108">
        <v>0</v>
      </c>
      <c r="U409" s="318">
        <f t="shared" si="115"/>
        <v>31</v>
      </c>
      <c r="V409" s="108">
        <v>0</v>
      </c>
      <c r="W409" s="108">
        <v>0</v>
      </c>
      <c r="X409" s="108">
        <v>0</v>
      </c>
      <c r="Y409" s="468">
        <v>30</v>
      </c>
      <c r="Z409" s="495">
        <f t="shared" si="116"/>
        <v>30</v>
      </c>
      <c r="AA409" s="108">
        <v>0</v>
      </c>
      <c r="AB409" s="108">
        <v>0</v>
      </c>
      <c r="AC409" s="108">
        <v>0</v>
      </c>
      <c r="AD409" s="108">
        <v>13</v>
      </c>
      <c r="AE409" s="495">
        <f t="shared" si="117"/>
        <v>13</v>
      </c>
      <c r="AF409" s="101">
        <v>0</v>
      </c>
      <c r="AG409" s="101">
        <v>0</v>
      </c>
      <c r="AH409" s="101">
        <v>0</v>
      </c>
      <c r="AI409" s="101">
        <v>11</v>
      </c>
      <c r="AJ409" s="495">
        <f t="shared" si="118"/>
        <v>11</v>
      </c>
    </row>
    <row r="410" spans="2:36" s="239" customFormat="1" ht="21" customHeight="1" x14ac:dyDescent="0.25">
      <c r="B410" s="869"/>
      <c r="C410" s="877"/>
      <c r="D410" s="796"/>
      <c r="E410" s="79" t="s">
        <v>205</v>
      </c>
      <c r="F410" s="52">
        <f t="shared" si="120"/>
        <v>0</v>
      </c>
      <c r="G410" s="103">
        <v>0</v>
      </c>
      <c r="H410" s="111">
        <v>0</v>
      </c>
      <c r="I410" s="111">
        <v>0</v>
      </c>
      <c r="J410" s="111">
        <v>0</v>
      </c>
      <c r="K410" s="68">
        <f t="shared" si="119"/>
        <v>0</v>
      </c>
      <c r="L410" s="103">
        <v>0</v>
      </c>
      <c r="M410" s="103">
        <v>0</v>
      </c>
      <c r="N410" s="103">
        <v>0</v>
      </c>
      <c r="O410" s="103">
        <v>0</v>
      </c>
      <c r="P410" s="318">
        <f t="shared" si="114"/>
        <v>0</v>
      </c>
      <c r="Q410" s="103">
        <v>0</v>
      </c>
      <c r="R410" s="103">
        <v>0</v>
      </c>
      <c r="S410" s="103">
        <v>0</v>
      </c>
      <c r="T410" s="103">
        <v>0</v>
      </c>
      <c r="U410" s="318">
        <f t="shared" si="115"/>
        <v>0</v>
      </c>
      <c r="V410" s="103">
        <v>0</v>
      </c>
      <c r="W410" s="103">
        <v>0</v>
      </c>
      <c r="X410" s="103">
        <v>0</v>
      </c>
      <c r="Y410" s="467">
        <v>0</v>
      </c>
      <c r="Z410" s="495">
        <f t="shared" si="116"/>
        <v>0</v>
      </c>
      <c r="AA410" s="103">
        <v>0</v>
      </c>
      <c r="AB410" s="103">
        <v>0</v>
      </c>
      <c r="AC410" s="103">
        <v>0</v>
      </c>
      <c r="AD410" s="103">
        <v>0</v>
      </c>
      <c r="AE410" s="495">
        <f t="shared" si="117"/>
        <v>0</v>
      </c>
      <c r="AF410" s="101">
        <v>0</v>
      </c>
      <c r="AG410" s="101">
        <v>0</v>
      </c>
      <c r="AH410" s="101">
        <v>0</v>
      </c>
      <c r="AI410" s="101">
        <v>0</v>
      </c>
      <c r="AJ410" s="495">
        <f t="shared" si="118"/>
        <v>0</v>
      </c>
    </row>
    <row r="411" spans="2:36" s="239" customFormat="1" ht="16.5" customHeight="1" thickBot="1" x14ac:dyDescent="0.3">
      <c r="B411" s="869"/>
      <c r="C411" s="877"/>
      <c r="D411" s="798"/>
      <c r="E411" s="80" t="s">
        <v>114</v>
      </c>
      <c r="F411" s="52">
        <f t="shared" si="120"/>
        <v>128</v>
      </c>
      <c r="G411" s="105">
        <v>16</v>
      </c>
      <c r="H411" s="112">
        <v>0</v>
      </c>
      <c r="I411" s="112">
        <v>0</v>
      </c>
      <c r="J411" s="112">
        <v>0</v>
      </c>
      <c r="K411" s="68">
        <f t="shared" si="119"/>
        <v>16</v>
      </c>
      <c r="L411" s="105">
        <v>27</v>
      </c>
      <c r="M411" s="105">
        <v>0</v>
      </c>
      <c r="N411" s="105">
        <v>0</v>
      </c>
      <c r="O411" s="105">
        <v>0</v>
      </c>
      <c r="P411" s="318">
        <f t="shared" si="114"/>
        <v>27</v>
      </c>
      <c r="Q411" s="105">
        <v>31</v>
      </c>
      <c r="R411" s="105">
        <v>0</v>
      </c>
      <c r="S411" s="105">
        <v>0</v>
      </c>
      <c r="T411" s="105">
        <v>0</v>
      </c>
      <c r="U411" s="318">
        <f t="shared" si="115"/>
        <v>31</v>
      </c>
      <c r="V411" s="105">
        <v>0</v>
      </c>
      <c r="W411" s="105">
        <v>0</v>
      </c>
      <c r="X411" s="105">
        <v>0</v>
      </c>
      <c r="Y411" s="462">
        <v>30</v>
      </c>
      <c r="Z411" s="495">
        <f t="shared" si="116"/>
        <v>30</v>
      </c>
      <c r="AA411" s="105">
        <v>0</v>
      </c>
      <c r="AB411" s="105">
        <v>0</v>
      </c>
      <c r="AC411" s="105">
        <v>0</v>
      </c>
      <c r="AD411" s="105">
        <v>13</v>
      </c>
      <c r="AE411" s="495">
        <f t="shared" si="117"/>
        <v>13</v>
      </c>
      <c r="AF411" s="101">
        <v>0</v>
      </c>
      <c r="AG411" s="101">
        <v>0</v>
      </c>
      <c r="AH411" s="101">
        <v>0</v>
      </c>
      <c r="AI411" s="101">
        <v>11</v>
      </c>
      <c r="AJ411" s="495">
        <f t="shared" si="118"/>
        <v>11</v>
      </c>
    </row>
    <row r="412" spans="2:36" s="239" customFormat="1" ht="16.5" customHeight="1" x14ac:dyDescent="0.25">
      <c r="B412" s="20"/>
      <c r="C412" s="877"/>
      <c r="D412" s="823" t="s">
        <v>182</v>
      </c>
      <c r="E412" s="824"/>
      <c r="F412" s="52">
        <f t="shared" si="120"/>
        <v>128</v>
      </c>
      <c r="G412" s="68">
        <f t="shared" ref="G412:J414" si="121">G391+G396+G401+G406+G409</f>
        <v>16</v>
      </c>
      <c r="H412" s="68">
        <f t="shared" si="121"/>
        <v>0</v>
      </c>
      <c r="I412" s="68">
        <f t="shared" si="121"/>
        <v>0</v>
      </c>
      <c r="J412" s="68">
        <f t="shared" si="121"/>
        <v>0</v>
      </c>
      <c r="K412" s="68">
        <f t="shared" si="119"/>
        <v>16</v>
      </c>
      <c r="L412" s="68">
        <f t="shared" ref="L412:O414" si="122">L391+L396+L401+L406+L409</f>
        <v>27</v>
      </c>
      <c r="M412" s="68">
        <f t="shared" si="122"/>
        <v>0</v>
      </c>
      <c r="N412" s="68">
        <f t="shared" si="122"/>
        <v>0</v>
      </c>
      <c r="O412" s="68">
        <f t="shared" si="122"/>
        <v>0</v>
      </c>
      <c r="P412" s="318">
        <f t="shared" si="114"/>
        <v>27</v>
      </c>
      <c r="Q412" s="68">
        <f t="shared" ref="Q412:T414" si="123">Q391+Q396+Q401+Q406+Q409</f>
        <v>31</v>
      </c>
      <c r="R412" s="68">
        <f t="shared" si="123"/>
        <v>0</v>
      </c>
      <c r="S412" s="68">
        <f t="shared" si="123"/>
        <v>0</v>
      </c>
      <c r="T412" s="68">
        <f t="shared" si="123"/>
        <v>0</v>
      </c>
      <c r="U412" s="318">
        <f t="shared" si="115"/>
        <v>31</v>
      </c>
      <c r="V412" s="68">
        <f t="shared" ref="V412:Y414" si="124">V391+V396+V401+V406+V409</f>
        <v>0</v>
      </c>
      <c r="W412" s="68">
        <f t="shared" si="124"/>
        <v>0</v>
      </c>
      <c r="X412" s="68">
        <f t="shared" si="124"/>
        <v>0</v>
      </c>
      <c r="Y412" s="475">
        <f t="shared" si="124"/>
        <v>30</v>
      </c>
      <c r="Z412" s="495">
        <f t="shared" si="116"/>
        <v>30</v>
      </c>
      <c r="AA412" s="68">
        <f t="shared" ref="AA412:AD414" si="125">AA391+AA396+AA401+AA406+AA409</f>
        <v>0</v>
      </c>
      <c r="AB412" s="68">
        <f t="shared" si="125"/>
        <v>0</v>
      </c>
      <c r="AC412" s="68">
        <f t="shared" si="125"/>
        <v>0</v>
      </c>
      <c r="AD412" s="68">
        <f t="shared" si="125"/>
        <v>13</v>
      </c>
      <c r="AE412" s="495">
        <f t="shared" si="117"/>
        <v>13</v>
      </c>
      <c r="AF412" s="68">
        <f t="shared" ref="AF412:AI414" si="126">AF391+AF396+AF401+AF406+AF409</f>
        <v>0</v>
      </c>
      <c r="AG412" s="68">
        <f t="shared" si="126"/>
        <v>0</v>
      </c>
      <c r="AH412" s="68">
        <f t="shared" si="126"/>
        <v>0</v>
      </c>
      <c r="AI412" s="68">
        <f t="shared" si="126"/>
        <v>11</v>
      </c>
      <c r="AJ412" s="495">
        <f t="shared" si="118"/>
        <v>11</v>
      </c>
    </row>
    <row r="413" spans="2:36" s="239" customFormat="1" ht="16.5" customHeight="1" x14ac:dyDescent="0.25">
      <c r="B413" s="20"/>
      <c r="C413" s="877"/>
      <c r="D413" s="817" t="s">
        <v>183</v>
      </c>
      <c r="E413" s="818"/>
      <c r="F413" s="52">
        <f t="shared" si="120"/>
        <v>0</v>
      </c>
      <c r="G413" s="68">
        <f t="shared" si="121"/>
        <v>0</v>
      </c>
      <c r="H413" s="68">
        <f t="shared" si="121"/>
        <v>0</v>
      </c>
      <c r="I413" s="68">
        <f t="shared" si="121"/>
        <v>0</v>
      </c>
      <c r="J413" s="68">
        <f t="shared" si="121"/>
        <v>0</v>
      </c>
      <c r="K413" s="68">
        <f t="shared" si="119"/>
        <v>0</v>
      </c>
      <c r="L413" s="68">
        <f t="shared" si="122"/>
        <v>0</v>
      </c>
      <c r="M413" s="68">
        <f t="shared" si="122"/>
        <v>0</v>
      </c>
      <c r="N413" s="68">
        <f t="shared" si="122"/>
        <v>0</v>
      </c>
      <c r="O413" s="68">
        <f t="shared" si="122"/>
        <v>0</v>
      </c>
      <c r="P413" s="318">
        <f t="shared" si="114"/>
        <v>0</v>
      </c>
      <c r="Q413" s="68">
        <f t="shared" si="123"/>
        <v>0</v>
      </c>
      <c r="R413" s="68">
        <f t="shared" si="123"/>
        <v>0</v>
      </c>
      <c r="S413" s="68">
        <f t="shared" si="123"/>
        <v>0</v>
      </c>
      <c r="T413" s="68">
        <f t="shared" si="123"/>
        <v>0</v>
      </c>
      <c r="U413" s="318">
        <f t="shared" si="115"/>
        <v>0</v>
      </c>
      <c r="V413" s="68">
        <f t="shared" si="124"/>
        <v>0</v>
      </c>
      <c r="W413" s="68">
        <f t="shared" si="124"/>
        <v>0</v>
      </c>
      <c r="X413" s="68">
        <f t="shared" si="124"/>
        <v>0</v>
      </c>
      <c r="Y413" s="475">
        <f t="shared" si="124"/>
        <v>0</v>
      </c>
      <c r="Z413" s="495">
        <f t="shared" si="116"/>
        <v>0</v>
      </c>
      <c r="AA413" s="68">
        <f t="shared" si="125"/>
        <v>0</v>
      </c>
      <c r="AB413" s="68">
        <f t="shared" si="125"/>
        <v>0</v>
      </c>
      <c r="AC413" s="68">
        <f t="shared" si="125"/>
        <v>0</v>
      </c>
      <c r="AD413" s="68">
        <f t="shared" si="125"/>
        <v>0</v>
      </c>
      <c r="AE413" s="495">
        <f t="shared" si="117"/>
        <v>0</v>
      </c>
      <c r="AF413" s="68">
        <f t="shared" si="126"/>
        <v>0</v>
      </c>
      <c r="AG413" s="68">
        <f t="shared" si="126"/>
        <v>0</v>
      </c>
      <c r="AH413" s="68">
        <f t="shared" si="126"/>
        <v>0</v>
      </c>
      <c r="AI413" s="68">
        <f t="shared" si="126"/>
        <v>0</v>
      </c>
      <c r="AJ413" s="495">
        <f t="shared" si="118"/>
        <v>0</v>
      </c>
    </row>
    <row r="414" spans="2:36" s="239" customFormat="1" ht="16.5" customHeight="1" thickBot="1" x14ac:dyDescent="0.3">
      <c r="B414" s="20"/>
      <c r="C414" s="877"/>
      <c r="D414" s="821" t="s">
        <v>184</v>
      </c>
      <c r="E414" s="822"/>
      <c r="F414" s="52">
        <f t="shared" si="120"/>
        <v>129</v>
      </c>
      <c r="G414" s="68">
        <f t="shared" si="121"/>
        <v>16</v>
      </c>
      <c r="H414" s="68">
        <f t="shared" si="121"/>
        <v>0</v>
      </c>
      <c r="I414" s="68">
        <f t="shared" si="121"/>
        <v>0</v>
      </c>
      <c r="J414" s="68">
        <f t="shared" si="121"/>
        <v>0</v>
      </c>
      <c r="K414" s="68">
        <f t="shared" si="119"/>
        <v>16</v>
      </c>
      <c r="L414" s="68">
        <f t="shared" si="122"/>
        <v>27</v>
      </c>
      <c r="M414" s="68">
        <f t="shared" si="122"/>
        <v>0</v>
      </c>
      <c r="N414" s="68">
        <f t="shared" si="122"/>
        <v>0</v>
      </c>
      <c r="O414" s="68">
        <f t="shared" si="122"/>
        <v>0</v>
      </c>
      <c r="P414" s="318">
        <f t="shared" si="114"/>
        <v>27</v>
      </c>
      <c r="Q414" s="68">
        <f t="shared" si="123"/>
        <v>31</v>
      </c>
      <c r="R414" s="68">
        <f t="shared" si="123"/>
        <v>0</v>
      </c>
      <c r="S414" s="68">
        <f t="shared" si="123"/>
        <v>0</v>
      </c>
      <c r="T414" s="68">
        <f t="shared" si="123"/>
        <v>1</v>
      </c>
      <c r="U414" s="318">
        <f t="shared" si="115"/>
        <v>32</v>
      </c>
      <c r="V414" s="68">
        <f t="shared" si="124"/>
        <v>0</v>
      </c>
      <c r="W414" s="68">
        <f t="shared" si="124"/>
        <v>0</v>
      </c>
      <c r="X414" s="68">
        <f t="shared" si="124"/>
        <v>0</v>
      </c>
      <c r="Y414" s="475">
        <f t="shared" si="124"/>
        <v>30</v>
      </c>
      <c r="Z414" s="495">
        <f t="shared" si="116"/>
        <v>30</v>
      </c>
      <c r="AA414" s="68">
        <f t="shared" si="125"/>
        <v>0</v>
      </c>
      <c r="AB414" s="68">
        <f t="shared" si="125"/>
        <v>0</v>
      </c>
      <c r="AC414" s="68">
        <f t="shared" si="125"/>
        <v>0</v>
      </c>
      <c r="AD414" s="68">
        <f t="shared" si="125"/>
        <v>13</v>
      </c>
      <c r="AE414" s="495">
        <f t="shared" si="117"/>
        <v>13</v>
      </c>
      <c r="AF414" s="68">
        <f t="shared" si="126"/>
        <v>0</v>
      </c>
      <c r="AG414" s="68">
        <f t="shared" si="126"/>
        <v>0</v>
      </c>
      <c r="AH414" s="68">
        <f t="shared" si="126"/>
        <v>0</v>
      </c>
      <c r="AI414" s="68">
        <f t="shared" si="126"/>
        <v>11</v>
      </c>
      <c r="AJ414" s="495">
        <f t="shared" si="118"/>
        <v>11</v>
      </c>
    </row>
    <row r="415" spans="2:36" s="239" customFormat="1" ht="16.5" customHeight="1" thickBot="1" x14ac:dyDescent="0.3">
      <c r="B415" s="216"/>
      <c r="C415" s="877"/>
      <c r="D415" s="815" t="s">
        <v>486</v>
      </c>
      <c r="E415" s="816"/>
      <c r="F415" s="52">
        <f t="shared" si="120"/>
        <v>13</v>
      </c>
      <c r="G415" s="68">
        <f t="shared" ref="G415:J416" si="127">G394+G399+G404</f>
        <v>1</v>
      </c>
      <c r="H415" s="68">
        <f t="shared" si="127"/>
        <v>0</v>
      </c>
      <c r="I415" s="68">
        <f t="shared" si="127"/>
        <v>0</v>
      </c>
      <c r="J415" s="68">
        <f t="shared" si="127"/>
        <v>0</v>
      </c>
      <c r="K415" s="68">
        <f t="shared" si="119"/>
        <v>1</v>
      </c>
      <c r="L415" s="68">
        <f t="shared" ref="L415:O416" si="128">L394+L399+L404</f>
        <v>3</v>
      </c>
      <c r="M415" s="68">
        <f t="shared" si="128"/>
        <v>0</v>
      </c>
      <c r="N415" s="68">
        <f t="shared" si="128"/>
        <v>0</v>
      </c>
      <c r="O415" s="68">
        <f t="shared" si="128"/>
        <v>0</v>
      </c>
      <c r="P415" s="318">
        <f t="shared" si="114"/>
        <v>3</v>
      </c>
      <c r="Q415" s="68">
        <f t="shared" ref="Q415:T416" si="129">Q394+Q399+Q404</f>
        <v>6</v>
      </c>
      <c r="R415" s="68">
        <f t="shared" si="129"/>
        <v>0</v>
      </c>
      <c r="S415" s="68">
        <f t="shared" si="129"/>
        <v>0</v>
      </c>
      <c r="T415" s="68">
        <f t="shared" si="129"/>
        <v>0</v>
      </c>
      <c r="U415" s="318">
        <f t="shared" si="115"/>
        <v>6</v>
      </c>
      <c r="V415" s="68">
        <f t="shared" ref="V415:Y416" si="130">V394+V399+V404</f>
        <v>0</v>
      </c>
      <c r="W415" s="68">
        <f t="shared" si="130"/>
        <v>0</v>
      </c>
      <c r="X415" s="68">
        <f t="shared" si="130"/>
        <v>0</v>
      </c>
      <c r="Y415" s="475">
        <f t="shared" si="130"/>
        <v>2</v>
      </c>
      <c r="Z415" s="495">
        <f t="shared" si="116"/>
        <v>2</v>
      </c>
      <c r="AA415" s="68">
        <f t="shared" ref="AA415:AD416" si="131">AA394+AA399+AA404</f>
        <v>0</v>
      </c>
      <c r="AB415" s="68">
        <f t="shared" si="131"/>
        <v>0</v>
      </c>
      <c r="AC415" s="68">
        <f t="shared" si="131"/>
        <v>0</v>
      </c>
      <c r="AD415" s="68">
        <f t="shared" si="131"/>
        <v>0</v>
      </c>
      <c r="AE415" s="495">
        <f t="shared" si="117"/>
        <v>0</v>
      </c>
      <c r="AF415" s="68">
        <f t="shared" ref="AF415:AI416" si="132">AF394+AF399+AF404</f>
        <v>0</v>
      </c>
      <c r="AG415" s="68">
        <f t="shared" si="132"/>
        <v>1</v>
      </c>
      <c r="AH415" s="68">
        <f t="shared" si="132"/>
        <v>0</v>
      </c>
      <c r="AI415" s="68">
        <f t="shared" si="132"/>
        <v>0</v>
      </c>
      <c r="AJ415" s="495">
        <f t="shared" si="118"/>
        <v>1</v>
      </c>
    </row>
    <row r="416" spans="2:36" s="239" customFormat="1" ht="16.5" customHeight="1" thickBot="1" x14ac:dyDescent="0.3">
      <c r="B416" s="161"/>
      <c r="C416" s="878"/>
      <c r="D416" s="815" t="s">
        <v>643</v>
      </c>
      <c r="E416" s="816"/>
      <c r="F416" s="52">
        <f t="shared" si="120"/>
        <v>0</v>
      </c>
      <c r="G416" s="68">
        <f t="shared" si="127"/>
        <v>0</v>
      </c>
      <c r="H416" s="68">
        <f t="shared" si="127"/>
        <v>0</v>
      </c>
      <c r="I416" s="68">
        <f t="shared" si="127"/>
        <v>0</v>
      </c>
      <c r="J416" s="68">
        <f t="shared" si="127"/>
        <v>0</v>
      </c>
      <c r="K416" s="68">
        <f t="shared" si="119"/>
        <v>0</v>
      </c>
      <c r="L416" s="68">
        <f t="shared" si="128"/>
        <v>0</v>
      </c>
      <c r="M416" s="68">
        <f t="shared" si="128"/>
        <v>0</v>
      </c>
      <c r="N416" s="68">
        <f t="shared" si="128"/>
        <v>0</v>
      </c>
      <c r="O416" s="68">
        <f t="shared" si="128"/>
        <v>0</v>
      </c>
      <c r="P416" s="318">
        <f t="shared" si="114"/>
        <v>0</v>
      </c>
      <c r="Q416" s="68">
        <f t="shared" si="129"/>
        <v>0</v>
      </c>
      <c r="R416" s="68">
        <f t="shared" si="129"/>
        <v>0</v>
      </c>
      <c r="S416" s="68">
        <f t="shared" si="129"/>
        <v>0</v>
      </c>
      <c r="T416" s="68">
        <f t="shared" si="129"/>
        <v>0</v>
      </c>
      <c r="U416" s="318">
        <f t="shared" si="115"/>
        <v>0</v>
      </c>
      <c r="V416" s="68">
        <f t="shared" si="130"/>
        <v>0</v>
      </c>
      <c r="W416" s="68">
        <f t="shared" si="130"/>
        <v>0</v>
      </c>
      <c r="X416" s="68">
        <f t="shared" si="130"/>
        <v>0</v>
      </c>
      <c r="Y416" s="475">
        <f t="shared" si="130"/>
        <v>0</v>
      </c>
      <c r="Z416" s="495">
        <f t="shared" si="116"/>
        <v>0</v>
      </c>
      <c r="AA416" s="68">
        <f t="shared" si="131"/>
        <v>0</v>
      </c>
      <c r="AB416" s="68">
        <f t="shared" si="131"/>
        <v>0</v>
      </c>
      <c r="AC416" s="68">
        <f t="shared" si="131"/>
        <v>0</v>
      </c>
      <c r="AD416" s="68">
        <f t="shared" si="131"/>
        <v>0</v>
      </c>
      <c r="AE416" s="495">
        <f t="shared" si="117"/>
        <v>0</v>
      </c>
      <c r="AF416" s="68">
        <f t="shared" si="132"/>
        <v>0</v>
      </c>
      <c r="AG416" s="68">
        <f t="shared" si="132"/>
        <v>0</v>
      </c>
      <c r="AH416" s="68">
        <f t="shared" si="132"/>
        <v>0</v>
      </c>
      <c r="AI416" s="68">
        <f t="shared" si="132"/>
        <v>0</v>
      </c>
      <c r="AJ416" s="495">
        <f t="shared" si="118"/>
        <v>0</v>
      </c>
    </row>
    <row r="417" spans="2:36" s="239" customFormat="1" ht="16.5" customHeight="1" thickBot="1" x14ac:dyDescent="0.3">
      <c r="B417" s="872">
        <v>1</v>
      </c>
      <c r="C417" s="866" t="s">
        <v>403</v>
      </c>
      <c r="D417" s="787" t="s">
        <v>477</v>
      </c>
      <c r="E417" s="85" t="s">
        <v>118</v>
      </c>
      <c r="F417" s="52">
        <f t="shared" si="120"/>
        <v>0</v>
      </c>
      <c r="G417" s="123"/>
      <c r="H417" s="123"/>
      <c r="I417" s="123"/>
      <c r="J417" s="123"/>
      <c r="K417" s="68">
        <f t="shared" si="119"/>
        <v>0</v>
      </c>
      <c r="L417" s="277"/>
      <c r="M417" s="277"/>
      <c r="N417" s="277"/>
      <c r="O417" s="277"/>
      <c r="P417" s="318">
        <f t="shared" si="114"/>
        <v>0</v>
      </c>
      <c r="Q417" s="277"/>
      <c r="R417" s="277"/>
      <c r="S417" s="277"/>
      <c r="T417" s="277"/>
      <c r="U417" s="318">
        <f t="shared" si="115"/>
        <v>0</v>
      </c>
      <c r="V417" s="277"/>
      <c r="W417" s="277"/>
      <c r="X417" s="277"/>
      <c r="Y417" s="422"/>
      <c r="Z417" s="495">
        <f t="shared" si="116"/>
        <v>0</v>
      </c>
      <c r="AA417" s="277"/>
      <c r="AB417" s="277"/>
      <c r="AC417" s="277"/>
      <c r="AD417" s="277"/>
      <c r="AE417" s="495">
        <f t="shared" si="117"/>
        <v>0</v>
      </c>
      <c r="AF417" s="277"/>
      <c r="AG417" s="277"/>
      <c r="AH417" s="277"/>
      <c r="AI417" s="277"/>
      <c r="AJ417" s="495">
        <f t="shared" si="118"/>
        <v>0</v>
      </c>
    </row>
    <row r="418" spans="2:36" s="239" customFormat="1" ht="16.5" customHeight="1" thickBot="1" x14ac:dyDescent="0.3">
      <c r="B418" s="869"/>
      <c r="C418" s="867"/>
      <c r="D418" s="787"/>
      <c r="E418" s="86" t="s">
        <v>205</v>
      </c>
      <c r="F418" s="52">
        <f t="shared" si="120"/>
        <v>0</v>
      </c>
      <c r="G418" s="120"/>
      <c r="H418" s="120"/>
      <c r="I418" s="120"/>
      <c r="J418" s="120"/>
      <c r="K418" s="68">
        <f t="shared" si="119"/>
        <v>0</v>
      </c>
      <c r="L418" s="277"/>
      <c r="M418" s="277"/>
      <c r="N418" s="277"/>
      <c r="O418" s="277"/>
      <c r="P418" s="318">
        <f t="shared" si="114"/>
        <v>0</v>
      </c>
      <c r="Q418" s="277"/>
      <c r="R418" s="277"/>
      <c r="S418" s="277"/>
      <c r="T418" s="277"/>
      <c r="U418" s="318">
        <f t="shared" si="115"/>
        <v>0</v>
      </c>
      <c r="V418" s="277"/>
      <c r="W418" s="277"/>
      <c r="X418" s="277"/>
      <c r="Y418" s="422"/>
      <c r="Z418" s="495">
        <f t="shared" si="116"/>
        <v>0</v>
      </c>
      <c r="AA418" s="277"/>
      <c r="AB418" s="277"/>
      <c r="AC418" s="277"/>
      <c r="AD418" s="277"/>
      <c r="AE418" s="495">
        <f t="shared" si="117"/>
        <v>0</v>
      </c>
      <c r="AF418" s="277"/>
      <c r="AG418" s="277"/>
      <c r="AH418" s="277"/>
      <c r="AI418" s="277"/>
      <c r="AJ418" s="495">
        <f t="shared" si="118"/>
        <v>0</v>
      </c>
    </row>
    <row r="419" spans="2:36" s="239" customFormat="1" ht="16.5" customHeight="1" thickBot="1" x14ac:dyDescent="0.3">
      <c r="B419" s="869"/>
      <c r="C419" s="867"/>
      <c r="D419" s="787"/>
      <c r="E419" s="88" t="s">
        <v>114</v>
      </c>
      <c r="F419" s="52">
        <f t="shared" si="120"/>
        <v>0</v>
      </c>
      <c r="G419" s="128">
        <v>0</v>
      </c>
      <c r="H419" s="92">
        <v>0</v>
      </c>
      <c r="I419" s="92">
        <v>0</v>
      </c>
      <c r="J419" s="92">
        <v>0</v>
      </c>
      <c r="K419" s="68">
        <f t="shared" si="119"/>
        <v>0</v>
      </c>
      <c r="L419" s="128">
        <v>0</v>
      </c>
      <c r="M419" s="128">
        <v>0</v>
      </c>
      <c r="N419" s="128">
        <v>0</v>
      </c>
      <c r="O419" s="128">
        <v>0</v>
      </c>
      <c r="P419" s="318">
        <f t="shared" si="114"/>
        <v>0</v>
      </c>
      <c r="Q419" s="128">
        <v>0</v>
      </c>
      <c r="R419" s="128">
        <v>0</v>
      </c>
      <c r="S419" s="128">
        <v>0</v>
      </c>
      <c r="T419" s="128">
        <v>0</v>
      </c>
      <c r="U419" s="318">
        <f t="shared" si="115"/>
        <v>0</v>
      </c>
      <c r="V419" s="128">
        <v>0</v>
      </c>
      <c r="W419" s="128">
        <v>0</v>
      </c>
      <c r="X419" s="128">
        <v>0</v>
      </c>
      <c r="Y419" s="472">
        <v>0</v>
      </c>
      <c r="Z419" s="495">
        <f t="shared" si="116"/>
        <v>0</v>
      </c>
      <c r="AA419" s="128">
        <v>0</v>
      </c>
      <c r="AB419" s="128">
        <v>0</v>
      </c>
      <c r="AC419" s="128">
        <v>0</v>
      </c>
      <c r="AD419" s="128">
        <v>0</v>
      </c>
      <c r="AE419" s="495">
        <f t="shared" si="117"/>
        <v>0</v>
      </c>
      <c r="AF419" s="128">
        <v>0</v>
      </c>
      <c r="AG419" s="128">
        <v>0</v>
      </c>
      <c r="AH419" s="128">
        <v>0</v>
      </c>
      <c r="AI419" s="128">
        <v>0</v>
      </c>
      <c r="AJ419" s="495">
        <f t="shared" si="118"/>
        <v>0</v>
      </c>
    </row>
    <row r="420" spans="2:36" s="239" customFormat="1" ht="16.5" customHeight="1" thickBot="1" x14ac:dyDescent="0.3">
      <c r="B420" s="869"/>
      <c r="C420" s="867"/>
      <c r="D420" s="787"/>
      <c r="E420" s="89" t="s">
        <v>626</v>
      </c>
      <c r="F420" s="52">
        <f t="shared" si="120"/>
        <v>2</v>
      </c>
      <c r="G420" s="217">
        <v>1</v>
      </c>
      <c r="H420" s="164">
        <v>0</v>
      </c>
      <c r="I420" s="164">
        <v>0</v>
      </c>
      <c r="J420" s="164">
        <v>0</v>
      </c>
      <c r="K420" s="68">
        <f t="shared" si="119"/>
        <v>1</v>
      </c>
      <c r="L420" s="217">
        <v>0</v>
      </c>
      <c r="M420" s="217">
        <v>0</v>
      </c>
      <c r="N420" s="217">
        <v>0</v>
      </c>
      <c r="O420" s="217">
        <v>0</v>
      </c>
      <c r="P420" s="318">
        <f t="shared" si="114"/>
        <v>0</v>
      </c>
      <c r="Q420" s="128">
        <v>0</v>
      </c>
      <c r="R420" s="128">
        <v>0</v>
      </c>
      <c r="S420" s="128">
        <v>0</v>
      </c>
      <c r="T420" s="128">
        <v>0</v>
      </c>
      <c r="U420" s="318">
        <f t="shared" si="115"/>
        <v>0</v>
      </c>
      <c r="V420" s="217">
        <v>0</v>
      </c>
      <c r="W420" s="217">
        <v>0</v>
      </c>
      <c r="X420" s="217">
        <v>0</v>
      </c>
      <c r="Y420" s="478">
        <v>0</v>
      </c>
      <c r="Z420" s="495">
        <f t="shared" si="116"/>
        <v>0</v>
      </c>
      <c r="AA420" s="217">
        <v>0</v>
      </c>
      <c r="AB420" s="217">
        <v>0</v>
      </c>
      <c r="AC420" s="217">
        <v>0</v>
      </c>
      <c r="AD420" s="217">
        <v>0</v>
      </c>
      <c r="AE420" s="495">
        <f t="shared" si="117"/>
        <v>0</v>
      </c>
      <c r="AF420" s="217">
        <v>0</v>
      </c>
      <c r="AG420" s="217">
        <v>0</v>
      </c>
      <c r="AH420" s="217">
        <v>0</v>
      </c>
      <c r="AI420" s="217">
        <v>1</v>
      </c>
      <c r="AJ420" s="495">
        <f t="shared" si="118"/>
        <v>1</v>
      </c>
    </row>
    <row r="421" spans="2:36" s="239" customFormat="1" ht="21.75" thickBot="1" x14ac:dyDescent="0.3">
      <c r="B421" s="870"/>
      <c r="C421" s="867"/>
      <c r="D421" s="791"/>
      <c r="E421" s="89" t="s">
        <v>625</v>
      </c>
      <c r="F421" s="52">
        <f t="shared" si="120"/>
        <v>0</v>
      </c>
      <c r="G421" s="126">
        <v>0</v>
      </c>
      <c r="H421" s="145">
        <v>0</v>
      </c>
      <c r="I421" s="145">
        <v>0</v>
      </c>
      <c r="J421" s="145">
        <v>0</v>
      </c>
      <c r="K421" s="68">
        <f t="shared" si="119"/>
        <v>0</v>
      </c>
      <c r="L421" s="126">
        <v>0</v>
      </c>
      <c r="M421" s="126">
        <v>0</v>
      </c>
      <c r="N421" s="126">
        <v>0</v>
      </c>
      <c r="O421" s="126">
        <v>0</v>
      </c>
      <c r="P421" s="318">
        <f t="shared" si="114"/>
        <v>0</v>
      </c>
      <c r="Q421" s="128">
        <v>0</v>
      </c>
      <c r="R421" s="128">
        <v>0</v>
      </c>
      <c r="S421" s="128">
        <v>0</v>
      </c>
      <c r="T421" s="128">
        <v>0</v>
      </c>
      <c r="U421" s="318">
        <f t="shared" si="115"/>
        <v>0</v>
      </c>
      <c r="V421" s="126">
        <v>0</v>
      </c>
      <c r="W421" s="126">
        <v>0</v>
      </c>
      <c r="X421" s="126">
        <v>0</v>
      </c>
      <c r="Y421" s="463">
        <v>0</v>
      </c>
      <c r="Z421" s="495">
        <f t="shared" si="116"/>
        <v>0</v>
      </c>
      <c r="AA421" s="126">
        <v>0</v>
      </c>
      <c r="AB421" s="126">
        <v>0</v>
      </c>
      <c r="AC421" s="126">
        <v>0</v>
      </c>
      <c r="AD421" s="126">
        <v>0</v>
      </c>
      <c r="AE421" s="495">
        <f t="shared" si="117"/>
        <v>0</v>
      </c>
      <c r="AF421" s="126">
        <v>0</v>
      </c>
      <c r="AG421" s="126">
        <v>0</v>
      </c>
      <c r="AH421" s="126">
        <v>0</v>
      </c>
      <c r="AI421" s="126">
        <v>0</v>
      </c>
      <c r="AJ421" s="495">
        <f t="shared" si="118"/>
        <v>0</v>
      </c>
    </row>
    <row r="422" spans="2:36" s="239" customFormat="1" ht="16.5" customHeight="1" thickBot="1" x14ac:dyDescent="0.3">
      <c r="B422" s="869">
        <v>2</v>
      </c>
      <c r="C422" s="867"/>
      <c r="D422" s="786" t="s">
        <v>574</v>
      </c>
      <c r="E422" s="85" t="s">
        <v>118</v>
      </c>
      <c r="F422" s="52">
        <f t="shared" si="120"/>
        <v>0</v>
      </c>
      <c r="G422" s="123"/>
      <c r="H422" s="123"/>
      <c r="I422" s="123"/>
      <c r="J422" s="123"/>
      <c r="K422" s="68">
        <f t="shared" si="119"/>
        <v>0</v>
      </c>
      <c r="L422" s="277"/>
      <c r="M422" s="277"/>
      <c r="N422" s="277"/>
      <c r="O422" s="277"/>
      <c r="P422" s="318">
        <f t="shared" si="114"/>
        <v>0</v>
      </c>
      <c r="Q422" s="277"/>
      <c r="R422" s="277"/>
      <c r="S422" s="277"/>
      <c r="T422" s="277"/>
      <c r="U422" s="318">
        <f t="shared" si="115"/>
        <v>0</v>
      </c>
      <c r="V422" s="277"/>
      <c r="W422" s="277"/>
      <c r="X422" s="277"/>
      <c r="Y422" s="422"/>
      <c r="Z422" s="495">
        <f t="shared" si="116"/>
        <v>0</v>
      </c>
      <c r="AA422" s="277"/>
      <c r="AB422" s="277"/>
      <c r="AC422" s="277"/>
      <c r="AD422" s="277"/>
      <c r="AE422" s="495">
        <f t="shared" si="117"/>
        <v>0</v>
      </c>
      <c r="AF422" s="277"/>
      <c r="AG422" s="277"/>
      <c r="AH422" s="277"/>
      <c r="AI422" s="277"/>
      <c r="AJ422" s="495">
        <f t="shared" si="118"/>
        <v>0</v>
      </c>
    </row>
    <row r="423" spans="2:36" s="239" customFormat="1" ht="16.5" customHeight="1" thickBot="1" x14ac:dyDescent="0.3">
      <c r="B423" s="869"/>
      <c r="C423" s="867"/>
      <c r="D423" s="787"/>
      <c r="E423" s="86" t="s">
        <v>205</v>
      </c>
      <c r="F423" s="52">
        <f t="shared" si="120"/>
        <v>0</v>
      </c>
      <c r="G423" s="120"/>
      <c r="H423" s="120"/>
      <c r="I423" s="120"/>
      <c r="J423" s="120"/>
      <c r="K423" s="68">
        <f t="shared" si="119"/>
        <v>0</v>
      </c>
      <c r="L423" s="277"/>
      <c r="M423" s="277"/>
      <c r="N423" s="277"/>
      <c r="O423" s="277"/>
      <c r="P423" s="318">
        <f t="shared" si="114"/>
        <v>0</v>
      </c>
      <c r="Q423" s="277"/>
      <c r="R423" s="277"/>
      <c r="S423" s="277"/>
      <c r="T423" s="277"/>
      <c r="U423" s="318">
        <f t="shared" si="115"/>
        <v>0</v>
      </c>
      <c r="V423" s="277"/>
      <c r="W423" s="277"/>
      <c r="X423" s="277"/>
      <c r="Y423" s="422"/>
      <c r="Z423" s="495">
        <f t="shared" si="116"/>
        <v>0</v>
      </c>
      <c r="AA423" s="277"/>
      <c r="AB423" s="277"/>
      <c r="AC423" s="277"/>
      <c r="AD423" s="277"/>
      <c r="AE423" s="495">
        <f t="shared" si="117"/>
        <v>0</v>
      </c>
      <c r="AF423" s="277"/>
      <c r="AG423" s="277"/>
      <c r="AH423" s="277"/>
      <c r="AI423" s="277"/>
      <c r="AJ423" s="495">
        <f t="shared" si="118"/>
        <v>0</v>
      </c>
    </row>
    <row r="424" spans="2:36" s="239" customFormat="1" ht="16.5" customHeight="1" thickBot="1" x14ac:dyDescent="0.3">
      <c r="B424" s="869"/>
      <c r="C424" s="867"/>
      <c r="D424" s="787"/>
      <c r="E424" s="88" t="s">
        <v>114</v>
      </c>
      <c r="F424" s="52">
        <f t="shared" si="120"/>
        <v>0</v>
      </c>
      <c r="G424" s="128">
        <v>0</v>
      </c>
      <c r="H424" s="92">
        <v>0</v>
      </c>
      <c r="I424" s="92">
        <v>0</v>
      </c>
      <c r="J424" s="92">
        <v>0</v>
      </c>
      <c r="K424" s="68">
        <f t="shared" si="119"/>
        <v>0</v>
      </c>
      <c r="L424" s="128">
        <v>0</v>
      </c>
      <c r="M424" s="128">
        <v>0</v>
      </c>
      <c r="N424" s="128">
        <v>0</v>
      </c>
      <c r="O424" s="128">
        <v>0</v>
      </c>
      <c r="P424" s="318">
        <f t="shared" si="114"/>
        <v>0</v>
      </c>
      <c r="Q424" s="128">
        <v>0</v>
      </c>
      <c r="R424" s="128">
        <v>0</v>
      </c>
      <c r="S424" s="128">
        <v>0</v>
      </c>
      <c r="T424" s="128">
        <v>0</v>
      </c>
      <c r="U424" s="318">
        <f t="shared" si="115"/>
        <v>0</v>
      </c>
      <c r="V424" s="128">
        <v>0</v>
      </c>
      <c r="W424" s="128">
        <v>0</v>
      </c>
      <c r="X424" s="128">
        <v>0</v>
      </c>
      <c r="Y424" s="472">
        <v>0</v>
      </c>
      <c r="Z424" s="495">
        <f t="shared" si="116"/>
        <v>0</v>
      </c>
      <c r="AA424" s="128">
        <v>0</v>
      </c>
      <c r="AB424" s="128">
        <v>0</v>
      </c>
      <c r="AC424" s="128">
        <v>0</v>
      </c>
      <c r="AD424" s="128">
        <v>0</v>
      </c>
      <c r="AE424" s="495">
        <f t="shared" si="117"/>
        <v>0</v>
      </c>
      <c r="AF424" s="128">
        <v>0</v>
      </c>
      <c r="AG424" s="128">
        <v>0</v>
      </c>
      <c r="AH424" s="128">
        <v>0</v>
      </c>
      <c r="AI424" s="128">
        <v>0</v>
      </c>
      <c r="AJ424" s="495">
        <f t="shared" si="118"/>
        <v>0</v>
      </c>
    </row>
    <row r="425" spans="2:36" s="239" customFormat="1" ht="16.5" customHeight="1" thickBot="1" x14ac:dyDescent="0.3">
      <c r="B425" s="869"/>
      <c r="C425" s="867"/>
      <c r="D425" s="787"/>
      <c r="E425" s="89" t="s">
        <v>626</v>
      </c>
      <c r="F425" s="52">
        <f t="shared" si="120"/>
        <v>0</v>
      </c>
      <c r="G425" s="217">
        <v>0</v>
      </c>
      <c r="H425" s="164">
        <v>0</v>
      </c>
      <c r="I425" s="164">
        <v>0</v>
      </c>
      <c r="J425" s="164">
        <v>0</v>
      </c>
      <c r="K425" s="68">
        <f t="shared" si="119"/>
        <v>0</v>
      </c>
      <c r="L425" s="217">
        <v>0</v>
      </c>
      <c r="M425" s="217">
        <v>0</v>
      </c>
      <c r="N425" s="217">
        <v>0</v>
      </c>
      <c r="O425" s="217">
        <v>0</v>
      </c>
      <c r="P425" s="318">
        <f t="shared" si="114"/>
        <v>0</v>
      </c>
      <c r="Q425" s="217">
        <v>0</v>
      </c>
      <c r="R425" s="217">
        <v>0</v>
      </c>
      <c r="S425" s="217">
        <v>0</v>
      </c>
      <c r="T425" s="217">
        <v>0</v>
      </c>
      <c r="U425" s="318">
        <f t="shared" si="115"/>
        <v>0</v>
      </c>
      <c r="V425" s="217">
        <v>0</v>
      </c>
      <c r="W425" s="217">
        <v>0</v>
      </c>
      <c r="X425" s="217">
        <v>0</v>
      </c>
      <c r="Y425" s="478">
        <v>0</v>
      </c>
      <c r="Z425" s="495">
        <f t="shared" si="116"/>
        <v>0</v>
      </c>
      <c r="AA425" s="217">
        <v>0</v>
      </c>
      <c r="AB425" s="217">
        <v>0</v>
      </c>
      <c r="AC425" s="217">
        <v>0</v>
      </c>
      <c r="AD425" s="217">
        <v>0</v>
      </c>
      <c r="AE425" s="495">
        <f t="shared" si="117"/>
        <v>0</v>
      </c>
      <c r="AF425" s="128">
        <v>0</v>
      </c>
      <c r="AG425" s="128">
        <v>0</v>
      </c>
      <c r="AH425" s="128">
        <v>0</v>
      </c>
      <c r="AI425" s="128">
        <v>0</v>
      </c>
      <c r="AJ425" s="495">
        <f t="shared" si="118"/>
        <v>0</v>
      </c>
    </row>
    <row r="426" spans="2:36" s="239" customFormat="1" ht="21.75" thickBot="1" x14ac:dyDescent="0.3">
      <c r="B426" s="870"/>
      <c r="C426" s="867"/>
      <c r="D426" s="791"/>
      <c r="E426" s="89" t="s">
        <v>625</v>
      </c>
      <c r="F426" s="52">
        <f t="shared" si="120"/>
        <v>0</v>
      </c>
      <c r="G426" s="126">
        <v>0</v>
      </c>
      <c r="H426" s="145">
        <v>0</v>
      </c>
      <c r="I426" s="145">
        <v>0</v>
      </c>
      <c r="J426" s="145">
        <v>0</v>
      </c>
      <c r="K426" s="68">
        <f t="shared" si="119"/>
        <v>0</v>
      </c>
      <c r="L426" s="126">
        <v>0</v>
      </c>
      <c r="M426" s="126">
        <v>0</v>
      </c>
      <c r="N426" s="126">
        <v>0</v>
      </c>
      <c r="O426" s="126">
        <v>0</v>
      </c>
      <c r="P426" s="318">
        <f t="shared" si="114"/>
        <v>0</v>
      </c>
      <c r="Q426" s="126">
        <v>0</v>
      </c>
      <c r="R426" s="126">
        <v>0</v>
      </c>
      <c r="S426" s="126">
        <v>0</v>
      </c>
      <c r="T426" s="126">
        <v>0</v>
      </c>
      <c r="U426" s="318">
        <f t="shared" si="115"/>
        <v>0</v>
      </c>
      <c r="V426" s="126">
        <v>0</v>
      </c>
      <c r="W426" s="126">
        <v>0</v>
      </c>
      <c r="X426" s="126">
        <v>0</v>
      </c>
      <c r="Y426" s="463">
        <v>0</v>
      </c>
      <c r="Z426" s="495">
        <f t="shared" si="116"/>
        <v>0</v>
      </c>
      <c r="AA426" s="126">
        <v>0</v>
      </c>
      <c r="AB426" s="126">
        <v>0</v>
      </c>
      <c r="AC426" s="126">
        <v>0</v>
      </c>
      <c r="AD426" s="126">
        <v>0</v>
      </c>
      <c r="AE426" s="495">
        <f t="shared" si="117"/>
        <v>0</v>
      </c>
      <c r="AF426" s="128">
        <v>0</v>
      </c>
      <c r="AG426" s="128">
        <v>0</v>
      </c>
      <c r="AH426" s="128">
        <v>0</v>
      </c>
      <c r="AI426" s="128">
        <v>0</v>
      </c>
      <c r="AJ426" s="495">
        <f t="shared" si="118"/>
        <v>0</v>
      </c>
    </row>
    <row r="427" spans="2:36" s="239" customFormat="1" ht="16.5" customHeight="1" thickBot="1" x14ac:dyDescent="0.3">
      <c r="B427" s="872">
        <v>3</v>
      </c>
      <c r="C427" s="867"/>
      <c r="D427" s="786" t="s">
        <v>404</v>
      </c>
      <c r="E427" s="116" t="s">
        <v>118</v>
      </c>
      <c r="F427" s="52">
        <f t="shared" si="120"/>
        <v>0</v>
      </c>
      <c r="G427" s="106">
        <v>0</v>
      </c>
      <c r="H427" s="109">
        <v>0</v>
      </c>
      <c r="I427" s="109">
        <v>0</v>
      </c>
      <c r="J427" s="109">
        <v>0</v>
      </c>
      <c r="K427" s="68">
        <f t="shared" si="119"/>
        <v>0</v>
      </c>
      <c r="L427" s="106">
        <v>0</v>
      </c>
      <c r="M427" s="106">
        <v>0</v>
      </c>
      <c r="N427" s="106">
        <v>0</v>
      </c>
      <c r="O427" s="106">
        <v>0</v>
      </c>
      <c r="P427" s="318">
        <f t="shared" si="114"/>
        <v>0</v>
      </c>
      <c r="Q427" s="106">
        <v>0</v>
      </c>
      <c r="R427" s="106">
        <v>0</v>
      </c>
      <c r="S427" s="106">
        <v>0</v>
      </c>
      <c r="T427" s="106">
        <v>0</v>
      </c>
      <c r="U427" s="318">
        <f t="shared" si="115"/>
        <v>0</v>
      </c>
      <c r="V427" s="106">
        <v>0</v>
      </c>
      <c r="W427" s="106">
        <v>0</v>
      </c>
      <c r="X427" s="106">
        <v>0</v>
      </c>
      <c r="Y427" s="465">
        <v>0</v>
      </c>
      <c r="Z427" s="495">
        <f t="shared" si="116"/>
        <v>0</v>
      </c>
      <c r="AA427" s="106">
        <v>0</v>
      </c>
      <c r="AB427" s="106">
        <v>0</v>
      </c>
      <c r="AC427" s="106">
        <v>0</v>
      </c>
      <c r="AD427" s="106">
        <v>0</v>
      </c>
      <c r="AE427" s="495">
        <f t="shared" si="117"/>
        <v>0</v>
      </c>
      <c r="AF427" s="128">
        <v>0</v>
      </c>
      <c r="AG427" s="128">
        <v>0</v>
      </c>
      <c r="AH427" s="128">
        <v>0</v>
      </c>
      <c r="AI427" s="128">
        <v>0</v>
      </c>
      <c r="AJ427" s="495">
        <f t="shared" si="118"/>
        <v>0</v>
      </c>
    </row>
    <row r="428" spans="2:36" s="239" customFormat="1" ht="16.5" customHeight="1" thickBot="1" x14ac:dyDescent="0.3">
      <c r="B428" s="869"/>
      <c r="C428" s="867"/>
      <c r="D428" s="787"/>
      <c r="E428" s="87" t="s">
        <v>205</v>
      </c>
      <c r="F428" s="52">
        <f t="shared" si="120"/>
        <v>0</v>
      </c>
      <c r="G428" s="101">
        <v>0</v>
      </c>
      <c r="H428" s="110">
        <v>0</v>
      </c>
      <c r="I428" s="110">
        <v>0</v>
      </c>
      <c r="J428" s="110">
        <v>0</v>
      </c>
      <c r="K428" s="68">
        <f t="shared" si="119"/>
        <v>0</v>
      </c>
      <c r="L428" s="101">
        <v>0</v>
      </c>
      <c r="M428" s="101">
        <v>0</v>
      </c>
      <c r="N428" s="101">
        <v>0</v>
      </c>
      <c r="O428" s="101">
        <v>0</v>
      </c>
      <c r="P428" s="318">
        <f t="shared" si="114"/>
        <v>0</v>
      </c>
      <c r="Q428" s="106">
        <v>0</v>
      </c>
      <c r="R428" s="106">
        <v>0</v>
      </c>
      <c r="S428" s="106">
        <v>0</v>
      </c>
      <c r="T428" s="106">
        <v>0</v>
      </c>
      <c r="U428" s="318">
        <f t="shared" si="115"/>
        <v>0</v>
      </c>
      <c r="V428" s="106">
        <v>0</v>
      </c>
      <c r="W428" s="106">
        <v>0</v>
      </c>
      <c r="X428" s="106">
        <v>0</v>
      </c>
      <c r="Y428" s="465">
        <v>0</v>
      </c>
      <c r="Z428" s="495">
        <f t="shared" si="116"/>
        <v>0</v>
      </c>
      <c r="AA428" s="101">
        <v>0</v>
      </c>
      <c r="AB428" s="101">
        <v>0</v>
      </c>
      <c r="AC428" s="101">
        <v>0</v>
      </c>
      <c r="AD428" s="101">
        <v>0</v>
      </c>
      <c r="AE428" s="495">
        <f t="shared" si="117"/>
        <v>0</v>
      </c>
      <c r="AF428" s="128">
        <v>0</v>
      </c>
      <c r="AG428" s="128">
        <v>0</v>
      </c>
      <c r="AH428" s="128">
        <v>0</v>
      </c>
      <c r="AI428" s="128">
        <v>0</v>
      </c>
      <c r="AJ428" s="495">
        <f t="shared" si="118"/>
        <v>0</v>
      </c>
    </row>
    <row r="429" spans="2:36" s="239" customFormat="1" ht="16.5" customHeight="1" thickBot="1" x14ac:dyDescent="0.3">
      <c r="B429" s="869"/>
      <c r="C429" s="867"/>
      <c r="D429" s="787"/>
      <c r="E429" s="88" t="s">
        <v>114</v>
      </c>
      <c r="F429" s="52">
        <f t="shared" si="120"/>
        <v>0</v>
      </c>
      <c r="G429" s="105">
        <v>0</v>
      </c>
      <c r="H429" s="112">
        <v>0</v>
      </c>
      <c r="I429" s="112">
        <v>0</v>
      </c>
      <c r="J429" s="112">
        <v>0</v>
      </c>
      <c r="K429" s="68">
        <f t="shared" si="119"/>
        <v>0</v>
      </c>
      <c r="L429" s="105">
        <v>0</v>
      </c>
      <c r="M429" s="105">
        <v>0</v>
      </c>
      <c r="N429" s="105">
        <v>0</v>
      </c>
      <c r="O429" s="105">
        <v>0</v>
      </c>
      <c r="P429" s="318">
        <f t="shared" si="114"/>
        <v>0</v>
      </c>
      <c r="Q429" s="106">
        <v>0</v>
      </c>
      <c r="R429" s="106">
        <v>0</v>
      </c>
      <c r="S429" s="106">
        <v>0</v>
      </c>
      <c r="T429" s="106">
        <v>0</v>
      </c>
      <c r="U429" s="318">
        <f t="shared" si="115"/>
        <v>0</v>
      </c>
      <c r="V429" s="106">
        <v>0</v>
      </c>
      <c r="W429" s="106">
        <v>0</v>
      </c>
      <c r="X429" s="106">
        <v>0</v>
      </c>
      <c r="Y429" s="465">
        <v>0</v>
      </c>
      <c r="Z429" s="495">
        <f t="shared" si="116"/>
        <v>0</v>
      </c>
      <c r="AA429" s="105">
        <v>0</v>
      </c>
      <c r="AB429" s="105">
        <v>0</v>
      </c>
      <c r="AC429" s="105">
        <v>0</v>
      </c>
      <c r="AD429" s="105">
        <v>0</v>
      </c>
      <c r="AE429" s="495">
        <f t="shared" si="117"/>
        <v>0</v>
      </c>
      <c r="AF429" s="128">
        <v>0</v>
      </c>
      <c r="AG429" s="128">
        <v>0</v>
      </c>
      <c r="AH429" s="128">
        <v>0</v>
      </c>
      <c r="AI429" s="128">
        <v>0</v>
      </c>
      <c r="AJ429" s="495">
        <f t="shared" si="118"/>
        <v>0</v>
      </c>
    </row>
    <row r="430" spans="2:36" s="239" customFormat="1" ht="16.5" customHeight="1" thickBot="1" x14ac:dyDescent="0.3">
      <c r="B430" s="869"/>
      <c r="C430" s="867"/>
      <c r="D430" s="787"/>
      <c r="E430" s="89" t="s">
        <v>626</v>
      </c>
      <c r="F430" s="52">
        <f t="shared" si="120"/>
        <v>0</v>
      </c>
      <c r="G430" s="126">
        <v>0</v>
      </c>
      <c r="H430" s="145">
        <v>0</v>
      </c>
      <c r="I430" s="145">
        <v>0</v>
      </c>
      <c r="J430" s="145">
        <v>0</v>
      </c>
      <c r="K430" s="68">
        <f t="shared" si="119"/>
        <v>0</v>
      </c>
      <c r="L430" s="126">
        <v>0</v>
      </c>
      <c r="M430" s="126">
        <v>0</v>
      </c>
      <c r="N430" s="126">
        <v>0</v>
      </c>
      <c r="O430" s="126">
        <v>0</v>
      </c>
      <c r="P430" s="318">
        <f t="shared" si="114"/>
        <v>0</v>
      </c>
      <c r="Q430" s="106">
        <v>0</v>
      </c>
      <c r="R430" s="106">
        <v>0</v>
      </c>
      <c r="S430" s="106">
        <v>0</v>
      </c>
      <c r="T430" s="106">
        <v>0</v>
      </c>
      <c r="U430" s="318">
        <f t="shared" si="115"/>
        <v>0</v>
      </c>
      <c r="V430" s="106">
        <v>0</v>
      </c>
      <c r="W430" s="106">
        <v>0</v>
      </c>
      <c r="X430" s="106">
        <v>0</v>
      </c>
      <c r="Y430" s="465">
        <v>0</v>
      </c>
      <c r="Z430" s="495">
        <f t="shared" si="116"/>
        <v>0</v>
      </c>
      <c r="AA430" s="126">
        <v>0</v>
      </c>
      <c r="AB430" s="126">
        <v>0</v>
      </c>
      <c r="AC430" s="126">
        <v>0</v>
      </c>
      <c r="AD430" s="126">
        <v>0</v>
      </c>
      <c r="AE430" s="495">
        <f t="shared" si="117"/>
        <v>0</v>
      </c>
      <c r="AF430" s="128">
        <v>0</v>
      </c>
      <c r="AG430" s="128">
        <v>0</v>
      </c>
      <c r="AH430" s="128">
        <v>0</v>
      </c>
      <c r="AI430" s="128">
        <v>0</v>
      </c>
      <c r="AJ430" s="495">
        <f t="shared" si="118"/>
        <v>0</v>
      </c>
    </row>
    <row r="431" spans="2:36" s="239" customFormat="1" ht="21.75" thickBot="1" x14ac:dyDescent="0.3">
      <c r="B431" s="870"/>
      <c r="C431" s="867"/>
      <c r="D431" s="791"/>
      <c r="E431" s="89" t="s">
        <v>625</v>
      </c>
      <c r="F431" s="52">
        <f t="shared" si="120"/>
        <v>0</v>
      </c>
      <c r="G431" s="126">
        <v>0</v>
      </c>
      <c r="H431" s="145">
        <v>0</v>
      </c>
      <c r="I431" s="145">
        <v>0</v>
      </c>
      <c r="J431" s="145">
        <v>0</v>
      </c>
      <c r="K431" s="68">
        <f t="shared" si="119"/>
        <v>0</v>
      </c>
      <c r="L431" s="126">
        <v>0</v>
      </c>
      <c r="M431" s="126">
        <v>0</v>
      </c>
      <c r="N431" s="126">
        <v>0</v>
      </c>
      <c r="O431" s="126">
        <v>0</v>
      </c>
      <c r="P431" s="318">
        <f t="shared" si="114"/>
        <v>0</v>
      </c>
      <c r="Q431" s="106">
        <v>0</v>
      </c>
      <c r="R431" s="106">
        <v>0</v>
      </c>
      <c r="S431" s="106">
        <v>0</v>
      </c>
      <c r="T431" s="106">
        <v>0</v>
      </c>
      <c r="U431" s="318">
        <f t="shared" si="115"/>
        <v>0</v>
      </c>
      <c r="V431" s="106">
        <v>0</v>
      </c>
      <c r="W431" s="106">
        <v>0</v>
      </c>
      <c r="X431" s="106">
        <v>0</v>
      </c>
      <c r="Y431" s="465">
        <v>0</v>
      </c>
      <c r="Z431" s="495">
        <f t="shared" si="116"/>
        <v>0</v>
      </c>
      <c r="AA431" s="126">
        <v>0</v>
      </c>
      <c r="AB431" s="126">
        <v>0</v>
      </c>
      <c r="AC431" s="126">
        <v>0</v>
      </c>
      <c r="AD431" s="126">
        <v>0</v>
      </c>
      <c r="AE431" s="495">
        <f t="shared" si="117"/>
        <v>0</v>
      </c>
      <c r="AF431" s="128">
        <v>0</v>
      </c>
      <c r="AG431" s="128">
        <v>0</v>
      </c>
      <c r="AH431" s="128">
        <v>0</v>
      </c>
      <c r="AI431" s="128">
        <v>0</v>
      </c>
      <c r="AJ431" s="495">
        <f t="shared" si="118"/>
        <v>0</v>
      </c>
    </row>
    <row r="432" spans="2:36" s="239" customFormat="1" ht="19.5" customHeight="1" thickBot="1" x14ac:dyDescent="0.3">
      <c r="B432" s="869">
        <v>4</v>
      </c>
      <c r="C432" s="867"/>
      <c r="D432" s="795" t="s">
        <v>405</v>
      </c>
      <c r="E432" s="116" t="s">
        <v>118</v>
      </c>
      <c r="F432" s="52">
        <f t="shared" si="120"/>
        <v>0</v>
      </c>
      <c r="G432" s="106">
        <v>0</v>
      </c>
      <c r="H432" s="109">
        <v>0</v>
      </c>
      <c r="I432" s="109">
        <v>0</v>
      </c>
      <c r="J432" s="109">
        <v>0</v>
      </c>
      <c r="K432" s="68">
        <f t="shared" si="119"/>
        <v>0</v>
      </c>
      <c r="L432" s="106">
        <v>0</v>
      </c>
      <c r="M432" s="106">
        <v>0</v>
      </c>
      <c r="N432" s="106">
        <v>0</v>
      </c>
      <c r="O432" s="106">
        <v>0</v>
      </c>
      <c r="P432" s="318">
        <f t="shared" si="114"/>
        <v>0</v>
      </c>
      <c r="Q432" s="106">
        <v>0</v>
      </c>
      <c r="R432" s="106">
        <v>0</v>
      </c>
      <c r="S432" s="106">
        <v>0</v>
      </c>
      <c r="T432" s="106">
        <v>0</v>
      </c>
      <c r="U432" s="318">
        <f t="shared" si="115"/>
        <v>0</v>
      </c>
      <c r="V432" s="106">
        <v>0</v>
      </c>
      <c r="W432" s="106">
        <v>0</v>
      </c>
      <c r="X432" s="106">
        <v>0</v>
      </c>
      <c r="Y432" s="465">
        <v>0</v>
      </c>
      <c r="Z432" s="495">
        <f t="shared" si="116"/>
        <v>0</v>
      </c>
      <c r="AA432" s="106">
        <v>0</v>
      </c>
      <c r="AB432" s="106">
        <v>0</v>
      </c>
      <c r="AC432" s="106">
        <v>0</v>
      </c>
      <c r="AD432" s="106">
        <v>0</v>
      </c>
      <c r="AE432" s="495">
        <f t="shared" si="117"/>
        <v>0</v>
      </c>
      <c r="AF432" s="128">
        <v>0</v>
      </c>
      <c r="AG432" s="128">
        <v>0</v>
      </c>
      <c r="AH432" s="128">
        <v>0</v>
      </c>
      <c r="AI432" s="128">
        <v>0</v>
      </c>
      <c r="AJ432" s="495">
        <f t="shared" si="118"/>
        <v>0</v>
      </c>
    </row>
    <row r="433" spans="2:36" s="239" customFormat="1" ht="19.5" customHeight="1" thickBot="1" x14ac:dyDescent="0.3">
      <c r="B433" s="869"/>
      <c r="C433" s="867"/>
      <c r="D433" s="796"/>
      <c r="E433" s="87" t="s">
        <v>205</v>
      </c>
      <c r="F433" s="52">
        <f t="shared" si="120"/>
        <v>0</v>
      </c>
      <c r="G433" s="101">
        <v>0</v>
      </c>
      <c r="H433" s="110"/>
      <c r="I433" s="110">
        <v>0</v>
      </c>
      <c r="J433" s="110">
        <v>0</v>
      </c>
      <c r="K433" s="68">
        <f t="shared" si="119"/>
        <v>0</v>
      </c>
      <c r="L433" s="101">
        <v>0</v>
      </c>
      <c r="M433" s="101">
        <v>0</v>
      </c>
      <c r="N433" s="101">
        <v>0</v>
      </c>
      <c r="O433" s="101">
        <v>0</v>
      </c>
      <c r="P433" s="318">
        <f t="shared" si="114"/>
        <v>0</v>
      </c>
      <c r="Q433" s="106">
        <v>0</v>
      </c>
      <c r="R433" s="106">
        <v>0</v>
      </c>
      <c r="S433" s="106">
        <v>0</v>
      </c>
      <c r="T433" s="106">
        <v>0</v>
      </c>
      <c r="U433" s="318">
        <f t="shared" si="115"/>
        <v>0</v>
      </c>
      <c r="V433" s="106">
        <v>0</v>
      </c>
      <c r="W433" s="106">
        <v>0</v>
      </c>
      <c r="X433" s="106">
        <v>0</v>
      </c>
      <c r="Y433" s="465">
        <v>0</v>
      </c>
      <c r="Z433" s="495">
        <f t="shared" si="116"/>
        <v>0</v>
      </c>
      <c r="AA433" s="101">
        <v>0</v>
      </c>
      <c r="AB433" s="101">
        <v>0</v>
      </c>
      <c r="AC433" s="101">
        <v>0</v>
      </c>
      <c r="AD433" s="101">
        <v>0</v>
      </c>
      <c r="AE433" s="495">
        <f t="shared" si="117"/>
        <v>0</v>
      </c>
      <c r="AF433" s="128">
        <v>0</v>
      </c>
      <c r="AG433" s="128">
        <v>0</v>
      </c>
      <c r="AH433" s="128">
        <v>0</v>
      </c>
      <c r="AI433" s="128">
        <v>0</v>
      </c>
      <c r="AJ433" s="495">
        <f t="shared" si="118"/>
        <v>0</v>
      </c>
    </row>
    <row r="434" spans="2:36" s="239" customFormat="1" ht="19.5" customHeight="1" thickBot="1" x14ac:dyDescent="0.3">
      <c r="B434" s="869"/>
      <c r="C434" s="867"/>
      <c r="D434" s="796"/>
      <c r="E434" s="88" t="s">
        <v>114</v>
      </c>
      <c r="F434" s="52">
        <f t="shared" si="120"/>
        <v>0</v>
      </c>
      <c r="G434" s="105">
        <v>0</v>
      </c>
      <c r="H434" s="112">
        <v>0</v>
      </c>
      <c r="I434" s="112">
        <v>0</v>
      </c>
      <c r="J434" s="112">
        <v>0</v>
      </c>
      <c r="K434" s="68">
        <f t="shared" si="119"/>
        <v>0</v>
      </c>
      <c r="L434" s="105">
        <v>0</v>
      </c>
      <c r="M434" s="105">
        <v>0</v>
      </c>
      <c r="N434" s="105">
        <v>0</v>
      </c>
      <c r="O434" s="105">
        <v>0</v>
      </c>
      <c r="P434" s="318">
        <f t="shared" si="114"/>
        <v>0</v>
      </c>
      <c r="Q434" s="106">
        <v>0</v>
      </c>
      <c r="R434" s="106">
        <v>0</v>
      </c>
      <c r="S434" s="106">
        <v>0</v>
      </c>
      <c r="T434" s="106">
        <v>0</v>
      </c>
      <c r="U434" s="318">
        <f t="shared" si="115"/>
        <v>0</v>
      </c>
      <c r="V434" s="106">
        <v>0</v>
      </c>
      <c r="W434" s="106">
        <v>0</v>
      </c>
      <c r="X434" s="106">
        <v>0</v>
      </c>
      <c r="Y434" s="465">
        <v>0</v>
      </c>
      <c r="Z434" s="495">
        <f t="shared" si="116"/>
        <v>0</v>
      </c>
      <c r="AA434" s="105">
        <v>0</v>
      </c>
      <c r="AB434" s="105">
        <v>0</v>
      </c>
      <c r="AC434" s="105">
        <v>0</v>
      </c>
      <c r="AD434" s="105">
        <v>0</v>
      </c>
      <c r="AE434" s="495">
        <f t="shared" si="117"/>
        <v>0</v>
      </c>
      <c r="AF434" s="128">
        <v>0</v>
      </c>
      <c r="AG434" s="128">
        <v>0</v>
      </c>
      <c r="AH434" s="128">
        <v>0</v>
      </c>
      <c r="AI434" s="128">
        <v>0</v>
      </c>
      <c r="AJ434" s="495">
        <f t="shared" si="118"/>
        <v>0</v>
      </c>
    </row>
    <row r="435" spans="2:36" s="239" customFormat="1" ht="19.5" customHeight="1" thickBot="1" x14ac:dyDescent="0.3">
      <c r="B435" s="869"/>
      <c r="C435" s="867"/>
      <c r="D435" s="796"/>
      <c r="E435" s="89" t="s">
        <v>626</v>
      </c>
      <c r="F435" s="52">
        <f t="shared" si="120"/>
        <v>0</v>
      </c>
      <c r="G435" s="105">
        <v>0</v>
      </c>
      <c r="H435" s="112">
        <v>0</v>
      </c>
      <c r="I435" s="112">
        <v>0</v>
      </c>
      <c r="J435" s="112">
        <v>0</v>
      </c>
      <c r="K435" s="68">
        <f t="shared" si="119"/>
        <v>0</v>
      </c>
      <c r="L435" s="126">
        <v>0</v>
      </c>
      <c r="M435" s="126">
        <v>0</v>
      </c>
      <c r="N435" s="126">
        <v>0</v>
      </c>
      <c r="O435" s="126">
        <v>0</v>
      </c>
      <c r="P435" s="318">
        <f t="shared" si="114"/>
        <v>0</v>
      </c>
      <c r="Q435" s="106">
        <v>0</v>
      </c>
      <c r="R435" s="106">
        <v>0</v>
      </c>
      <c r="S435" s="106">
        <v>0</v>
      </c>
      <c r="T435" s="106">
        <v>0</v>
      </c>
      <c r="U435" s="318">
        <f t="shared" si="115"/>
        <v>0</v>
      </c>
      <c r="V435" s="106">
        <v>0</v>
      </c>
      <c r="W435" s="106">
        <v>0</v>
      </c>
      <c r="X435" s="106">
        <v>0</v>
      </c>
      <c r="Y435" s="465">
        <v>0</v>
      </c>
      <c r="Z435" s="495">
        <f t="shared" si="116"/>
        <v>0</v>
      </c>
      <c r="AA435" s="126">
        <v>0</v>
      </c>
      <c r="AB435" s="126">
        <v>0</v>
      </c>
      <c r="AC435" s="126">
        <v>0</v>
      </c>
      <c r="AD435" s="126">
        <v>0</v>
      </c>
      <c r="AE435" s="495">
        <f t="shared" si="117"/>
        <v>0</v>
      </c>
      <c r="AF435" s="128">
        <v>0</v>
      </c>
      <c r="AG435" s="128">
        <v>0</v>
      </c>
      <c r="AH435" s="128">
        <v>0</v>
      </c>
      <c r="AI435" s="128">
        <v>0</v>
      </c>
      <c r="AJ435" s="495">
        <f t="shared" si="118"/>
        <v>0</v>
      </c>
    </row>
    <row r="436" spans="2:36" s="239" customFormat="1" ht="32.25" customHeight="1" thickBot="1" x14ac:dyDescent="0.3">
      <c r="B436" s="870"/>
      <c r="C436" s="867"/>
      <c r="D436" s="797"/>
      <c r="E436" s="89" t="s">
        <v>625</v>
      </c>
      <c r="F436" s="52">
        <f t="shared" si="120"/>
        <v>0</v>
      </c>
      <c r="G436" s="105">
        <v>0</v>
      </c>
      <c r="H436" s="112">
        <v>0</v>
      </c>
      <c r="I436" s="112">
        <v>0</v>
      </c>
      <c r="J436" s="112">
        <v>0</v>
      </c>
      <c r="K436" s="68">
        <f t="shared" si="119"/>
        <v>0</v>
      </c>
      <c r="L436" s="126">
        <v>0</v>
      </c>
      <c r="M436" s="126">
        <v>0</v>
      </c>
      <c r="N436" s="126">
        <v>0</v>
      </c>
      <c r="O436" s="126">
        <v>0</v>
      </c>
      <c r="P436" s="318">
        <f t="shared" si="114"/>
        <v>0</v>
      </c>
      <c r="Q436" s="106">
        <v>0</v>
      </c>
      <c r="R436" s="106">
        <v>0</v>
      </c>
      <c r="S436" s="106">
        <v>0</v>
      </c>
      <c r="T436" s="106">
        <v>0</v>
      </c>
      <c r="U436" s="318">
        <f t="shared" si="115"/>
        <v>0</v>
      </c>
      <c r="V436" s="106">
        <v>0</v>
      </c>
      <c r="W436" s="106">
        <v>0</v>
      </c>
      <c r="X436" s="106">
        <v>0</v>
      </c>
      <c r="Y436" s="465">
        <v>0</v>
      </c>
      <c r="Z436" s="495">
        <f t="shared" si="116"/>
        <v>0</v>
      </c>
      <c r="AA436" s="126">
        <v>0</v>
      </c>
      <c r="AB436" s="126">
        <v>0</v>
      </c>
      <c r="AC436" s="126">
        <v>0</v>
      </c>
      <c r="AD436" s="126">
        <v>0</v>
      </c>
      <c r="AE436" s="495">
        <f t="shared" si="117"/>
        <v>0</v>
      </c>
      <c r="AF436" s="128">
        <v>0</v>
      </c>
      <c r="AG436" s="128">
        <v>0</v>
      </c>
      <c r="AH436" s="128">
        <v>0</v>
      </c>
      <c r="AI436" s="128">
        <v>0</v>
      </c>
      <c r="AJ436" s="495">
        <f t="shared" si="118"/>
        <v>0</v>
      </c>
    </row>
    <row r="437" spans="2:36" s="239" customFormat="1" ht="19.5" customHeight="1" thickBot="1" x14ac:dyDescent="0.3">
      <c r="B437" s="872">
        <v>5</v>
      </c>
      <c r="C437" s="867"/>
      <c r="D437" s="795" t="s">
        <v>406</v>
      </c>
      <c r="E437" s="116" t="s">
        <v>118</v>
      </c>
      <c r="F437" s="52">
        <f t="shared" si="120"/>
        <v>0</v>
      </c>
      <c r="G437" s="105">
        <v>0</v>
      </c>
      <c r="H437" s="112">
        <v>0</v>
      </c>
      <c r="I437" s="112">
        <v>0</v>
      </c>
      <c r="J437" s="112">
        <v>0</v>
      </c>
      <c r="K437" s="68">
        <f t="shared" si="119"/>
        <v>0</v>
      </c>
      <c r="L437" s="106">
        <v>0</v>
      </c>
      <c r="M437" s="106">
        <v>0</v>
      </c>
      <c r="N437" s="106">
        <v>0</v>
      </c>
      <c r="O437" s="106">
        <v>0</v>
      </c>
      <c r="P437" s="318">
        <f t="shared" si="114"/>
        <v>0</v>
      </c>
      <c r="Q437" s="106">
        <v>0</v>
      </c>
      <c r="R437" s="106">
        <v>0</v>
      </c>
      <c r="S437" s="106">
        <v>0</v>
      </c>
      <c r="T437" s="106">
        <v>0</v>
      </c>
      <c r="U437" s="318">
        <f t="shared" si="115"/>
        <v>0</v>
      </c>
      <c r="V437" s="106">
        <v>0</v>
      </c>
      <c r="W437" s="106">
        <v>0</v>
      </c>
      <c r="X437" s="106">
        <v>0</v>
      </c>
      <c r="Y437" s="465">
        <v>0</v>
      </c>
      <c r="Z437" s="495">
        <f t="shared" si="116"/>
        <v>0</v>
      </c>
      <c r="AA437" s="106">
        <v>0</v>
      </c>
      <c r="AB437" s="106">
        <v>0</v>
      </c>
      <c r="AC437" s="106">
        <v>0</v>
      </c>
      <c r="AD437" s="106">
        <v>0</v>
      </c>
      <c r="AE437" s="495">
        <f t="shared" si="117"/>
        <v>0</v>
      </c>
      <c r="AF437" s="128">
        <v>0</v>
      </c>
      <c r="AG437" s="128">
        <v>0</v>
      </c>
      <c r="AH437" s="128">
        <v>0</v>
      </c>
      <c r="AI437" s="128">
        <v>0</v>
      </c>
      <c r="AJ437" s="495">
        <f t="shared" si="118"/>
        <v>0</v>
      </c>
    </row>
    <row r="438" spans="2:36" s="239" customFormat="1" ht="19.5" customHeight="1" thickBot="1" x14ac:dyDescent="0.3">
      <c r="B438" s="869"/>
      <c r="C438" s="867"/>
      <c r="D438" s="796"/>
      <c r="E438" s="87" t="s">
        <v>205</v>
      </c>
      <c r="F438" s="52">
        <f t="shared" si="120"/>
        <v>0</v>
      </c>
      <c r="G438" s="105">
        <v>0</v>
      </c>
      <c r="H438" s="112">
        <v>0</v>
      </c>
      <c r="I438" s="112">
        <v>0</v>
      </c>
      <c r="J438" s="112">
        <v>0</v>
      </c>
      <c r="K438" s="68">
        <f t="shared" si="119"/>
        <v>0</v>
      </c>
      <c r="L438" s="101">
        <v>0</v>
      </c>
      <c r="M438" s="101">
        <v>0</v>
      </c>
      <c r="N438" s="101">
        <v>0</v>
      </c>
      <c r="O438" s="101">
        <v>0</v>
      </c>
      <c r="P438" s="318">
        <f t="shared" si="114"/>
        <v>0</v>
      </c>
      <c r="Q438" s="106">
        <v>0</v>
      </c>
      <c r="R438" s="106">
        <v>0</v>
      </c>
      <c r="S438" s="106">
        <v>0</v>
      </c>
      <c r="T438" s="106">
        <v>0</v>
      </c>
      <c r="U438" s="318">
        <f t="shared" si="115"/>
        <v>0</v>
      </c>
      <c r="V438" s="106">
        <v>0</v>
      </c>
      <c r="W438" s="106">
        <v>0</v>
      </c>
      <c r="X438" s="106">
        <v>0</v>
      </c>
      <c r="Y438" s="465">
        <v>0</v>
      </c>
      <c r="Z438" s="495">
        <f t="shared" si="116"/>
        <v>0</v>
      </c>
      <c r="AA438" s="101">
        <v>0</v>
      </c>
      <c r="AB438" s="101">
        <v>0</v>
      </c>
      <c r="AC438" s="101">
        <v>0</v>
      </c>
      <c r="AD438" s="101">
        <v>0</v>
      </c>
      <c r="AE438" s="495">
        <f t="shared" si="117"/>
        <v>0</v>
      </c>
      <c r="AF438" s="128">
        <v>0</v>
      </c>
      <c r="AG438" s="128">
        <v>0</v>
      </c>
      <c r="AH438" s="128">
        <v>0</v>
      </c>
      <c r="AI438" s="128">
        <v>0</v>
      </c>
      <c r="AJ438" s="495">
        <f t="shared" si="118"/>
        <v>0</v>
      </c>
    </row>
    <row r="439" spans="2:36" s="239" customFormat="1" ht="19.5" customHeight="1" thickBot="1" x14ac:dyDescent="0.3">
      <c r="B439" s="869"/>
      <c r="C439" s="867"/>
      <c r="D439" s="796"/>
      <c r="E439" s="88" t="s">
        <v>114</v>
      </c>
      <c r="F439" s="52">
        <f t="shared" si="120"/>
        <v>0</v>
      </c>
      <c r="G439" s="105">
        <v>0</v>
      </c>
      <c r="H439" s="112">
        <v>0</v>
      </c>
      <c r="I439" s="112">
        <v>0</v>
      </c>
      <c r="J439" s="112">
        <v>0</v>
      </c>
      <c r="K439" s="68">
        <f t="shared" si="119"/>
        <v>0</v>
      </c>
      <c r="L439" s="105">
        <v>0</v>
      </c>
      <c r="M439" s="105">
        <v>0</v>
      </c>
      <c r="N439" s="105">
        <v>0</v>
      </c>
      <c r="O439" s="105">
        <v>0</v>
      </c>
      <c r="P439" s="318">
        <f t="shared" si="114"/>
        <v>0</v>
      </c>
      <c r="Q439" s="106">
        <v>0</v>
      </c>
      <c r="R439" s="106">
        <v>0</v>
      </c>
      <c r="S439" s="106">
        <v>0</v>
      </c>
      <c r="T439" s="106">
        <v>0</v>
      </c>
      <c r="U439" s="318">
        <f t="shared" si="115"/>
        <v>0</v>
      </c>
      <c r="V439" s="106">
        <v>0</v>
      </c>
      <c r="W439" s="106">
        <v>0</v>
      </c>
      <c r="X439" s="106">
        <v>0</v>
      </c>
      <c r="Y439" s="465">
        <v>0</v>
      </c>
      <c r="Z439" s="495">
        <f t="shared" si="116"/>
        <v>0</v>
      </c>
      <c r="AA439" s="105">
        <v>0</v>
      </c>
      <c r="AB439" s="105">
        <v>0</v>
      </c>
      <c r="AC439" s="105">
        <v>0</v>
      </c>
      <c r="AD439" s="105">
        <v>0</v>
      </c>
      <c r="AE439" s="495">
        <f t="shared" si="117"/>
        <v>0</v>
      </c>
      <c r="AF439" s="128">
        <v>0</v>
      </c>
      <c r="AG439" s="128">
        <v>0</v>
      </c>
      <c r="AH439" s="128">
        <v>0</v>
      </c>
      <c r="AI439" s="128">
        <v>0</v>
      </c>
      <c r="AJ439" s="495">
        <f t="shared" si="118"/>
        <v>0</v>
      </c>
    </row>
    <row r="440" spans="2:36" s="239" customFormat="1" ht="19.5" customHeight="1" thickBot="1" x14ac:dyDescent="0.3">
      <c r="B440" s="869"/>
      <c r="C440" s="867"/>
      <c r="D440" s="796"/>
      <c r="E440" s="89" t="s">
        <v>626</v>
      </c>
      <c r="F440" s="52">
        <f t="shared" si="120"/>
        <v>0</v>
      </c>
      <c r="G440" s="105">
        <v>0</v>
      </c>
      <c r="H440" s="112">
        <v>0</v>
      </c>
      <c r="I440" s="112">
        <v>0</v>
      </c>
      <c r="J440" s="112">
        <v>0</v>
      </c>
      <c r="K440" s="68">
        <f t="shared" si="119"/>
        <v>0</v>
      </c>
      <c r="L440" s="126">
        <v>0</v>
      </c>
      <c r="M440" s="126">
        <v>0</v>
      </c>
      <c r="N440" s="126">
        <v>0</v>
      </c>
      <c r="O440" s="126">
        <v>0</v>
      </c>
      <c r="P440" s="318">
        <f t="shared" si="114"/>
        <v>0</v>
      </c>
      <c r="Q440" s="106">
        <v>0</v>
      </c>
      <c r="R440" s="106">
        <v>0</v>
      </c>
      <c r="S440" s="106">
        <v>0</v>
      </c>
      <c r="T440" s="106">
        <v>0</v>
      </c>
      <c r="U440" s="318">
        <f t="shared" si="115"/>
        <v>0</v>
      </c>
      <c r="V440" s="106">
        <v>0</v>
      </c>
      <c r="W440" s="106">
        <v>0</v>
      </c>
      <c r="X440" s="106">
        <v>0</v>
      </c>
      <c r="Y440" s="465">
        <v>0</v>
      </c>
      <c r="Z440" s="495">
        <f t="shared" si="116"/>
        <v>0</v>
      </c>
      <c r="AA440" s="126">
        <v>0</v>
      </c>
      <c r="AB440" s="126">
        <v>0</v>
      </c>
      <c r="AC440" s="126">
        <v>0</v>
      </c>
      <c r="AD440" s="126">
        <v>0</v>
      </c>
      <c r="AE440" s="495">
        <f t="shared" si="117"/>
        <v>0</v>
      </c>
      <c r="AF440" s="128">
        <v>0</v>
      </c>
      <c r="AG440" s="128">
        <v>0</v>
      </c>
      <c r="AH440" s="128">
        <v>0</v>
      </c>
      <c r="AI440" s="128">
        <v>0</v>
      </c>
      <c r="AJ440" s="495">
        <f t="shared" si="118"/>
        <v>0</v>
      </c>
    </row>
    <row r="441" spans="2:36" s="239" customFormat="1" ht="31.5" customHeight="1" thickBot="1" x14ac:dyDescent="0.3">
      <c r="B441" s="870"/>
      <c r="C441" s="867"/>
      <c r="D441" s="797"/>
      <c r="E441" s="89" t="s">
        <v>625</v>
      </c>
      <c r="F441" s="52">
        <f t="shared" si="120"/>
        <v>0</v>
      </c>
      <c r="G441" s="105">
        <v>0</v>
      </c>
      <c r="H441" s="112">
        <v>0</v>
      </c>
      <c r="I441" s="112">
        <v>0</v>
      </c>
      <c r="J441" s="112">
        <v>0</v>
      </c>
      <c r="K441" s="68">
        <f t="shared" si="119"/>
        <v>0</v>
      </c>
      <c r="L441" s="126">
        <v>0</v>
      </c>
      <c r="M441" s="126">
        <v>0</v>
      </c>
      <c r="N441" s="126">
        <v>0</v>
      </c>
      <c r="O441" s="126">
        <v>0</v>
      </c>
      <c r="P441" s="318">
        <f t="shared" si="114"/>
        <v>0</v>
      </c>
      <c r="Q441" s="106">
        <v>0</v>
      </c>
      <c r="R441" s="106">
        <v>0</v>
      </c>
      <c r="S441" s="106">
        <v>0</v>
      </c>
      <c r="T441" s="106">
        <v>0</v>
      </c>
      <c r="U441" s="318">
        <f t="shared" si="115"/>
        <v>0</v>
      </c>
      <c r="V441" s="106">
        <v>0</v>
      </c>
      <c r="W441" s="106">
        <v>0</v>
      </c>
      <c r="X441" s="106">
        <v>0</v>
      </c>
      <c r="Y441" s="465">
        <v>0</v>
      </c>
      <c r="Z441" s="495">
        <f t="shared" si="116"/>
        <v>0</v>
      </c>
      <c r="AA441" s="126">
        <v>0</v>
      </c>
      <c r="AB441" s="126">
        <v>0</v>
      </c>
      <c r="AC441" s="126">
        <v>0</v>
      </c>
      <c r="AD441" s="126">
        <v>0</v>
      </c>
      <c r="AE441" s="495">
        <f t="shared" si="117"/>
        <v>0</v>
      </c>
      <c r="AF441" s="128">
        <v>0</v>
      </c>
      <c r="AG441" s="128">
        <v>0</v>
      </c>
      <c r="AH441" s="128">
        <v>0</v>
      </c>
      <c r="AI441" s="128">
        <v>0</v>
      </c>
      <c r="AJ441" s="495">
        <f t="shared" si="118"/>
        <v>0</v>
      </c>
    </row>
    <row r="442" spans="2:36" s="239" customFormat="1" ht="16.5" customHeight="1" thickBot="1" x14ac:dyDescent="0.3">
      <c r="B442" s="869">
        <v>6</v>
      </c>
      <c r="C442" s="867"/>
      <c r="D442" s="795" t="s">
        <v>407</v>
      </c>
      <c r="E442" s="116" t="s">
        <v>118</v>
      </c>
      <c r="F442" s="52">
        <f t="shared" si="120"/>
        <v>0</v>
      </c>
      <c r="G442" s="105">
        <v>0</v>
      </c>
      <c r="H442" s="112">
        <v>0</v>
      </c>
      <c r="I442" s="112">
        <v>0</v>
      </c>
      <c r="J442" s="112">
        <v>0</v>
      </c>
      <c r="K442" s="68">
        <f t="shared" si="119"/>
        <v>0</v>
      </c>
      <c r="L442" s="106">
        <v>0</v>
      </c>
      <c r="M442" s="106">
        <v>0</v>
      </c>
      <c r="N442" s="106">
        <v>0</v>
      </c>
      <c r="O442" s="106">
        <v>0</v>
      </c>
      <c r="P442" s="318">
        <f t="shared" si="114"/>
        <v>0</v>
      </c>
      <c r="Q442" s="106">
        <v>0</v>
      </c>
      <c r="R442" s="106">
        <v>0</v>
      </c>
      <c r="S442" s="106">
        <v>0</v>
      </c>
      <c r="T442" s="106">
        <v>0</v>
      </c>
      <c r="U442" s="318">
        <f t="shared" si="115"/>
        <v>0</v>
      </c>
      <c r="V442" s="106">
        <v>0</v>
      </c>
      <c r="W442" s="106">
        <v>0</v>
      </c>
      <c r="X442" s="106">
        <v>0</v>
      </c>
      <c r="Y442" s="465">
        <v>0</v>
      </c>
      <c r="Z442" s="495">
        <f t="shared" si="116"/>
        <v>0</v>
      </c>
      <c r="AA442" s="106">
        <v>0</v>
      </c>
      <c r="AB442" s="106">
        <v>0</v>
      </c>
      <c r="AC442" s="106">
        <v>0</v>
      </c>
      <c r="AD442" s="106">
        <v>0</v>
      </c>
      <c r="AE442" s="495">
        <f t="shared" si="117"/>
        <v>0</v>
      </c>
      <c r="AF442" s="128">
        <v>0</v>
      </c>
      <c r="AG442" s="128">
        <v>0</v>
      </c>
      <c r="AH442" s="128">
        <v>0</v>
      </c>
      <c r="AI442" s="128">
        <v>0</v>
      </c>
      <c r="AJ442" s="495">
        <f t="shared" si="118"/>
        <v>0</v>
      </c>
    </row>
    <row r="443" spans="2:36" s="239" customFormat="1" ht="16.5" customHeight="1" thickBot="1" x14ac:dyDescent="0.3">
      <c r="B443" s="869"/>
      <c r="C443" s="867"/>
      <c r="D443" s="796"/>
      <c r="E443" s="87" t="s">
        <v>205</v>
      </c>
      <c r="F443" s="52">
        <f t="shared" si="120"/>
        <v>0</v>
      </c>
      <c r="G443" s="105">
        <v>0</v>
      </c>
      <c r="H443" s="112">
        <v>0</v>
      </c>
      <c r="I443" s="112">
        <v>0</v>
      </c>
      <c r="J443" s="112">
        <v>0</v>
      </c>
      <c r="K443" s="68">
        <f t="shared" si="119"/>
        <v>0</v>
      </c>
      <c r="L443" s="101">
        <v>0</v>
      </c>
      <c r="M443" s="101">
        <v>0</v>
      </c>
      <c r="N443" s="101">
        <v>0</v>
      </c>
      <c r="O443" s="101">
        <v>0</v>
      </c>
      <c r="P443" s="318">
        <f t="shared" si="114"/>
        <v>0</v>
      </c>
      <c r="Q443" s="106">
        <v>0</v>
      </c>
      <c r="R443" s="106">
        <v>0</v>
      </c>
      <c r="S443" s="106">
        <v>0</v>
      </c>
      <c r="T443" s="106">
        <v>0</v>
      </c>
      <c r="U443" s="318">
        <f t="shared" si="115"/>
        <v>0</v>
      </c>
      <c r="V443" s="106">
        <v>0</v>
      </c>
      <c r="W443" s="106">
        <v>0</v>
      </c>
      <c r="X443" s="106">
        <v>0</v>
      </c>
      <c r="Y443" s="465">
        <v>0</v>
      </c>
      <c r="Z443" s="495">
        <f t="shared" si="116"/>
        <v>0</v>
      </c>
      <c r="AA443" s="101">
        <v>0</v>
      </c>
      <c r="AB443" s="101">
        <v>0</v>
      </c>
      <c r="AC443" s="101">
        <v>0</v>
      </c>
      <c r="AD443" s="101">
        <v>0</v>
      </c>
      <c r="AE443" s="495">
        <f t="shared" si="117"/>
        <v>0</v>
      </c>
      <c r="AF443" s="128">
        <v>0</v>
      </c>
      <c r="AG443" s="128">
        <v>0</v>
      </c>
      <c r="AH443" s="128">
        <v>0</v>
      </c>
      <c r="AI443" s="128">
        <v>0</v>
      </c>
      <c r="AJ443" s="495">
        <f t="shared" si="118"/>
        <v>0</v>
      </c>
    </row>
    <row r="444" spans="2:36" s="239" customFormat="1" ht="16.5" customHeight="1" thickBot="1" x14ac:dyDescent="0.3">
      <c r="B444" s="869"/>
      <c r="C444" s="867"/>
      <c r="D444" s="796"/>
      <c r="E444" s="88" t="s">
        <v>114</v>
      </c>
      <c r="F444" s="52">
        <f t="shared" si="120"/>
        <v>0</v>
      </c>
      <c r="G444" s="105">
        <v>0</v>
      </c>
      <c r="H444" s="112">
        <v>0</v>
      </c>
      <c r="I444" s="112">
        <v>0</v>
      </c>
      <c r="J444" s="112">
        <v>0</v>
      </c>
      <c r="K444" s="68">
        <f t="shared" si="119"/>
        <v>0</v>
      </c>
      <c r="L444" s="105">
        <v>0</v>
      </c>
      <c r="M444" s="105">
        <v>0</v>
      </c>
      <c r="N444" s="105">
        <v>0</v>
      </c>
      <c r="O444" s="105">
        <v>0</v>
      </c>
      <c r="P444" s="318">
        <f t="shared" si="114"/>
        <v>0</v>
      </c>
      <c r="Q444" s="106">
        <v>0</v>
      </c>
      <c r="R444" s="106">
        <v>0</v>
      </c>
      <c r="S444" s="106">
        <v>0</v>
      </c>
      <c r="T444" s="106">
        <v>0</v>
      </c>
      <c r="U444" s="318">
        <f t="shared" si="115"/>
        <v>0</v>
      </c>
      <c r="V444" s="106">
        <v>0</v>
      </c>
      <c r="W444" s="106">
        <v>0</v>
      </c>
      <c r="X444" s="106">
        <v>0</v>
      </c>
      <c r="Y444" s="465">
        <v>0</v>
      </c>
      <c r="Z444" s="495">
        <f t="shared" si="116"/>
        <v>0</v>
      </c>
      <c r="AA444" s="101">
        <v>0</v>
      </c>
      <c r="AB444" s="101">
        <v>0</v>
      </c>
      <c r="AC444" s="101">
        <v>0</v>
      </c>
      <c r="AD444" s="101">
        <v>0</v>
      </c>
      <c r="AE444" s="495">
        <f t="shared" si="117"/>
        <v>0</v>
      </c>
      <c r="AF444" s="128">
        <v>0</v>
      </c>
      <c r="AG444" s="128">
        <v>0</v>
      </c>
      <c r="AH444" s="128">
        <v>0</v>
      </c>
      <c r="AI444" s="128">
        <v>0</v>
      </c>
      <c r="AJ444" s="495">
        <f t="shared" si="118"/>
        <v>0</v>
      </c>
    </row>
    <row r="445" spans="2:36" s="239" customFormat="1" ht="16.5" customHeight="1" thickBot="1" x14ac:dyDescent="0.3">
      <c r="B445" s="869"/>
      <c r="C445" s="867"/>
      <c r="D445" s="796"/>
      <c r="E445" s="89" t="s">
        <v>626</v>
      </c>
      <c r="F445" s="52">
        <f t="shared" si="120"/>
        <v>0</v>
      </c>
      <c r="G445" s="105">
        <v>0</v>
      </c>
      <c r="H445" s="112">
        <v>0</v>
      </c>
      <c r="I445" s="112">
        <v>0</v>
      </c>
      <c r="J445" s="112">
        <v>0</v>
      </c>
      <c r="K445" s="68">
        <f t="shared" si="119"/>
        <v>0</v>
      </c>
      <c r="L445" s="126">
        <v>0</v>
      </c>
      <c r="M445" s="126">
        <v>0</v>
      </c>
      <c r="N445" s="126">
        <v>0</v>
      </c>
      <c r="O445" s="126">
        <v>0</v>
      </c>
      <c r="P445" s="318">
        <f t="shared" si="114"/>
        <v>0</v>
      </c>
      <c r="Q445" s="106">
        <v>0</v>
      </c>
      <c r="R445" s="106">
        <v>0</v>
      </c>
      <c r="S445" s="106">
        <v>0</v>
      </c>
      <c r="T445" s="106">
        <v>0</v>
      </c>
      <c r="U445" s="318">
        <f t="shared" si="115"/>
        <v>0</v>
      </c>
      <c r="V445" s="106">
        <v>0</v>
      </c>
      <c r="W445" s="106">
        <v>0</v>
      </c>
      <c r="X445" s="106">
        <v>0</v>
      </c>
      <c r="Y445" s="465">
        <v>0</v>
      </c>
      <c r="Z445" s="495">
        <f t="shared" si="116"/>
        <v>0</v>
      </c>
      <c r="AA445" s="101">
        <v>0</v>
      </c>
      <c r="AB445" s="101">
        <v>0</v>
      </c>
      <c r="AC445" s="101">
        <v>0</v>
      </c>
      <c r="AD445" s="101">
        <v>0</v>
      </c>
      <c r="AE445" s="495">
        <f t="shared" si="117"/>
        <v>0</v>
      </c>
      <c r="AF445" s="128">
        <v>0</v>
      </c>
      <c r="AG445" s="128">
        <v>0</v>
      </c>
      <c r="AH445" s="128">
        <v>0</v>
      </c>
      <c r="AI445" s="128">
        <v>0</v>
      </c>
      <c r="AJ445" s="495">
        <f t="shared" si="118"/>
        <v>0</v>
      </c>
    </row>
    <row r="446" spans="2:36" s="239" customFormat="1" ht="35.25" customHeight="1" thickBot="1" x14ac:dyDescent="0.3">
      <c r="B446" s="870"/>
      <c r="C446" s="867"/>
      <c r="D446" s="797"/>
      <c r="E446" s="89" t="s">
        <v>625</v>
      </c>
      <c r="F446" s="52">
        <f t="shared" si="120"/>
        <v>0</v>
      </c>
      <c r="G446" s="105">
        <v>0</v>
      </c>
      <c r="H446" s="112">
        <v>0</v>
      </c>
      <c r="I446" s="112">
        <v>0</v>
      </c>
      <c r="J446" s="112">
        <v>0</v>
      </c>
      <c r="K446" s="68">
        <f t="shared" si="119"/>
        <v>0</v>
      </c>
      <c r="L446" s="126">
        <v>0</v>
      </c>
      <c r="M446" s="126">
        <v>0</v>
      </c>
      <c r="N446" s="126">
        <v>0</v>
      </c>
      <c r="O446" s="126">
        <v>0</v>
      </c>
      <c r="P446" s="318">
        <f t="shared" si="114"/>
        <v>0</v>
      </c>
      <c r="Q446" s="106">
        <v>0</v>
      </c>
      <c r="R446" s="106">
        <v>0</v>
      </c>
      <c r="S446" s="106">
        <v>0</v>
      </c>
      <c r="T446" s="106">
        <v>0</v>
      </c>
      <c r="U446" s="318">
        <f t="shared" si="115"/>
        <v>0</v>
      </c>
      <c r="V446" s="106">
        <v>0</v>
      </c>
      <c r="W446" s="106">
        <v>0</v>
      </c>
      <c r="X446" s="106">
        <v>0</v>
      </c>
      <c r="Y446" s="465">
        <v>0</v>
      </c>
      <c r="Z446" s="495">
        <f t="shared" si="116"/>
        <v>0</v>
      </c>
      <c r="AA446" s="101">
        <v>0</v>
      </c>
      <c r="AB446" s="101">
        <v>0</v>
      </c>
      <c r="AC446" s="101">
        <v>0</v>
      </c>
      <c r="AD446" s="101">
        <v>0</v>
      </c>
      <c r="AE446" s="495">
        <f t="shared" si="117"/>
        <v>0</v>
      </c>
      <c r="AF446" s="128">
        <v>0</v>
      </c>
      <c r="AG446" s="128">
        <v>0</v>
      </c>
      <c r="AH446" s="128">
        <v>0</v>
      </c>
      <c r="AI446" s="128">
        <v>0</v>
      </c>
      <c r="AJ446" s="495">
        <f t="shared" si="118"/>
        <v>0</v>
      </c>
    </row>
    <row r="447" spans="2:36" s="239" customFormat="1" ht="16.5" customHeight="1" thickBot="1" x14ac:dyDescent="0.3">
      <c r="B447" s="872">
        <v>7</v>
      </c>
      <c r="C447" s="867"/>
      <c r="D447" s="795" t="s">
        <v>408</v>
      </c>
      <c r="E447" s="116" t="s">
        <v>118</v>
      </c>
      <c r="F447" s="52">
        <f t="shared" si="120"/>
        <v>0</v>
      </c>
      <c r="G447" s="105">
        <v>0</v>
      </c>
      <c r="H447" s="112">
        <v>0</v>
      </c>
      <c r="I447" s="112">
        <v>0</v>
      </c>
      <c r="J447" s="112">
        <v>0</v>
      </c>
      <c r="K447" s="68">
        <f t="shared" si="119"/>
        <v>0</v>
      </c>
      <c r="L447" s="106">
        <v>0</v>
      </c>
      <c r="M447" s="106">
        <v>0</v>
      </c>
      <c r="N447" s="106">
        <v>0</v>
      </c>
      <c r="O447" s="106">
        <v>0</v>
      </c>
      <c r="P447" s="318">
        <f t="shared" si="114"/>
        <v>0</v>
      </c>
      <c r="Q447" s="106">
        <v>0</v>
      </c>
      <c r="R447" s="106">
        <v>0</v>
      </c>
      <c r="S447" s="106">
        <v>0</v>
      </c>
      <c r="T447" s="106">
        <v>0</v>
      </c>
      <c r="U447" s="318">
        <f t="shared" si="115"/>
        <v>0</v>
      </c>
      <c r="V447" s="106">
        <v>0</v>
      </c>
      <c r="W447" s="106">
        <v>0</v>
      </c>
      <c r="X447" s="106">
        <v>0</v>
      </c>
      <c r="Y447" s="465">
        <v>0</v>
      </c>
      <c r="Z447" s="495">
        <f t="shared" si="116"/>
        <v>0</v>
      </c>
      <c r="AA447" s="101">
        <v>0</v>
      </c>
      <c r="AB447" s="101">
        <v>0</v>
      </c>
      <c r="AC447" s="101">
        <v>0</v>
      </c>
      <c r="AD447" s="101">
        <v>0</v>
      </c>
      <c r="AE447" s="495">
        <f t="shared" si="117"/>
        <v>0</v>
      </c>
      <c r="AF447" s="128">
        <v>0</v>
      </c>
      <c r="AG447" s="128">
        <v>0</v>
      </c>
      <c r="AH447" s="128">
        <v>0</v>
      </c>
      <c r="AI447" s="128">
        <v>0</v>
      </c>
      <c r="AJ447" s="495">
        <f t="shared" si="118"/>
        <v>0</v>
      </c>
    </row>
    <row r="448" spans="2:36" s="239" customFormat="1" ht="16.5" customHeight="1" thickBot="1" x14ac:dyDescent="0.3">
      <c r="B448" s="869"/>
      <c r="C448" s="867"/>
      <c r="D448" s="796"/>
      <c r="E448" s="87" t="s">
        <v>205</v>
      </c>
      <c r="F448" s="52">
        <f t="shared" si="120"/>
        <v>0</v>
      </c>
      <c r="G448" s="105">
        <v>0</v>
      </c>
      <c r="H448" s="112">
        <v>0</v>
      </c>
      <c r="I448" s="112">
        <v>0</v>
      </c>
      <c r="J448" s="112">
        <v>0</v>
      </c>
      <c r="K448" s="68">
        <f t="shared" si="119"/>
        <v>0</v>
      </c>
      <c r="L448" s="101">
        <v>0</v>
      </c>
      <c r="M448" s="101">
        <v>0</v>
      </c>
      <c r="N448" s="101">
        <v>0</v>
      </c>
      <c r="O448" s="101">
        <v>0</v>
      </c>
      <c r="P448" s="318">
        <f t="shared" si="114"/>
        <v>0</v>
      </c>
      <c r="Q448" s="106">
        <v>0</v>
      </c>
      <c r="R448" s="106">
        <v>0</v>
      </c>
      <c r="S448" s="106">
        <v>0</v>
      </c>
      <c r="T448" s="106">
        <v>0</v>
      </c>
      <c r="U448" s="318">
        <f t="shared" si="115"/>
        <v>0</v>
      </c>
      <c r="V448" s="106">
        <v>0</v>
      </c>
      <c r="W448" s="106">
        <v>0</v>
      </c>
      <c r="X448" s="106">
        <v>0</v>
      </c>
      <c r="Y448" s="465">
        <v>0</v>
      </c>
      <c r="Z448" s="495">
        <f t="shared" si="116"/>
        <v>0</v>
      </c>
      <c r="AA448" s="101">
        <v>0</v>
      </c>
      <c r="AB448" s="101">
        <v>0</v>
      </c>
      <c r="AC448" s="101">
        <v>0</v>
      </c>
      <c r="AD448" s="101">
        <v>0</v>
      </c>
      <c r="AE448" s="495">
        <f t="shared" si="117"/>
        <v>0</v>
      </c>
      <c r="AF448" s="128">
        <v>0</v>
      </c>
      <c r="AG448" s="128">
        <v>0</v>
      </c>
      <c r="AH448" s="128">
        <v>0</v>
      </c>
      <c r="AI448" s="128">
        <v>0</v>
      </c>
      <c r="AJ448" s="495">
        <f t="shared" si="118"/>
        <v>0</v>
      </c>
    </row>
    <row r="449" spans="2:36" s="239" customFormat="1" ht="16.5" customHeight="1" thickBot="1" x14ac:dyDescent="0.3">
      <c r="B449" s="869"/>
      <c r="C449" s="867"/>
      <c r="D449" s="796"/>
      <c r="E449" s="88" t="s">
        <v>114</v>
      </c>
      <c r="F449" s="52">
        <f t="shared" si="120"/>
        <v>0</v>
      </c>
      <c r="G449" s="105">
        <v>0</v>
      </c>
      <c r="H449" s="112">
        <v>0</v>
      </c>
      <c r="I449" s="112">
        <v>0</v>
      </c>
      <c r="J449" s="112">
        <v>0</v>
      </c>
      <c r="K449" s="68">
        <f t="shared" si="119"/>
        <v>0</v>
      </c>
      <c r="L449" s="105">
        <v>0</v>
      </c>
      <c r="M449" s="105">
        <v>0</v>
      </c>
      <c r="N449" s="105">
        <v>0</v>
      </c>
      <c r="O449" s="105">
        <v>0</v>
      </c>
      <c r="P449" s="318">
        <f t="shared" si="114"/>
        <v>0</v>
      </c>
      <c r="Q449" s="106">
        <v>0</v>
      </c>
      <c r="R449" s="106">
        <v>0</v>
      </c>
      <c r="S449" s="106">
        <v>0</v>
      </c>
      <c r="T449" s="106">
        <v>0</v>
      </c>
      <c r="U449" s="318">
        <f t="shared" si="115"/>
        <v>0</v>
      </c>
      <c r="V449" s="106">
        <v>0</v>
      </c>
      <c r="W449" s="106">
        <v>0</v>
      </c>
      <c r="X449" s="106">
        <v>0</v>
      </c>
      <c r="Y449" s="465">
        <v>0</v>
      </c>
      <c r="Z449" s="495">
        <f t="shared" si="116"/>
        <v>0</v>
      </c>
      <c r="AA449" s="101">
        <v>0</v>
      </c>
      <c r="AB449" s="101">
        <v>0</v>
      </c>
      <c r="AC449" s="101">
        <v>0</v>
      </c>
      <c r="AD449" s="101">
        <v>0</v>
      </c>
      <c r="AE449" s="495">
        <f t="shared" si="117"/>
        <v>0</v>
      </c>
      <c r="AF449" s="128">
        <v>0</v>
      </c>
      <c r="AG449" s="128">
        <v>0</v>
      </c>
      <c r="AH449" s="128">
        <v>0</v>
      </c>
      <c r="AI449" s="128">
        <v>0</v>
      </c>
      <c r="AJ449" s="495">
        <f t="shared" si="118"/>
        <v>0</v>
      </c>
    </row>
    <row r="450" spans="2:36" s="239" customFormat="1" ht="16.5" customHeight="1" thickBot="1" x14ac:dyDescent="0.3">
      <c r="B450" s="869"/>
      <c r="C450" s="867"/>
      <c r="D450" s="796"/>
      <c r="E450" s="89" t="s">
        <v>626</v>
      </c>
      <c r="F450" s="52">
        <f t="shared" si="120"/>
        <v>0</v>
      </c>
      <c r="G450" s="105">
        <v>0</v>
      </c>
      <c r="H450" s="112">
        <v>0</v>
      </c>
      <c r="I450" s="112">
        <v>0</v>
      </c>
      <c r="J450" s="112">
        <v>0</v>
      </c>
      <c r="K450" s="68">
        <f t="shared" si="119"/>
        <v>0</v>
      </c>
      <c r="L450" s="126">
        <v>0</v>
      </c>
      <c r="M450" s="126">
        <v>0</v>
      </c>
      <c r="N450" s="126">
        <v>0</v>
      </c>
      <c r="O450" s="126">
        <v>0</v>
      </c>
      <c r="P450" s="318">
        <f t="shared" si="114"/>
        <v>0</v>
      </c>
      <c r="Q450" s="106">
        <v>0</v>
      </c>
      <c r="R450" s="106">
        <v>0</v>
      </c>
      <c r="S450" s="106">
        <v>0</v>
      </c>
      <c r="T450" s="106">
        <v>0</v>
      </c>
      <c r="U450" s="318">
        <f t="shared" si="115"/>
        <v>0</v>
      </c>
      <c r="V450" s="106">
        <v>0</v>
      </c>
      <c r="W450" s="106">
        <v>0</v>
      </c>
      <c r="X450" s="106">
        <v>0</v>
      </c>
      <c r="Y450" s="465">
        <v>0</v>
      </c>
      <c r="Z450" s="495">
        <f t="shared" si="116"/>
        <v>0</v>
      </c>
      <c r="AA450" s="101">
        <v>0</v>
      </c>
      <c r="AB450" s="101">
        <v>0</v>
      </c>
      <c r="AC450" s="101">
        <v>0</v>
      </c>
      <c r="AD450" s="101">
        <v>0</v>
      </c>
      <c r="AE450" s="495">
        <f t="shared" si="117"/>
        <v>0</v>
      </c>
      <c r="AF450" s="128">
        <v>0</v>
      </c>
      <c r="AG450" s="128">
        <v>0</v>
      </c>
      <c r="AH450" s="128">
        <v>0</v>
      </c>
      <c r="AI450" s="128">
        <v>0</v>
      </c>
      <c r="AJ450" s="495">
        <f t="shared" si="118"/>
        <v>0</v>
      </c>
    </row>
    <row r="451" spans="2:36" s="239" customFormat="1" ht="32.25" customHeight="1" thickBot="1" x14ac:dyDescent="0.3">
      <c r="B451" s="870"/>
      <c r="C451" s="867"/>
      <c r="D451" s="797"/>
      <c r="E451" s="89" t="s">
        <v>625</v>
      </c>
      <c r="F451" s="52">
        <f t="shared" si="120"/>
        <v>0</v>
      </c>
      <c r="G451" s="105">
        <v>0</v>
      </c>
      <c r="H451" s="112">
        <v>0</v>
      </c>
      <c r="I451" s="112">
        <v>0</v>
      </c>
      <c r="J451" s="112">
        <v>0</v>
      </c>
      <c r="K451" s="68">
        <f t="shared" si="119"/>
        <v>0</v>
      </c>
      <c r="L451" s="126">
        <v>0</v>
      </c>
      <c r="M451" s="126">
        <v>0</v>
      </c>
      <c r="N451" s="126">
        <v>0</v>
      </c>
      <c r="O451" s="126">
        <v>0</v>
      </c>
      <c r="P451" s="318">
        <f t="shared" si="114"/>
        <v>0</v>
      </c>
      <c r="Q451" s="106">
        <v>0</v>
      </c>
      <c r="R451" s="106">
        <v>0</v>
      </c>
      <c r="S451" s="106">
        <v>0</v>
      </c>
      <c r="T451" s="106">
        <v>0</v>
      </c>
      <c r="U451" s="318">
        <f t="shared" si="115"/>
        <v>0</v>
      </c>
      <c r="V451" s="106">
        <v>0</v>
      </c>
      <c r="W451" s="106">
        <v>0</v>
      </c>
      <c r="X451" s="106">
        <v>0</v>
      </c>
      <c r="Y451" s="465">
        <v>0</v>
      </c>
      <c r="Z451" s="495">
        <f t="shared" si="116"/>
        <v>0</v>
      </c>
      <c r="AA451" s="101">
        <v>0</v>
      </c>
      <c r="AB451" s="101">
        <v>0</v>
      </c>
      <c r="AC451" s="101">
        <v>0</v>
      </c>
      <c r="AD451" s="101">
        <v>0</v>
      </c>
      <c r="AE451" s="495">
        <f t="shared" si="117"/>
        <v>0</v>
      </c>
      <c r="AF451" s="128">
        <v>0</v>
      </c>
      <c r="AG451" s="128">
        <v>0</v>
      </c>
      <c r="AH451" s="128">
        <v>0</v>
      </c>
      <c r="AI451" s="128">
        <v>0</v>
      </c>
      <c r="AJ451" s="495">
        <f t="shared" si="118"/>
        <v>0</v>
      </c>
    </row>
    <row r="452" spans="2:36" s="239" customFormat="1" ht="16.5" customHeight="1" thickBot="1" x14ac:dyDescent="0.3">
      <c r="B452" s="869">
        <v>8</v>
      </c>
      <c r="C452" s="867"/>
      <c r="D452" s="795" t="s">
        <v>575</v>
      </c>
      <c r="E452" s="116" t="s">
        <v>118</v>
      </c>
      <c r="F452" s="52">
        <f t="shared" si="120"/>
        <v>0</v>
      </c>
      <c r="G452" s="105">
        <v>0</v>
      </c>
      <c r="H452" s="112">
        <v>0</v>
      </c>
      <c r="I452" s="112">
        <v>0</v>
      </c>
      <c r="J452" s="112">
        <v>0</v>
      </c>
      <c r="K452" s="68">
        <f t="shared" si="119"/>
        <v>0</v>
      </c>
      <c r="L452" s="106">
        <v>0</v>
      </c>
      <c r="M452" s="106">
        <v>0</v>
      </c>
      <c r="N452" s="106">
        <v>0</v>
      </c>
      <c r="O452" s="106">
        <v>0</v>
      </c>
      <c r="P452" s="318">
        <f t="shared" si="114"/>
        <v>0</v>
      </c>
      <c r="Q452" s="106">
        <v>0</v>
      </c>
      <c r="R452" s="106">
        <v>0</v>
      </c>
      <c r="S452" s="106">
        <v>0</v>
      </c>
      <c r="T452" s="106">
        <v>0</v>
      </c>
      <c r="U452" s="318">
        <f t="shared" si="115"/>
        <v>0</v>
      </c>
      <c r="V452" s="106">
        <v>0</v>
      </c>
      <c r="W452" s="106">
        <v>0</v>
      </c>
      <c r="X452" s="106">
        <v>0</v>
      </c>
      <c r="Y452" s="465">
        <v>0</v>
      </c>
      <c r="Z452" s="495">
        <f t="shared" si="116"/>
        <v>0</v>
      </c>
      <c r="AA452" s="101">
        <v>0</v>
      </c>
      <c r="AB452" s="101">
        <v>0</v>
      </c>
      <c r="AC452" s="101">
        <v>0</v>
      </c>
      <c r="AD452" s="101">
        <v>0</v>
      </c>
      <c r="AE452" s="495">
        <f t="shared" si="117"/>
        <v>0</v>
      </c>
      <c r="AF452" s="128">
        <v>0</v>
      </c>
      <c r="AG452" s="128">
        <v>0</v>
      </c>
      <c r="AH452" s="128">
        <v>0</v>
      </c>
      <c r="AI452" s="128">
        <v>0</v>
      </c>
      <c r="AJ452" s="495">
        <f t="shared" si="118"/>
        <v>0</v>
      </c>
    </row>
    <row r="453" spans="2:36" s="239" customFormat="1" ht="16.5" customHeight="1" thickBot="1" x14ac:dyDescent="0.3">
      <c r="B453" s="869"/>
      <c r="C453" s="867"/>
      <c r="D453" s="796"/>
      <c r="E453" s="87" t="s">
        <v>205</v>
      </c>
      <c r="F453" s="52">
        <f t="shared" si="120"/>
        <v>0</v>
      </c>
      <c r="G453" s="105">
        <v>0</v>
      </c>
      <c r="H453" s="112">
        <v>0</v>
      </c>
      <c r="I453" s="112">
        <v>0</v>
      </c>
      <c r="J453" s="112">
        <v>0</v>
      </c>
      <c r="K453" s="68">
        <f t="shared" si="119"/>
        <v>0</v>
      </c>
      <c r="L453" s="106">
        <v>0</v>
      </c>
      <c r="M453" s="106">
        <v>0</v>
      </c>
      <c r="N453" s="106">
        <v>0</v>
      </c>
      <c r="O453" s="106">
        <v>0</v>
      </c>
      <c r="P453" s="318">
        <f t="shared" si="114"/>
        <v>0</v>
      </c>
      <c r="Q453" s="106">
        <v>0</v>
      </c>
      <c r="R453" s="106">
        <v>0</v>
      </c>
      <c r="S453" s="106">
        <v>0</v>
      </c>
      <c r="T453" s="106">
        <v>0</v>
      </c>
      <c r="U453" s="318">
        <f t="shared" si="115"/>
        <v>0</v>
      </c>
      <c r="V453" s="106">
        <v>0</v>
      </c>
      <c r="W453" s="106">
        <v>0</v>
      </c>
      <c r="X453" s="106">
        <v>0</v>
      </c>
      <c r="Y453" s="465">
        <v>0</v>
      </c>
      <c r="Z453" s="495">
        <f t="shared" si="116"/>
        <v>0</v>
      </c>
      <c r="AA453" s="101">
        <v>0</v>
      </c>
      <c r="AB453" s="101">
        <v>0</v>
      </c>
      <c r="AC453" s="101">
        <v>0</v>
      </c>
      <c r="AD453" s="101">
        <v>0</v>
      </c>
      <c r="AE453" s="495">
        <f t="shared" si="117"/>
        <v>0</v>
      </c>
      <c r="AF453" s="128">
        <v>0</v>
      </c>
      <c r="AG453" s="128">
        <v>0</v>
      </c>
      <c r="AH453" s="128">
        <v>0</v>
      </c>
      <c r="AI453" s="128">
        <v>0</v>
      </c>
      <c r="AJ453" s="495">
        <f t="shared" si="118"/>
        <v>0</v>
      </c>
    </row>
    <row r="454" spans="2:36" s="239" customFormat="1" ht="16.5" customHeight="1" thickBot="1" x14ac:dyDescent="0.3">
      <c r="B454" s="869"/>
      <c r="C454" s="867"/>
      <c r="D454" s="796"/>
      <c r="E454" s="88" t="s">
        <v>114</v>
      </c>
      <c r="F454" s="52">
        <f t="shared" si="120"/>
        <v>0</v>
      </c>
      <c r="G454" s="105">
        <v>0</v>
      </c>
      <c r="H454" s="112">
        <v>0</v>
      </c>
      <c r="I454" s="112">
        <v>0</v>
      </c>
      <c r="J454" s="112">
        <v>0</v>
      </c>
      <c r="K454" s="68">
        <f t="shared" si="119"/>
        <v>0</v>
      </c>
      <c r="L454" s="126">
        <v>0</v>
      </c>
      <c r="M454" s="126">
        <v>0</v>
      </c>
      <c r="N454" s="126">
        <v>0</v>
      </c>
      <c r="O454" s="126">
        <v>0</v>
      </c>
      <c r="P454" s="318">
        <f t="shared" si="114"/>
        <v>0</v>
      </c>
      <c r="Q454" s="106">
        <v>0</v>
      </c>
      <c r="R454" s="106">
        <v>0</v>
      </c>
      <c r="S454" s="106">
        <v>0</v>
      </c>
      <c r="T454" s="106">
        <v>0</v>
      </c>
      <c r="U454" s="318">
        <f t="shared" si="115"/>
        <v>0</v>
      </c>
      <c r="V454" s="106">
        <v>0</v>
      </c>
      <c r="W454" s="106">
        <v>0</v>
      </c>
      <c r="X454" s="106">
        <v>0</v>
      </c>
      <c r="Y454" s="465">
        <v>0</v>
      </c>
      <c r="Z454" s="495">
        <f t="shared" si="116"/>
        <v>0</v>
      </c>
      <c r="AA454" s="101">
        <v>0</v>
      </c>
      <c r="AB454" s="101">
        <v>0</v>
      </c>
      <c r="AC454" s="101">
        <v>0</v>
      </c>
      <c r="AD454" s="101">
        <v>0</v>
      </c>
      <c r="AE454" s="495">
        <f t="shared" si="117"/>
        <v>0</v>
      </c>
      <c r="AF454" s="128">
        <v>0</v>
      </c>
      <c r="AG454" s="128">
        <v>0</v>
      </c>
      <c r="AH454" s="128">
        <v>0</v>
      </c>
      <c r="AI454" s="128">
        <v>0</v>
      </c>
      <c r="AJ454" s="495">
        <f t="shared" si="118"/>
        <v>0</v>
      </c>
    </row>
    <row r="455" spans="2:36" s="239" customFormat="1" ht="16.5" customHeight="1" thickBot="1" x14ac:dyDescent="0.3">
      <c r="B455" s="869"/>
      <c r="C455" s="867"/>
      <c r="D455" s="796"/>
      <c r="E455" s="89" t="s">
        <v>626</v>
      </c>
      <c r="F455" s="52">
        <f t="shared" si="120"/>
        <v>0</v>
      </c>
      <c r="G455" s="105">
        <v>0</v>
      </c>
      <c r="H455" s="112">
        <v>0</v>
      </c>
      <c r="I455" s="112">
        <v>0</v>
      </c>
      <c r="J455" s="112">
        <v>0</v>
      </c>
      <c r="K455" s="68">
        <f t="shared" si="119"/>
        <v>0</v>
      </c>
      <c r="L455" s="126">
        <v>0</v>
      </c>
      <c r="M455" s="126">
        <v>0</v>
      </c>
      <c r="N455" s="126">
        <v>0</v>
      </c>
      <c r="O455" s="126">
        <v>0</v>
      </c>
      <c r="P455" s="318">
        <f t="shared" si="114"/>
        <v>0</v>
      </c>
      <c r="Q455" s="106">
        <v>0</v>
      </c>
      <c r="R455" s="106">
        <v>0</v>
      </c>
      <c r="S455" s="106">
        <v>0</v>
      </c>
      <c r="T455" s="106">
        <v>0</v>
      </c>
      <c r="U455" s="318">
        <f t="shared" si="115"/>
        <v>0</v>
      </c>
      <c r="V455" s="106">
        <v>0</v>
      </c>
      <c r="W455" s="106">
        <v>0</v>
      </c>
      <c r="X455" s="106">
        <v>0</v>
      </c>
      <c r="Y455" s="465">
        <v>0</v>
      </c>
      <c r="Z455" s="495">
        <f t="shared" si="116"/>
        <v>0</v>
      </c>
      <c r="AA455" s="101">
        <v>0</v>
      </c>
      <c r="AB455" s="101">
        <v>0</v>
      </c>
      <c r="AC455" s="101">
        <v>0</v>
      </c>
      <c r="AD455" s="101">
        <v>0</v>
      </c>
      <c r="AE455" s="495">
        <f t="shared" si="117"/>
        <v>0</v>
      </c>
      <c r="AF455" s="128">
        <v>0</v>
      </c>
      <c r="AG455" s="128">
        <v>0</v>
      </c>
      <c r="AH455" s="128">
        <v>0</v>
      </c>
      <c r="AI455" s="128">
        <v>0</v>
      </c>
      <c r="AJ455" s="495">
        <f t="shared" si="118"/>
        <v>0</v>
      </c>
    </row>
    <row r="456" spans="2:36" s="239" customFormat="1" ht="24" customHeight="1" thickBot="1" x14ac:dyDescent="0.3">
      <c r="B456" s="870"/>
      <c r="C456" s="867"/>
      <c r="D456" s="797"/>
      <c r="E456" s="89" t="s">
        <v>625</v>
      </c>
      <c r="F456" s="52">
        <f t="shared" si="120"/>
        <v>0</v>
      </c>
      <c r="G456" s="105">
        <v>0</v>
      </c>
      <c r="H456" s="112">
        <v>0</v>
      </c>
      <c r="I456" s="112">
        <v>0</v>
      </c>
      <c r="J456" s="112">
        <v>0</v>
      </c>
      <c r="K456" s="68">
        <f t="shared" si="119"/>
        <v>0</v>
      </c>
      <c r="L456" s="126">
        <v>0</v>
      </c>
      <c r="M456" s="126">
        <v>0</v>
      </c>
      <c r="N456" s="126">
        <v>0</v>
      </c>
      <c r="O456" s="126">
        <v>0</v>
      </c>
      <c r="P456" s="318">
        <f t="shared" si="114"/>
        <v>0</v>
      </c>
      <c r="Q456" s="106">
        <v>0</v>
      </c>
      <c r="R456" s="106">
        <v>0</v>
      </c>
      <c r="S456" s="106">
        <v>0</v>
      </c>
      <c r="T456" s="106">
        <v>0</v>
      </c>
      <c r="U456" s="318">
        <f t="shared" si="115"/>
        <v>0</v>
      </c>
      <c r="V456" s="106">
        <v>0</v>
      </c>
      <c r="W456" s="106">
        <v>0</v>
      </c>
      <c r="X456" s="106">
        <v>0</v>
      </c>
      <c r="Y456" s="465">
        <v>0</v>
      </c>
      <c r="Z456" s="495">
        <f t="shared" si="116"/>
        <v>0</v>
      </c>
      <c r="AA456" s="101">
        <v>0</v>
      </c>
      <c r="AB456" s="101">
        <v>0</v>
      </c>
      <c r="AC456" s="101">
        <v>0</v>
      </c>
      <c r="AD456" s="101">
        <v>0</v>
      </c>
      <c r="AE456" s="495">
        <f t="shared" si="117"/>
        <v>0</v>
      </c>
      <c r="AF456" s="128">
        <v>0</v>
      </c>
      <c r="AG456" s="128">
        <v>0</v>
      </c>
      <c r="AH456" s="128">
        <v>0</v>
      </c>
      <c r="AI456" s="128">
        <v>0</v>
      </c>
      <c r="AJ456" s="495">
        <f t="shared" si="118"/>
        <v>0</v>
      </c>
    </row>
    <row r="457" spans="2:36" s="239" customFormat="1" ht="16.5" customHeight="1" thickBot="1" x14ac:dyDescent="0.3">
      <c r="B457" s="20"/>
      <c r="C457" s="867"/>
      <c r="D457" s="819" t="s">
        <v>199</v>
      </c>
      <c r="E457" s="820"/>
      <c r="F457" s="52">
        <f t="shared" si="120"/>
        <v>0</v>
      </c>
      <c r="G457" s="198">
        <f t="shared" ref="G457:J461" si="133">G417+G422+G427+G432+G437+G442+G447+G452</f>
        <v>0</v>
      </c>
      <c r="H457" s="198">
        <f t="shared" si="133"/>
        <v>0</v>
      </c>
      <c r="I457" s="198">
        <f t="shared" si="133"/>
        <v>0</v>
      </c>
      <c r="J457" s="198">
        <f t="shared" si="133"/>
        <v>0</v>
      </c>
      <c r="K457" s="68">
        <f t="shared" si="119"/>
        <v>0</v>
      </c>
      <c r="L457" s="198">
        <f t="shared" ref="L457:O461" si="134">L417+L422+L427+L432+L437+L442+L447+L452</f>
        <v>0</v>
      </c>
      <c r="M457" s="198">
        <f t="shared" si="134"/>
        <v>0</v>
      </c>
      <c r="N457" s="198">
        <f t="shared" si="134"/>
        <v>0</v>
      </c>
      <c r="O457" s="198">
        <f t="shared" si="134"/>
        <v>0</v>
      </c>
      <c r="P457" s="318">
        <f t="shared" si="114"/>
        <v>0</v>
      </c>
      <c r="Q457" s="198">
        <f t="shared" ref="Q457:T461" si="135">Q417+Q422+Q427+Q432+Q437+Q442+Q447+Q452</f>
        <v>0</v>
      </c>
      <c r="R457" s="198">
        <f t="shared" si="135"/>
        <v>0</v>
      </c>
      <c r="S457" s="198">
        <f t="shared" si="135"/>
        <v>0</v>
      </c>
      <c r="T457" s="198">
        <f t="shared" si="135"/>
        <v>0</v>
      </c>
      <c r="U457" s="318">
        <f t="shared" si="115"/>
        <v>0</v>
      </c>
      <c r="V457" s="198">
        <f t="shared" ref="V457:Y461" si="136">V417+V422+V427+V432+V437+V442+V447+V452</f>
        <v>0</v>
      </c>
      <c r="W457" s="198">
        <f t="shared" si="136"/>
        <v>0</v>
      </c>
      <c r="X457" s="198">
        <f t="shared" si="136"/>
        <v>0</v>
      </c>
      <c r="Y457" s="470">
        <f t="shared" si="136"/>
        <v>0</v>
      </c>
      <c r="Z457" s="495">
        <f t="shared" si="116"/>
        <v>0</v>
      </c>
      <c r="AA457" s="198">
        <f t="shared" ref="AA457:AD461" si="137">AA417+AA422+AA427+AA432+AA437+AA442+AA447+AA452</f>
        <v>0</v>
      </c>
      <c r="AB457" s="198">
        <f t="shared" si="137"/>
        <v>0</v>
      </c>
      <c r="AC457" s="198">
        <f t="shared" si="137"/>
        <v>0</v>
      </c>
      <c r="AD457" s="198">
        <f t="shared" si="137"/>
        <v>0</v>
      </c>
      <c r="AE457" s="495">
        <f t="shared" si="117"/>
        <v>0</v>
      </c>
      <c r="AF457" s="198">
        <f t="shared" ref="AF457:AI461" si="138">AF417+AF422+AF427+AF432+AF437+AF442+AF447+AF452</f>
        <v>0</v>
      </c>
      <c r="AG457" s="198">
        <f t="shared" si="138"/>
        <v>0</v>
      </c>
      <c r="AH457" s="198">
        <f t="shared" si="138"/>
        <v>0</v>
      </c>
      <c r="AI457" s="198">
        <f t="shared" si="138"/>
        <v>0</v>
      </c>
      <c r="AJ457" s="495">
        <f t="shared" si="118"/>
        <v>0</v>
      </c>
    </row>
    <row r="458" spans="2:36" s="239" customFormat="1" ht="16.5" customHeight="1" thickBot="1" x14ac:dyDescent="0.3">
      <c r="B458" s="20"/>
      <c r="C458" s="867"/>
      <c r="D458" s="817" t="s">
        <v>200</v>
      </c>
      <c r="E458" s="818"/>
      <c r="F458" s="52">
        <f t="shared" si="120"/>
        <v>0</v>
      </c>
      <c r="G458" s="198">
        <f t="shared" si="133"/>
        <v>0</v>
      </c>
      <c r="H458" s="198">
        <f t="shared" si="133"/>
        <v>0</v>
      </c>
      <c r="I458" s="198">
        <f t="shared" si="133"/>
        <v>0</v>
      </c>
      <c r="J458" s="198">
        <f t="shared" si="133"/>
        <v>0</v>
      </c>
      <c r="K458" s="68">
        <f t="shared" si="119"/>
        <v>0</v>
      </c>
      <c r="L458" s="198">
        <f t="shared" si="134"/>
        <v>0</v>
      </c>
      <c r="M458" s="198">
        <f t="shared" si="134"/>
        <v>0</v>
      </c>
      <c r="N458" s="198">
        <f t="shared" si="134"/>
        <v>0</v>
      </c>
      <c r="O458" s="198">
        <f t="shared" si="134"/>
        <v>0</v>
      </c>
      <c r="P458" s="318">
        <f t="shared" ref="P458:P523" si="139">L458+M458+N458+O458</f>
        <v>0</v>
      </c>
      <c r="Q458" s="198">
        <f t="shared" si="135"/>
        <v>0</v>
      </c>
      <c r="R458" s="198">
        <f t="shared" si="135"/>
        <v>0</v>
      </c>
      <c r="S458" s="198">
        <f t="shared" si="135"/>
        <v>0</v>
      </c>
      <c r="T458" s="198">
        <f t="shared" si="135"/>
        <v>0</v>
      </c>
      <c r="U458" s="318">
        <f t="shared" ref="U458:U523" si="140">Q458+R458+S458+T458</f>
        <v>0</v>
      </c>
      <c r="V458" s="198">
        <f t="shared" si="136"/>
        <v>0</v>
      </c>
      <c r="W458" s="198">
        <f t="shared" si="136"/>
        <v>0</v>
      </c>
      <c r="X458" s="198">
        <f t="shared" si="136"/>
        <v>0</v>
      </c>
      <c r="Y458" s="470">
        <f t="shared" si="136"/>
        <v>0</v>
      </c>
      <c r="Z458" s="495">
        <f t="shared" ref="Z458:Z523" si="141">V458+W458+X458+Y458</f>
        <v>0</v>
      </c>
      <c r="AA458" s="198">
        <f t="shared" si="137"/>
        <v>0</v>
      </c>
      <c r="AB458" s="198">
        <f t="shared" si="137"/>
        <v>0</v>
      </c>
      <c r="AC458" s="198">
        <f t="shared" si="137"/>
        <v>0</v>
      </c>
      <c r="AD458" s="198">
        <f t="shared" si="137"/>
        <v>0</v>
      </c>
      <c r="AE458" s="495">
        <f t="shared" ref="AE458:AE523" si="142">AA458+AB458+AC458+AD458</f>
        <v>0</v>
      </c>
      <c r="AF458" s="198">
        <f t="shared" si="138"/>
        <v>0</v>
      </c>
      <c r="AG458" s="198">
        <f t="shared" si="138"/>
        <v>0</v>
      </c>
      <c r="AH458" s="198">
        <f t="shared" si="138"/>
        <v>0</v>
      </c>
      <c r="AI458" s="198">
        <f t="shared" si="138"/>
        <v>0</v>
      </c>
      <c r="AJ458" s="495">
        <f t="shared" ref="AJ458:AJ521" si="143">AF458+AG458+AH458+AI458</f>
        <v>0</v>
      </c>
    </row>
    <row r="459" spans="2:36" s="239" customFormat="1" ht="16.5" customHeight="1" thickBot="1" x14ac:dyDescent="0.3">
      <c r="B459" s="20"/>
      <c r="C459" s="867"/>
      <c r="D459" s="821" t="s">
        <v>201</v>
      </c>
      <c r="E459" s="822"/>
      <c r="F459" s="52">
        <f t="shared" si="120"/>
        <v>0</v>
      </c>
      <c r="G459" s="198">
        <f t="shared" si="133"/>
        <v>0</v>
      </c>
      <c r="H459" s="198">
        <f t="shared" si="133"/>
        <v>0</v>
      </c>
      <c r="I459" s="198">
        <f t="shared" si="133"/>
        <v>0</v>
      </c>
      <c r="J459" s="198">
        <f t="shared" si="133"/>
        <v>0</v>
      </c>
      <c r="K459" s="68">
        <f t="shared" ref="K459:K524" si="144">G459+H459+I459+J459</f>
        <v>0</v>
      </c>
      <c r="L459" s="198">
        <f t="shared" si="134"/>
        <v>0</v>
      </c>
      <c r="M459" s="198">
        <f t="shared" si="134"/>
        <v>0</v>
      </c>
      <c r="N459" s="198">
        <f t="shared" si="134"/>
        <v>0</v>
      </c>
      <c r="O459" s="198">
        <f t="shared" si="134"/>
        <v>0</v>
      </c>
      <c r="P459" s="318">
        <f t="shared" si="139"/>
        <v>0</v>
      </c>
      <c r="Q459" s="198">
        <f t="shared" si="135"/>
        <v>0</v>
      </c>
      <c r="R459" s="198">
        <f t="shared" si="135"/>
        <v>0</v>
      </c>
      <c r="S459" s="198">
        <f t="shared" si="135"/>
        <v>0</v>
      </c>
      <c r="T459" s="198">
        <f t="shared" si="135"/>
        <v>0</v>
      </c>
      <c r="U459" s="318">
        <f t="shared" si="140"/>
        <v>0</v>
      </c>
      <c r="V459" s="198">
        <f t="shared" si="136"/>
        <v>0</v>
      </c>
      <c r="W459" s="198">
        <f t="shared" si="136"/>
        <v>0</v>
      </c>
      <c r="X459" s="198">
        <f t="shared" si="136"/>
        <v>0</v>
      </c>
      <c r="Y459" s="470">
        <f t="shared" si="136"/>
        <v>0</v>
      </c>
      <c r="Z459" s="495">
        <f t="shared" si="141"/>
        <v>0</v>
      </c>
      <c r="AA459" s="198">
        <f t="shared" si="137"/>
        <v>0</v>
      </c>
      <c r="AB459" s="198">
        <f t="shared" si="137"/>
        <v>0</v>
      </c>
      <c r="AC459" s="198">
        <f t="shared" si="137"/>
        <v>0</v>
      </c>
      <c r="AD459" s="198">
        <f t="shared" si="137"/>
        <v>0</v>
      </c>
      <c r="AE459" s="495">
        <f t="shared" si="142"/>
        <v>0</v>
      </c>
      <c r="AF459" s="198">
        <f t="shared" si="138"/>
        <v>0</v>
      </c>
      <c r="AG459" s="198">
        <f t="shared" si="138"/>
        <v>0</v>
      </c>
      <c r="AH459" s="198">
        <f t="shared" si="138"/>
        <v>0</v>
      </c>
      <c r="AI459" s="198">
        <f t="shared" si="138"/>
        <v>0</v>
      </c>
      <c r="AJ459" s="495">
        <f t="shared" si="143"/>
        <v>0</v>
      </c>
    </row>
    <row r="460" spans="2:36" s="239" customFormat="1" ht="16.5" customHeight="1" thickBot="1" x14ac:dyDescent="0.3">
      <c r="B460" s="216"/>
      <c r="C460" s="867"/>
      <c r="D460" s="815" t="s">
        <v>411</v>
      </c>
      <c r="E460" s="816"/>
      <c r="F460" s="52">
        <f t="shared" ref="F460:F525" si="145">K460+P460+U460+Z460+AE460+AJ460</f>
        <v>2</v>
      </c>
      <c r="G460" s="198">
        <f t="shared" si="133"/>
        <v>1</v>
      </c>
      <c r="H460" s="198">
        <f t="shared" si="133"/>
        <v>0</v>
      </c>
      <c r="I460" s="198">
        <f t="shared" si="133"/>
        <v>0</v>
      </c>
      <c r="J460" s="198">
        <f t="shared" si="133"/>
        <v>0</v>
      </c>
      <c r="K460" s="68">
        <f t="shared" si="144"/>
        <v>1</v>
      </c>
      <c r="L460" s="198">
        <f t="shared" si="134"/>
        <v>0</v>
      </c>
      <c r="M460" s="198">
        <f t="shared" si="134"/>
        <v>0</v>
      </c>
      <c r="N460" s="198">
        <f t="shared" si="134"/>
        <v>0</v>
      </c>
      <c r="O460" s="198">
        <f t="shared" si="134"/>
        <v>0</v>
      </c>
      <c r="P460" s="318">
        <f t="shared" si="139"/>
        <v>0</v>
      </c>
      <c r="Q460" s="198">
        <f t="shared" si="135"/>
        <v>0</v>
      </c>
      <c r="R460" s="198">
        <f t="shared" si="135"/>
        <v>0</v>
      </c>
      <c r="S460" s="198">
        <f t="shared" si="135"/>
        <v>0</v>
      </c>
      <c r="T460" s="198">
        <f t="shared" si="135"/>
        <v>0</v>
      </c>
      <c r="U460" s="318">
        <f t="shared" si="140"/>
        <v>0</v>
      </c>
      <c r="V460" s="198">
        <f t="shared" si="136"/>
        <v>0</v>
      </c>
      <c r="W460" s="198">
        <f t="shared" si="136"/>
        <v>0</v>
      </c>
      <c r="X460" s="198">
        <f t="shared" si="136"/>
        <v>0</v>
      </c>
      <c r="Y460" s="470">
        <f t="shared" si="136"/>
        <v>0</v>
      </c>
      <c r="Z460" s="495">
        <f t="shared" si="141"/>
        <v>0</v>
      </c>
      <c r="AA460" s="198">
        <f t="shared" si="137"/>
        <v>0</v>
      </c>
      <c r="AB460" s="198">
        <f t="shared" si="137"/>
        <v>0</v>
      </c>
      <c r="AC460" s="198">
        <f t="shared" si="137"/>
        <v>0</v>
      </c>
      <c r="AD460" s="198">
        <f t="shared" si="137"/>
        <v>0</v>
      </c>
      <c r="AE460" s="495">
        <f t="shared" si="142"/>
        <v>0</v>
      </c>
      <c r="AF460" s="198">
        <f t="shared" si="138"/>
        <v>0</v>
      </c>
      <c r="AG460" s="198">
        <f t="shared" si="138"/>
        <v>0</v>
      </c>
      <c r="AH460" s="198">
        <f t="shared" si="138"/>
        <v>0</v>
      </c>
      <c r="AI460" s="198">
        <f t="shared" si="138"/>
        <v>1</v>
      </c>
      <c r="AJ460" s="495">
        <f t="shared" si="143"/>
        <v>1</v>
      </c>
    </row>
    <row r="461" spans="2:36" s="239" customFormat="1" ht="16.5" customHeight="1" thickBot="1" x14ac:dyDescent="0.3">
      <c r="B461" s="161"/>
      <c r="C461" s="868"/>
      <c r="D461" s="815" t="s">
        <v>644</v>
      </c>
      <c r="E461" s="816"/>
      <c r="F461" s="52">
        <f t="shared" si="145"/>
        <v>0</v>
      </c>
      <c r="G461" s="198">
        <f t="shared" si="133"/>
        <v>0</v>
      </c>
      <c r="H461" s="198">
        <f t="shared" si="133"/>
        <v>0</v>
      </c>
      <c r="I461" s="198">
        <f t="shared" si="133"/>
        <v>0</v>
      </c>
      <c r="J461" s="198">
        <f t="shared" si="133"/>
        <v>0</v>
      </c>
      <c r="K461" s="68">
        <f t="shared" si="144"/>
        <v>0</v>
      </c>
      <c r="L461" s="198">
        <f t="shared" si="134"/>
        <v>0</v>
      </c>
      <c r="M461" s="198">
        <f t="shared" si="134"/>
        <v>0</v>
      </c>
      <c r="N461" s="198">
        <f t="shared" si="134"/>
        <v>0</v>
      </c>
      <c r="O461" s="198">
        <f t="shared" si="134"/>
        <v>0</v>
      </c>
      <c r="P461" s="318">
        <f t="shared" si="139"/>
        <v>0</v>
      </c>
      <c r="Q461" s="198">
        <f t="shared" si="135"/>
        <v>0</v>
      </c>
      <c r="R461" s="198">
        <f t="shared" si="135"/>
        <v>0</v>
      </c>
      <c r="S461" s="198">
        <f t="shared" si="135"/>
        <v>0</v>
      </c>
      <c r="T461" s="198">
        <f t="shared" si="135"/>
        <v>0</v>
      </c>
      <c r="U461" s="318">
        <f t="shared" si="140"/>
        <v>0</v>
      </c>
      <c r="V461" s="198">
        <f t="shared" si="136"/>
        <v>0</v>
      </c>
      <c r="W461" s="198">
        <f t="shared" si="136"/>
        <v>0</v>
      </c>
      <c r="X461" s="198">
        <f t="shared" si="136"/>
        <v>0</v>
      </c>
      <c r="Y461" s="470">
        <f t="shared" si="136"/>
        <v>0</v>
      </c>
      <c r="Z461" s="495">
        <f t="shared" si="141"/>
        <v>0</v>
      </c>
      <c r="AA461" s="198">
        <f t="shared" si="137"/>
        <v>0</v>
      </c>
      <c r="AB461" s="198">
        <f t="shared" si="137"/>
        <v>0</v>
      </c>
      <c r="AC461" s="198">
        <f t="shared" si="137"/>
        <v>0</v>
      </c>
      <c r="AD461" s="198">
        <f t="shared" si="137"/>
        <v>0</v>
      </c>
      <c r="AE461" s="495">
        <f t="shared" si="142"/>
        <v>0</v>
      </c>
      <c r="AF461" s="198">
        <f t="shared" si="138"/>
        <v>0</v>
      </c>
      <c r="AG461" s="198">
        <f t="shared" si="138"/>
        <v>0</v>
      </c>
      <c r="AH461" s="198">
        <f t="shared" si="138"/>
        <v>0</v>
      </c>
      <c r="AI461" s="198">
        <f t="shared" si="138"/>
        <v>0</v>
      </c>
      <c r="AJ461" s="495">
        <f t="shared" si="143"/>
        <v>0</v>
      </c>
    </row>
    <row r="462" spans="2:36" s="239" customFormat="1" ht="18.75" customHeight="1" x14ac:dyDescent="0.25">
      <c r="B462" s="872">
        <v>1</v>
      </c>
      <c r="C462" s="912" t="s">
        <v>718</v>
      </c>
      <c r="D462" s="786" t="s">
        <v>92</v>
      </c>
      <c r="E462" s="642" t="s">
        <v>118</v>
      </c>
      <c r="F462" s="52">
        <f t="shared" si="145"/>
        <v>0</v>
      </c>
      <c r="G462" s="109">
        <v>0</v>
      </c>
      <c r="H462" s="109">
        <v>0</v>
      </c>
      <c r="I462" s="109">
        <v>0</v>
      </c>
      <c r="J462" s="109">
        <v>0</v>
      </c>
      <c r="K462" s="68">
        <f t="shared" si="144"/>
        <v>0</v>
      </c>
      <c r="L462" s="109">
        <v>0</v>
      </c>
      <c r="M462" s="109">
        <v>0</v>
      </c>
      <c r="N462" s="109">
        <v>0</v>
      </c>
      <c r="O462" s="109">
        <v>0</v>
      </c>
      <c r="P462" s="318">
        <f t="shared" si="139"/>
        <v>0</v>
      </c>
      <c r="Q462" s="109">
        <v>0</v>
      </c>
      <c r="R462" s="109">
        <v>0</v>
      </c>
      <c r="S462" s="109">
        <v>0</v>
      </c>
      <c r="T462" s="109">
        <v>0</v>
      </c>
      <c r="U462" s="318">
        <f t="shared" si="140"/>
        <v>0</v>
      </c>
      <c r="V462" s="109">
        <v>0</v>
      </c>
      <c r="W462" s="109">
        <v>0</v>
      </c>
      <c r="X462" s="109">
        <v>0</v>
      </c>
      <c r="Y462" s="479">
        <v>0</v>
      </c>
      <c r="Z462" s="495">
        <f t="shared" si="141"/>
        <v>0</v>
      </c>
      <c r="AA462" s="109">
        <v>0</v>
      </c>
      <c r="AB462" s="109">
        <v>0</v>
      </c>
      <c r="AC462" s="109">
        <v>0</v>
      </c>
      <c r="AD462" s="109">
        <v>0</v>
      </c>
      <c r="AE462" s="495">
        <f t="shared" si="142"/>
        <v>0</v>
      </c>
      <c r="AF462" s="142"/>
      <c r="AG462" s="142"/>
      <c r="AH462" s="142"/>
      <c r="AI462" s="142"/>
      <c r="AJ462" s="495">
        <f t="shared" si="143"/>
        <v>0</v>
      </c>
    </row>
    <row r="463" spans="2:36" s="239" customFormat="1" ht="18.75" customHeight="1" x14ac:dyDescent="0.25">
      <c r="B463" s="869"/>
      <c r="C463" s="912"/>
      <c r="D463" s="787"/>
      <c r="E463" s="643" t="s">
        <v>205</v>
      </c>
      <c r="F463" s="52">
        <f t="shared" si="145"/>
        <v>0</v>
      </c>
      <c r="G463" s="109">
        <v>0</v>
      </c>
      <c r="H463" s="109">
        <v>0</v>
      </c>
      <c r="I463" s="109">
        <v>0</v>
      </c>
      <c r="J463" s="109">
        <v>0</v>
      </c>
      <c r="K463" s="68">
        <f t="shared" si="144"/>
        <v>0</v>
      </c>
      <c r="L463" s="109">
        <v>0</v>
      </c>
      <c r="M463" s="109">
        <v>0</v>
      </c>
      <c r="N463" s="109">
        <v>0</v>
      </c>
      <c r="O463" s="109">
        <v>0</v>
      </c>
      <c r="P463" s="318">
        <f t="shared" si="139"/>
        <v>0</v>
      </c>
      <c r="Q463" s="109">
        <v>0</v>
      </c>
      <c r="R463" s="109">
        <v>0</v>
      </c>
      <c r="S463" s="109">
        <v>0</v>
      </c>
      <c r="T463" s="109">
        <v>0</v>
      </c>
      <c r="U463" s="318">
        <f t="shared" si="140"/>
        <v>0</v>
      </c>
      <c r="V463" s="109">
        <v>0</v>
      </c>
      <c r="W463" s="109">
        <v>0</v>
      </c>
      <c r="X463" s="109">
        <v>0</v>
      </c>
      <c r="Y463" s="479">
        <v>0</v>
      </c>
      <c r="Z463" s="495">
        <f t="shared" si="141"/>
        <v>0</v>
      </c>
      <c r="AA463" s="109">
        <v>0</v>
      </c>
      <c r="AB463" s="109">
        <v>0</v>
      </c>
      <c r="AC463" s="109">
        <v>0</v>
      </c>
      <c r="AD463" s="109">
        <v>0</v>
      </c>
      <c r="AE463" s="495">
        <f t="shared" si="142"/>
        <v>0</v>
      </c>
      <c r="AF463" s="142"/>
      <c r="AG463" s="142"/>
      <c r="AH463" s="142"/>
      <c r="AI463" s="142"/>
      <c r="AJ463" s="495">
        <f t="shared" si="143"/>
        <v>0</v>
      </c>
    </row>
    <row r="464" spans="2:36" s="239" customFormat="1" ht="18.75" customHeight="1" thickBot="1" x14ac:dyDescent="0.3">
      <c r="B464" s="869"/>
      <c r="C464" s="912"/>
      <c r="D464" s="787"/>
      <c r="E464" s="88" t="s">
        <v>114</v>
      </c>
      <c r="F464" s="52">
        <f t="shared" si="145"/>
        <v>0</v>
      </c>
      <c r="G464" s="109">
        <v>0</v>
      </c>
      <c r="H464" s="109">
        <v>0</v>
      </c>
      <c r="I464" s="109">
        <v>0</v>
      </c>
      <c r="J464" s="109">
        <v>0</v>
      </c>
      <c r="K464" s="68">
        <f t="shared" si="144"/>
        <v>0</v>
      </c>
      <c r="L464" s="109">
        <v>0</v>
      </c>
      <c r="M464" s="109">
        <v>0</v>
      </c>
      <c r="N464" s="109">
        <v>0</v>
      </c>
      <c r="O464" s="109">
        <v>0</v>
      </c>
      <c r="P464" s="318">
        <f t="shared" si="139"/>
        <v>0</v>
      </c>
      <c r="Q464" s="109">
        <v>0</v>
      </c>
      <c r="R464" s="109">
        <v>0</v>
      </c>
      <c r="S464" s="109">
        <v>0</v>
      </c>
      <c r="T464" s="109">
        <v>0</v>
      </c>
      <c r="U464" s="318">
        <f t="shared" si="140"/>
        <v>0</v>
      </c>
      <c r="V464" s="109">
        <v>0</v>
      </c>
      <c r="W464" s="109">
        <v>0</v>
      </c>
      <c r="X464" s="109">
        <v>0</v>
      </c>
      <c r="Y464" s="479">
        <v>0</v>
      </c>
      <c r="Z464" s="495">
        <f t="shared" si="141"/>
        <v>0</v>
      </c>
      <c r="AA464" s="109">
        <v>0</v>
      </c>
      <c r="AB464" s="109">
        <v>0</v>
      </c>
      <c r="AC464" s="109">
        <v>0</v>
      </c>
      <c r="AD464" s="109">
        <v>0</v>
      </c>
      <c r="AE464" s="495">
        <f t="shared" si="142"/>
        <v>0</v>
      </c>
      <c r="AF464" s="112">
        <v>0</v>
      </c>
      <c r="AG464" s="112">
        <v>0</v>
      </c>
      <c r="AH464" s="112">
        <v>0</v>
      </c>
      <c r="AI464" s="112">
        <v>0</v>
      </c>
      <c r="AJ464" s="495">
        <f t="shared" si="143"/>
        <v>0</v>
      </c>
    </row>
    <row r="465" spans="2:104" s="239" customFormat="1" ht="18.75" customHeight="1" thickBot="1" x14ac:dyDescent="0.3">
      <c r="B465" s="869"/>
      <c r="C465" s="912"/>
      <c r="D465" s="787"/>
      <c r="E465" s="89" t="s">
        <v>626</v>
      </c>
      <c r="F465" s="52">
        <f t="shared" si="145"/>
        <v>0</v>
      </c>
      <c r="G465" s="109">
        <v>0</v>
      </c>
      <c r="H465" s="109">
        <v>0</v>
      </c>
      <c r="I465" s="109">
        <v>0</v>
      </c>
      <c r="J465" s="109">
        <v>0</v>
      </c>
      <c r="K465" s="68">
        <f t="shared" si="144"/>
        <v>0</v>
      </c>
      <c r="L465" s="109">
        <v>0</v>
      </c>
      <c r="M465" s="109">
        <v>0</v>
      </c>
      <c r="N465" s="109">
        <v>0</v>
      </c>
      <c r="O465" s="109">
        <v>0</v>
      </c>
      <c r="P465" s="318">
        <f t="shared" si="139"/>
        <v>0</v>
      </c>
      <c r="Q465" s="109">
        <v>0</v>
      </c>
      <c r="R465" s="109">
        <v>0</v>
      </c>
      <c r="S465" s="109">
        <v>0</v>
      </c>
      <c r="T465" s="109">
        <v>0</v>
      </c>
      <c r="U465" s="318">
        <f t="shared" si="140"/>
        <v>0</v>
      </c>
      <c r="V465" s="109">
        <v>0</v>
      </c>
      <c r="W465" s="109">
        <v>0</v>
      </c>
      <c r="X465" s="109">
        <v>0</v>
      </c>
      <c r="Y465" s="479">
        <v>0</v>
      </c>
      <c r="Z465" s="495">
        <f t="shared" si="141"/>
        <v>0</v>
      </c>
      <c r="AA465" s="109">
        <v>0</v>
      </c>
      <c r="AB465" s="109">
        <v>0</v>
      </c>
      <c r="AC465" s="109">
        <v>0</v>
      </c>
      <c r="AD465" s="109">
        <v>0</v>
      </c>
      <c r="AE465" s="495">
        <f t="shared" si="142"/>
        <v>0</v>
      </c>
      <c r="AF465" s="112">
        <v>0</v>
      </c>
      <c r="AG465" s="112">
        <v>0</v>
      </c>
      <c r="AH465" s="112">
        <v>0</v>
      </c>
      <c r="AI465" s="112">
        <v>0</v>
      </c>
      <c r="AJ465" s="495">
        <f t="shared" si="143"/>
        <v>0</v>
      </c>
    </row>
    <row r="466" spans="2:104" s="239" customFormat="1" ht="18.75" customHeight="1" thickBot="1" x14ac:dyDescent="0.3">
      <c r="B466" s="870"/>
      <c r="C466" s="912"/>
      <c r="D466" s="791"/>
      <c r="E466" s="89" t="s">
        <v>625</v>
      </c>
      <c r="F466" s="52">
        <f t="shared" si="145"/>
        <v>0</v>
      </c>
      <c r="G466" s="109">
        <v>0</v>
      </c>
      <c r="H466" s="109">
        <v>0</v>
      </c>
      <c r="I466" s="109">
        <v>0</v>
      </c>
      <c r="J466" s="109">
        <v>0</v>
      </c>
      <c r="K466" s="68">
        <f t="shared" si="144"/>
        <v>0</v>
      </c>
      <c r="L466" s="109">
        <v>0</v>
      </c>
      <c r="M466" s="109">
        <v>0</v>
      </c>
      <c r="N466" s="109">
        <v>0</v>
      </c>
      <c r="O466" s="109">
        <v>0</v>
      </c>
      <c r="P466" s="318">
        <f t="shared" si="139"/>
        <v>0</v>
      </c>
      <c r="Q466" s="109">
        <v>0</v>
      </c>
      <c r="R466" s="109">
        <v>0</v>
      </c>
      <c r="S466" s="109">
        <v>0</v>
      </c>
      <c r="T466" s="109">
        <v>0</v>
      </c>
      <c r="U466" s="318">
        <f t="shared" si="140"/>
        <v>0</v>
      </c>
      <c r="V466" s="109">
        <v>0</v>
      </c>
      <c r="W466" s="109">
        <v>0</v>
      </c>
      <c r="X466" s="109">
        <v>0</v>
      </c>
      <c r="Y466" s="479">
        <v>0</v>
      </c>
      <c r="Z466" s="495">
        <f t="shared" si="141"/>
        <v>0</v>
      </c>
      <c r="AA466" s="109">
        <v>0</v>
      </c>
      <c r="AB466" s="109">
        <v>0</v>
      </c>
      <c r="AC466" s="109">
        <v>0</v>
      </c>
      <c r="AD466" s="109">
        <v>0</v>
      </c>
      <c r="AE466" s="495">
        <f t="shared" si="142"/>
        <v>0</v>
      </c>
      <c r="AF466" s="112">
        <v>0</v>
      </c>
      <c r="AG466" s="112">
        <v>0</v>
      </c>
      <c r="AH466" s="112">
        <v>0</v>
      </c>
      <c r="AI466" s="112">
        <v>0</v>
      </c>
      <c r="AJ466" s="495">
        <f t="shared" si="143"/>
        <v>0</v>
      </c>
    </row>
    <row r="467" spans="2:104" s="239" customFormat="1" ht="23.25" customHeight="1" x14ac:dyDescent="0.25">
      <c r="B467" s="872">
        <v>2</v>
      </c>
      <c r="C467" s="912"/>
      <c r="D467" s="786" t="s">
        <v>260</v>
      </c>
      <c r="E467" s="644" t="s">
        <v>118</v>
      </c>
      <c r="F467" s="52">
        <f t="shared" si="145"/>
        <v>0</v>
      </c>
      <c r="G467" s="109">
        <v>0</v>
      </c>
      <c r="H467" s="109">
        <v>0</v>
      </c>
      <c r="I467" s="109">
        <v>0</v>
      </c>
      <c r="J467" s="109">
        <v>0</v>
      </c>
      <c r="K467" s="68">
        <f t="shared" si="144"/>
        <v>0</v>
      </c>
      <c r="L467" s="109">
        <v>0</v>
      </c>
      <c r="M467" s="109">
        <v>0</v>
      </c>
      <c r="N467" s="109">
        <v>0</v>
      </c>
      <c r="O467" s="109">
        <v>0</v>
      </c>
      <c r="P467" s="318">
        <f t="shared" si="139"/>
        <v>0</v>
      </c>
      <c r="Q467" s="109">
        <v>0</v>
      </c>
      <c r="R467" s="109">
        <v>0</v>
      </c>
      <c r="S467" s="109">
        <v>0</v>
      </c>
      <c r="T467" s="109">
        <v>0</v>
      </c>
      <c r="U467" s="318">
        <f t="shared" si="140"/>
        <v>0</v>
      </c>
      <c r="V467" s="109">
        <v>0</v>
      </c>
      <c r="W467" s="109">
        <v>0</v>
      </c>
      <c r="X467" s="109">
        <v>0</v>
      </c>
      <c r="Y467" s="479">
        <v>0</v>
      </c>
      <c r="Z467" s="495">
        <f t="shared" si="141"/>
        <v>0</v>
      </c>
      <c r="AA467" s="109">
        <v>0</v>
      </c>
      <c r="AB467" s="109">
        <v>0</v>
      </c>
      <c r="AC467" s="109">
        <v>0</v>
      </c>
      <c r="AD467" s="109">
        <v>0</v>
      </c>
      <c r="AE467" s="495">
        <f t="shared" si="142"/>
        <v>0</v>
      </c>
      <c r="AF467" s="142"/>
      <c r="AG467" s="142"/>
      <c r="AH467" s="142"/>
      <c r="AI467" s="142"/>
      <c r="AJ467" s="495">
        <f t="shared" si="143"/>
        <v>0</v>
      </c>
    </row>
    <row r="468" spans="2:104" s="239" customFormat="1" ht="23.25" customHeight="1" x14ac:dyDescent="0.25">
      <c r="B468" s="869"/>
      <c r="C468" s="912"/>
      <c r="D468" s="787"/>
      <c r="E468" s="645" t="s">
        <v>205</v>
      </c>
      <c r="F468" s="52">
        <f t="shared" si="145"/>
        <v>0</v>
      </c>
      <c r="G468" s="109">
        <v>0</v>
      </c>
      <c r="H468" s="109">
        <v>0</v>
      </c>
      <c r="I468" s="109">
        <v>0</v>
      </c>
      <c r="J468" s="109">
        <v>0</v>
      </c>
      <c r="K468" s="68">
        <f t="shared" si="144"/>
        <v>0</v>
      </c>
      <c r="L468" s="109">
        <v>0</v>
      </c>
      <c r="M468" s="109">
        <v>0</v>
      </c>
      <c r="N468" s="109">
        <v>0</v>
      </c>
      <c r="O468" s="109">
        <v>0</v>
      </c>
      <c r="P468" s="318">
        <f t="shared" si="139"/>
        <v>0</v>
      </c>
      <c r="Q468" s="109">
        <v>0</v>
      </c>
      <c r="R468" s="109">
        <v>0</v>
      </c>
      <c r="S468" s="109">
        <v>0</v>
      </c>
      <c r="T468" s="109">
        <v>0</v>
      </c>
      <c r="U468" s="318">
        <f t="shared" si="140"/>
        <v>0</v>
      </c>
      <c r="V468" s="109">
        <v>0</v>
      </c>
      <c r="W468" s="109">
        <v>0</v>
      </c>
      <c r="X468" s="109">
        <v>0</v>
      </c>
      <c r="Y468" s="479">
        <v>0</v>
      </c>
      <c r="Z468" s="495">
        <f t="shared" si="141"/>
        <v>0</v>
      </c>
      <c r="AA468" s="109">
        <v>0</v>
      </c>
      <c r="AB468" s="109">
        <v>0</v>
      </c>
      <c r="AC468" s="109">
        <v>0</v>
      </c>
      <c r="AD468" s="109">
        <v>0</v>
      </c>
      <c r="AE468" s="495">
        <f t="shared" si="142"/>
        <v>0</v>
      </c>
      <c r="AF468" s="142"/>
      <c r="AG468" s="142"/>
      <c r="AH468" s="142"/>
      <c r="AI468" s="142"/>
      <c r="AJ468" s="495">
        <f t="shared" si="143"/>
        <v>0</v>
      </c>
    </row>
    <row r="469" spans="2:104" s="269" customFormat="1" ht="23.25" customHeight="1" thickBot="1" x14ac:dyDescent="0.3">
      <c r="B469" s="869"/>
      <c r="C469" s="912"/>
      <c r="D469" s="787"/>
      <c r="E469" s="88" t="s">
        <v>114</v>
      </c>
      <c r="F469" s="52"/>
      <c r="G469" s="109"/>
      <c r="H469" s="109"/>
      <c r="I469" s="109"/>
      <c r="J469" s="109"/>
      <c r="K469" s="68"/>
      <c r="L469" s="109"/>
      <c r="M469" s="109"/>
      <c r="N469" s="109"/>
      <c r="O469" s="109"/>
      <c r="P469" s="318"/>
      <c r="Q469" s="109"/>
      <c r="R469" s="109"/>
      <c r="S469" s="109"/>
      <c r="T469" s="109"/>
      <c r="U469" s="318"/>
      <c r="V469" s="109"/>
      <c r="W469" s="109"/>
      <c r="X469" s="109"/>
      <c r="Y469" s="479"/>
      <c r="Z469" s="495"/>
      <c r="AA469" s="109"/>
      <c r="AB469" s="109"/>
      <c r="AC469" s="109"/>
      <c r="AD469" s="109"/>
      <c r="AE469" s="495"/>
      <c r="AF469" s="111">
        <v>0</v>
      </c>
      <c r="AG469" s="111">
        <v>0</v>
      </c>
      <c r="AH469" s="111">
        <v>0</v>
      </c>
      <c r="AI469" s="111">
        <v>0</v>
      </c>
      <c r="AJ469" s="495">
        <f t="shared" si="143"/>
        <v>0</v>
      </c>
    </row>
    <row r="470" spans="2:104" s="269" customFormat="1" ht="23.25" customHeight="1" thickBot="1" x14ac:dyDescent="0.3">
      <c r="B470" s="869"/>
      <c r="C470" s="912"/>
      <c r="D470" s="787"/>
      <c r="E470" s="89" t="s">
        <v>626</v>
      </c>
      <c r="F470" s="52"/>
      <c r="G470" s="109"/>
      <c r="H470" s="109"/>
      <c r="I470" s="109"/>
      <c r="J470" s="109"/>
      <c r="K470" s="68"/>
      <c r="L470" s="109"/>
      <c r="M470" s="109"/>
      <c r="N470" s="109"/>
      <c r="O470" s="109"/>
      <c r="P470" s="318"/>
      <c r="Q470" s="109"/>
      <c r="R470" s="109"/>
      <c r="S470" s="109"/>
      <c r="T470" s="109"/>
      <c r="U470" s="318"/>
      <c r="V470" s="109"/>
      <c r="W470" s="109"/>
      <c r="X470" s="109"/>
      <c r="Y470" s="479"/>
      <c r="Z470" s="495"/>
      <c r="AA470" s="109"/>
      <c r="AB470" s="109"/>
      <c r="AC470" s="109"/>
      <c r="AD470" s="109"/>
      <c r="AE470" s="495"/>
      <c r="AF470" s="111">
        <v>0</v>
      </c>
      <c r="AG470" s="111">
        <v>0</v>
      </c>
      <c r="AH470" s="111">
        <v>0</v>
      </c>
      <c r="AI470" s="111">
        <v>0</v>
      </c>
      <c r="AJ470" s="495">
        <f t="shared" si="143"/>
        <v>0</v>
      </c>
    </row>
    <row r="471" spans="2:104" s="239" customFormat="1" ht="23.25" customHeight="1" thickBot="1" x14ac:dyDescent="0.3">
      <c r="B471" s="869"/>
      <c r="C471" s="912"/>
      <c r="D471" s="791"/>
      <c r="E471" s="89" t="s">
        <v>625</v>
      </c>
      <c r="F471" s="52">
        <f t="shared" si="145"/>
        <v>0</v>
      </c>
      <c r="G471" s="109">
        <v>0</v>
      </c>
      <c r="H471" s="109">
        <v>0</v>
      </c>
      <c r="I471" s="109">
        <v>0</v>
      </c>
      <c r="J471" s="109">
        <v>0</v>
      </c>
      <c r="K471" s="68">
        <f t="shared" si="144"/>
        <v>0</v>
      </c>
      <c r="L471" s="109">
        <v>0</v>
      </c>
      <c r="M471" s="109">
        <v>0</v>
      </c>
      <c r="N471" s="109">
        <v>0</v>
      </c>
      <c r="O471" s="109">
        <v>0</v>
      </c>
      <c r="P471" s="318">
        <f t="shared" si="139"/>
        <v>0</v>
      </c>
      <c r="Q471" s="109">
        <v>0</v>
      </c>
      <c r="R471" s="109">
        <v>0</v>
      </c>
      <c r="S471" s="109">
        <v>0</v>
      </c>
      <c r="T471" s="109">
        <v>0</v>
      </c>
      <c r="U471" s="318">
        <f t="shared" si="140"/>
        <v>0</v>
      </c>
      <c r="V471" s="109">
        <v>0</v>
      </c>
      <c r="W471" s="109">
        <v>0</v>
      </c>
      <c r="X471" s="109">
        <v>0</v>
      </c>
      <c r="Y471" s="479">
        <v>0</v>
      </c>
      <c r="Z471" s="495">
        <f t="shared" si="141"/>
        <v>0</v>
      </c>
      <c r="AA471" s="109">
        <v>0</v>
      </c>
      <c r="AB471" s="109">
        <v>0</v>
      </c>
      <c r="AC471" s="109">
        <v>0</v>
      </c>
      <c r="AD471" s="109">
        <v>0</v>
      </c>
      <c r="AE471" s="495">
        <f t="shared" si="142"/>
        <v>0</v>
      </c>
      <c r="AF471" s="111">
        <v>0</v>
      </c>
      <c r="AG471" s="111">
        <v>0</v>
      </c>
      <c r="AH471" s="111">
        <v>0</v>
      </c>
      <c r="AI471" s="111">
        <v>0</v>
      </c>
      <c r="AJ471" s="495">
        <f t="shared" si="143"/>
        <v>0</v>
      </c>
    </row>
    <row r="472" spans="2:104" s="239" customFormat="1" ht="19.5" customHeight="1" x14ac:dyDescent="0.25">
      <c r="B472" s="872">
        <v>3</v>
      </c>
      <c r="C472" s="912"/>
      <c r="D472" s="825" t="s">
        <v>551</v>
      </c>
      <c r="E472" s="97" t="s">
        <v>118</v>
      </c>
      <c r="F472" s="52">
        <f t="shared" si="145"/>
        <v>0</v>
      </c>
      <c r="G472" s="109">
        <v>0</v>
      </c>
      <c r="H472" s="109">
        <v>0</v>
      </c>
      <c r="I472" s="109">
        <v>0</v>
      </c>
      <c r="J472" s="109">
        <v>0</v>
      </c>
      <c r="K472" s="68">
        <f t="shared" si="144"/>
        <v>0</v>
      </c>
      <c r="L472" s="109">
        <v>0</v>
      </c>
      <c r="M472" s="109">
        <v>0</v>
      </c>
      <c r="N472" s="109">
        <v>0</v>
      </c>
      <c r="O472" s="109">
        <v>0</v>
      </c>
      <c r="P472" s="318">
        <f t="shared" si="139"/>
        <v>0</v>
      </c>
      <c r="Q472" s="109">
        <v>0</v>
      </c>
      <c r="R472" s="109">
        <v>0</v>
      </c>
      <c r="S472" s="109">
        <v>0</v>
      </c>
      <c r="T472" s="109">
        <v>0</v>
      </c>
      <c r="U472" s="318">
        <f t="shared" si="140"/>
        <v>0</v>
      </c>
      <c r="V472" s="109">
        <v>0</v>
      </c>
      <c r="W472" s="109">
        <v>0</v>
      </c>
      <c r="X472" s="109">
        <v>0</v>
      </c>
      <c r="Y472" s="479">
        <v>0</v>
      </c>
      <c r="Z472" s="495">
        <f t="shared" si="141"/>
        <v>0</v>
      </c>
      <c r="AA472" s="109">
        <v>0</v>
      </c>
      <c r="AB472" s="109">
        <v>0</v>
      </c>
      <c r="AC472" s="109">
        <v>0</v>
      </c>
      <c r="AD472" s="109">
        <v>0</v>
      </c>
      <c r="AE472" s="495">
        <f t="shared" si="142"/>
        <v>0</v>
      </c>
      <c r="AF472" s="111">
        <v>0</v>
      </c>
      <c r="AG472" s="111">
        <v>0</v>
      </c>
      <c r="AH472" s="111">
        <v>0</v>
      </c>
      <c r="AI472" s="111">
        <v>0</v>
      </c>
      <c r="AJ472" s="495">
        <f t="shared" si="143"/>
        <v>0</v>
      </c>
    </row>
    <row r="473" spans="2:104" s="239" customFormat="1" ht="19.5" customHeight="1" x14ac:dyDescent="0.25">
      <c r="B473" s="869"/>
      <c r="C473" s="912"/>
      <c r="D473" s="826"/>
      <c r="E473" s="99" t="s">
        <v>205</v>
      </c>
      <c r="F473" s="52">
        <f t="shared" si="145"/>
        <v>0</v>
      </c>
      <c r="G473" s="109">
        <v>0</v>
      </c>
      <c r="H473" s="109">
        <v>0</v>
      </c>
      <c r="I473" s="109">
        <v>0</v>
      </c>
      <c r="J473" s="109">
        <v>0</v>
      </c>
      <c r="K473" s="68">
        <f t="shared" si="144"/>
        <v>0</v>
      </c>
      <c r="L473" s="109">
        <v>0</v>
      </c>
      <c r="M473" s="109">
        <v>0</v>
      </c>
      <c r="N473" s="109">
        <v>0</v>
      </c>
      <c r="O473" s="109">
        <v>0</v>
      </c>
      <c r="P473" s="318">
        <f t="shared" si="139"/>
        <v>0</v>
      </c>
      <c r="Q473" s="109">
        <v>0</v>
      </c>
      <c r="R473" s="109">
        <v>0</v>
      </c>
      <c r="S473" s="109">
        <v>0</v>
      </c>
      <c r="T473" s="109">
        <v>0</v>
      </c>
      <c r="U473" s="318">
        <f t="shared" si="140"/>
        <v>0</v>
      </c>
      <c r="V473" s="109">
        <v>0</v>
      </c>
      <c r="W473" s="109">
        <v>0</v>
      </c>
      <c r="X473" s="109">
        <v>0</v>
      </c>
      <c r="Y473" s="479">
        <v>0</v>
      </c>
      <c r="Z473" s="495">
        <f t="shared" si="141"/>
        <v>0</v>
      </c>
      <c r="AA473" s="109">
        <v>0</v>
      </c>
      <c r="AB473" s="109">
        <v>0</v>
      </c>
      <c r="AC473" s="109">
        <v>0</v>
      </c>
      <c r="AD473" s="109">
        <v>0</v>
      </c>
      <c r="AE473" s="495">
        <f t="shared" si="142"/>
        <v>0</v>
      </c>
      <c r="AF473" s="111">
        <v>0</v>
      </c>
      <c r="AG473" s="111">
        <v>0</v>
      </c>
      <c r="AH473" s="111">
        <v>0</v>
      </c>
      <c r="AI473" s="111">
        <v>0</v>
      </c>
      <c r="AJ473" s="495">
        <f t="shared" si="143"/>
        <v>0</v>
      </c>
    </row>
    <row r="474" spans="2:104" s="239" customFormat="1" ht="19.5" customHeight="1" thickBot="1" x14ac:dyDescent="0.3">
      <c r="B474" s="869"/>
      <c r="C474" s="912"/>
      <c r="D474" s="827"/>
      <c r="E474" s="83" t="s">
        <v>114</v>
      </c>
      <c r="F474" s="52">
        <f t="shared" si="145"/>
        <v>0</v>
      </c>
      <c r="G474" s="109">
        <v>0</v>
      </c>
      <c r="H474" s="109">
        <v>0</v>
      </c>
      <c r="I474" s="109">
        <v>0</v>
      </c>
      <c r="J474" s="109">
        <v>0</v>
      </c>
      <c r="K474" s="68">
        <f t="shared" si="144"/>
        <v>0</v>
      </c>
      <c r="L474" s="109">
        <v>0</v>
      </c>
      <c r="M474" s="109">
        <v>0</v>
      </c>
      <c r="N474" s="109">
        <v>0</v>
      </c>
      <c r="O474" s="109">
        <v>0</v>
      </c>
      <c r="P474" s="318">
        <f t="shared" si="139"/>
        <v>0</v>
      </c>
      <c r="Q474" s="109">
        <v>0</v>
      </c>
      <c r="R474" s="109">
        <v>0</v>
      </c>
      <c r="S474" s="109">
        <v>0</v>
      </c>
      <c r="T474" s="109">
        <v>0</v>
      </c>
      <c r="U474" s="318">
        <f t="shared" si="140"/>
        <v>0</v>
      </c>
      <c r="V474" s="109">
        <v>0</v>
      </c>
      <c r="W474" s="109">
        <v>0</v>
      </c>
      <c r="X474" s="109">
        <v>0</v>
      </c>
      <c r="Y474" s="479">
        <v>0</v>
      </c>
      <c r="Z474" s="495">
        <f t="shared" si="141"/>
        <v>0</v>
      </c>
      <c r="AA474" s="109">
        <v>0</v>
      </c>
      <c r="AB474" s="109">
        <v>0</v>
      </c>
      <c r="AC474" s="109">
        <v>0</v>
      </c>
      <c r="AD474" s="109">
        <v>0</v>
      </c>
      <c r="AE474" s="495">
        <f t="shared" si="142"/>
        <v>0</v>
      </c>
      <c r="AF474" s="111">
        <v>0</v>
      </c>
      <c r="AG474" s="111">
        <v>0</v>
      </c>
      <c r="AH474" s="111">
        <v>0</v>
      </c>
      <c r="AI474" s="111">
        <v>0</v>
      </c>
      <c r="AJ474" s="495">
        <f t="shared" si="143"/>
        <v>0</v>
      </c>
    </row>
    <row r="475" spans="2:104" s="239" customFormat="1" ht="19.5" customHeight="1" thickBot="1" x14ac:dyDescent="0.3">
      <c r="B475" s="873">
        <v>4</v>
      </c>
      <c r="C475" s="912"/>
      <c r="D475" s="915" t="s">
        <v>478</v>
      </c>
      <c r="E475" s="85" t="s">
        <v>118</v>
      </c>
      <c r="F475" s="52">
        <f t="shared" si="145"/>
        <v>0</v>
      </c>
      <c r="G475" s="142"/>
      <c r="H475" s="142"/>
      <c r="I475" s="142"/>
      <c r="J475" s="142"/>
      <c r="K475" s="68">
        <f t="shared" si="144"/>
        <v>0</v>
      </c>
      <c r="L475" s="277"/>
      <c r="M475" s="277"/>
      <c r="N475" s="277"/>
      <c r="O475" s="277"/>
      <c r="P475" s="318">
        <f t="shared" si="139"/>
        <v>0</v>
      </c>
      <c r="Q475" s="277"/>
      <c r="R475" s="277"/>
      <c r="S475" s="277"/>
      <c r="T475" s="277"/>
      <c r="U475" s="318">
        <f t="shared" si="140"/>
        <v>0</v>
      </c>
      <c r="V475" s="277"/>
      <c r="W475" s="277"/>
      <c r="X475" s="277"/>
      <c r="Y475" s="422"/>
      <c r="Z475" s="495">
        <f t="shared" si="141"/>
        <v>0</v>
      </c>
      <c r="AA475" s="277"/>
      <c r="AB475" s="277"/>
      <c r="AC475" s="277"/>
      <c r="AD475" s="277"/>
      <c r="AE475" s="495">
        <f t="shared" si="142"/>
        <v>0</v>
      </c>
      <c r="AF475" s="277"/>
      <c r="AG475" s="277"/>
      <c r="AH475" s="277"/>
      <c r="AI475" s="277"/>
      <c r="AJ475" s="495">
        <f t="shared" si="143"/>
        <v>0</v>
      </c>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c r="CE475" s="109"/>
      <c r="CF475" s="109"/>
      <c r="CG475" s="109"/>
      <c r="CH475" s="109"/>
      <c r="CI475" s="109"/>
      <c r="CJ475" s="109"/>
      <c r="CK475" s="109"/>
      <c r="CL475" s="109"/>
      <c r="CM475" s="109"/>
      <c r="CN475" s="109"/>
      <c r="CO475" s="109"/>
      <c r="CP475" s="109"/>
      <c r="CQ475" s="109"/>
      <c r="CR475" s="101"/>
      <c r="CS475" s="109"/>
      <c r="CT475" s="109"/>
      <c r="CU475" s="109"/>
      <c r="CV475" s="109"/>
      <c r="CW475" s="109"/>
      <c r="CX475" s="109"/>
      <c r="CY475" s="109"/>
      <c r="CZ475" s="109"/>
    </row>
    <row r="476" spans="2:104" s="239" customFormat="1" ht="19.5" customHeight="1" thickBot="1" x14ac:dyDescent="0.3">
      <c r="B476" s="874"/>
      <c r="C476" s="912"/>
      <c r="D476" s="793"/>
      <c r="E476" s="86" t="s">
        <v>205</v>
      </c>
      <c r="F476" s="52">
        <f t="shared" si="145"/>
        <v>0</v>
      </c>
      <c r="G476" s="146"/>
      <c r="H476" s="146"/>
      <c r="I476" s="146"/>
      <c r="J476" s="146"/>
      <c r="K476" s="68">
        <f t="shared" si="144"/>
        <v>0</v>
      </c>
      <c r="L476" s="277"/>
      <c r="M476" s="277"/>
      <c r="N476" s="277"/>
      <c r="O476" s="277"/>
      <c r="P476" s="318">
        <f t="shared" si="139"/>
        <v>0</v>
      </c>
      <c r="Q476" s="277"/>
      <c r="R476" s="277"/>
      <c r="S476" s="277"/>
      <c r="T476" s="277"/>
      <c r="U476" s="318">
        <f t="shared" si="140"/>
        <v>0</v>
      </c>
      <c r="V476" s="277"/>
      <c r="W476" s="277"/>
      <c r="X476" s="277"/>
      <c r="Y476" s="422"/>
      <c r="Z476" s="495">
        <f t="shared" si="141"/>
        <v>0</v>
      </c>
      <c r="AA476" s="277"/>
      <c r="AB476" s="277"/>
      <c r="AC476" s="277"/>
      <c r="AD476" s="277"/>
      <c r="AE476" s="495">
        <f t="shared" si="142"/>
        <v>0</v>
      </c>
      <c r="AF476" s="277"/>
      <c r="AG476" s="277"/>
      <c r="AH476" s="277"/>
      <c r="AI476" s="277"/>
      <c r="AJ476" s="495">
        <f t="shared" si="143"/>
        <v>0</v>
      </c>
      <c r="AK476" s="110"/>
      <c r="AL476" s="110"/>
      <c r="AM476" s="110"/>
      <c r="AN476" s="110"/>
      <c r="AO476" s="110"/>
      <c r="AP476" s="110"/>
      <c r="AQ476" s="110"/>
      <c r="AR476" s="110"/>
      <c r="AS476" s="110"/>
      <c r="AT476" s="110"/>
      <c r="AU476" s="110"/>
      <c r="AV476" s="110"/>
      <c r="AW476" s="110"/>
      <c r="AX476" s="110"/>
      <c r="AY476" s="110"/>
      <c r="AZ476" s="110"/>
      <c r="BA476" s="110"/>
      <c r="BB476" s="110"/>
      <c r="BC476" s="110"/>
      <c r="BD476" s="110"/>
      <c r="BE476" s="110"/>
      <c r="BF476" s="110"/>
      <c r="BG476" s="110"/>
      <c r="BH476" s="109"/>
      <c r="BI476" s="110"/>
      <c r="BJ476" s="110"/>
      <c r="BK476" s="110"/>
      <c r="BL476" s="110"/>
      <c r="BM476" s="110"/>
      <c r="BN476" s="110"/>
      <c r="BO476" s="110"/>
      <c r="BP476" s="110"/>
      <c r="BQ476" s="110"/>
      <c r="BR476" s="110"/>
      <c r="BS476" s="110"/>
      <c r="BT476" s="110"/>
      <c r="BU476" s="110"/>
      <c r="BV476" s="110"/>
      <c r="BW476" s="110"/>
      <c r="BX476" s="110"/>
      <c r="BY476" s="106"/>
      <c r="BZ476" s="110"/>
      <c r="CA476" s="110"/>
      <c r="CB476" s="110"/>
      <c r="CC476" s="110"/>
      <c r="CD476" s="110"/>
      <c r="CE476" s="110"/>
      <c r="CF476" s="110"/>
      <c r="CG476" s="110"/>
      <c r="CH476" s="110"/>
      <c r="CI476" s="110"/>
      <c r="CJ476" s="110"/>
      <c r="CK476" s="110"/>
      <c r="CL476" s="110"/>
      <c r="CM476" s="110"/>
      <c r="CN476" s="110"/>
      <c r="CO476" s="110"/>
      <c r="CP476" s="110"/>
      <c r="CQ476" s="110"/>
      <c r="CR476" s="101"/>
      <c r="CS476" s="110"/>
      <c r="CT476" s="110"/>
      <c r="CU476" s="110"/>
      <c r="CV476" s="110"/>
      <c r="CW476" s="110"/>
      <c r="CX476" s="110"/>
      <c r="CY476" s="110"/>
      <c r="CZ476" s="110"/>
    </row>
    <row r="477" spans="2:104" s="239" customFormat="1" ht="19.5" customHeight="1" thickBot="1" x14ac:dyDescent="0.3">
      <c r="B477" s="874"/>
      <c r="C477" s="912"/>
      <c r="D477" s="793"/>
      <c r="E477" s="88" t="s">
        <v>114</v>
      </c>
      <c r="F477" s="52">
        <f t="shared" si="145"/>
        <v>0</v>
      </c>
      <c r="G477" s="112">
        <v>0</v>
      </c>
      <c r="H477" s="112">
        <v>0</v>
      </c>
      <c r="I477" s="112">
        <v>0</v>
      </c>
      <c r="J477" s="112">
        <v>0</v>
      </c>
      <c r="K477" s="68">
        <f t="shared" si="144"/>
        <v>0</v>
      </c>
      <c r="L477" s="112">
        <v>0</v>
      </c>
      <c r="M477" s="112">
        <v>0</v>
      </c>
      <c r="N477" s="112">
        <v>0</v>
      </c>
      <c r="O477" s="112">
        <v>0</v>
      </c>
      <c r="P477" s="318">
        <f t="shared" si="139"/>
        <v>0</v>
      </c>
      <c r="Q477" s="112">
        <v>0</v>
      </c>
      <c r="R477" s="112">
        <v>0</v>
      </c>
      <c r="S477" s="112">
        <v>0</v>
      </c>
      <c r="T477" s="112">
        <v>0</v>
      </c>
      <c r="U477" s="318">
        <f t="shared" si="140"/>
        <v>0</v>
      </c>
      <c r="V477" s="112">
        <v>0</v>
      </c>
      <c r="W477" s="112">
        <v>0</v>
      </c>
      <c r="X477" s="112">
        <v>0</v>
      </c>
      <c r="Y477" s="480">
        <v>0</v>
      </c>
      <c r="Z477" s="495">
        <f t="shared" si="141"/>
        <v>0</v>
      </c>
      <c r="AA477" s="112">
        <v>0</v>
      </c>
      <c r="AB477" s="112">
        <v>0</v>
      </c>
      <c r="AC477" s="112">
        <v>0</v>
      </c>
      <c r="AD477" s="112">
        <v>0</v>
      </c>
      <c r="AE477" s="495">
        <f t="shared" si="142"/>
        <v>0</v>
      </c>
      <c r="AF477" s="112">
        <v>0</v>
      </c>
      <c r="AG477" s="112">
        <v>0</v>
      </c>
      <c r="AH477" s="112">
        <v>0</v>
      </c>
      <c r="AI477" s="112">
        <v>0</v>
      </c>
      <c r="AJ477" s="495">
        <f t="shared" si="143"/>
        <v>0</v>
      </c>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09"/>
      <c r="BI477" s="112"/>
      <c r="BJ477" s="112"/>
      <c r="BK477" s="112"/>
      <c r="BL477" s="112"/>
      <c r="BM477" s="112"/>
      <c r="BN477" s="112"/>
      <c r="BO477" s="112"/>
      <c r="BP477" s="112"/>
      <c r="BQ477" s="112"/>
      <c r="BR477" s="112"/>
      <c r="BS477" s="112"/>
      <c r="BT477" s="112"/>
      <c r="BU477" s="112"/>
      <c r="BV477" s="112"/>
      <c r="BW477" s="112"/>
      <c r="BX477" s="112"/>
      <c r="BY477" s="112"/>
      <c r="BZ477" s="112"/>
      <c r="CA477" s="112"/>
      <c r="CB477" s="112"/>
      <c r="CC477" s="112"/>
      <c r="CD477" s="112"/>
      <c r="CE477" s="112"/>
      <c r="CF477" s="112"/>
      <c r="CG477" s="112"/>
      <c r="CH477" s="112"/>
      <c r="CI477" s="112"/>
      <c r="CJ477" s="112"/>
      <c r="CK477" s="112"/>
      <c r="CL477" s="112"/>
      <c r="CM477" s="112"/>
      <c r="CN477" s="112"/>
      <c r="CO477" s="112"/>
      <c r="CP477" s="112"/>
      <c r="CQ477" s="112"/>
      <c r="CR477" s="101"/>
      <c r="CS477" s="112"/>
      <c r="CT477" s="112"/>
      <c r="CU477" s="112"/>
      <c r="CV477" s="112"/>
      <c r="CW477" s="112"/>
      <c r="CX477" s="112"/>
      <c r="CY477" s="112"/>
      <c r="CZ477" s="112"/>
    </row>
    <row r="478" spans="2:104" s="239" customFormat="1" ht="19.5" customHeight="1" thickBot="1" x14ac:dyDescent="0.3">
      <c r="B478" s="874"/>
      <c r="C478" s="912"/>
      <c r="D478" s="793"/>
      <c r="E478" s="89" t="s">
        <v>626</v>
      </c>
      <c r="F478" s="52">
        <f t="shared" si="145"/>
        <v>0</v>
      </c>
      <c r="G478" s="112">
        <v>0</v>
      </c>
      <c r="H478" s="112">
        <v>0</v>
      </c>
      <c r="I478" s="112">
        <v>0</v>
      </c>
      <c r="J478" s="112">
        <v>0</v>
      </c>
      <c r="K478" s="68">
        <f t="shared" si="144"/>
        <v>0</v>
      </c>
      <c r="L478" s="112">
        <v>0</v>
      </c>
      <c r="M478" s="112">
        <v>0</v>
      </c>
      <c r="N478" s="112">
        <v>0</v>
      </c>
      <c r="O478" s="112">
        <v>0</v>
      </c>
      <c r="P478" s="318">
        <f t="shared" si="139"/>
        <v>0</v>
      </c>
      <c r="Q478" s="112">
        <v>0</v>
      </c>
      <c r="R478" s="112">
        <v>0</v>
      </c>
      <c r="S478" s="112">
        <v>0</v>
      </c>
      <c r="T478" s="112">
        <v>0</v>
      </c>
      <c r="U478" s="318">
        <f t="shared" si="140"/>
        <v>0</v>
      </c>
      <c r="V478" s="112">
        <v>0</v>
      </c>
      <c r="W478" s="112">
        <v>0</v>
      </c>
      <c r="X478" s="112">
        <v>0</v>
      </c>
      <c r="Y478" s="480">
        <v>0</v>
      </c>
      <c r="Z478" s="495">
        <f t="shared" si="141"/>
        <v>0</v>
      </c>
      <c r="AA478" s="112">
        <v>0</v>
      </c>
      <c r="AB478" s="112">
        <v>0</v>
      </c>
      <c r="AC478" s="112">
        <v>0</v>
      </c>
      <c r="AD478" s="112">
        <v>0</v>
      </c>
      <c r="AE478" s="495">
        <f t="shared" si="142"/>
        <v>0</v>
      </c>
      <c r="AF478" s="112">
        <v>0</v>
      </c>
      <c r="AG478" s="112">
        <v>0</v>
      </c>
      <c r="AH478" s="112">
        <v>0</v>
      </c>
      <c r="AI478" s="112">
        <v>0</v>
      </c>
      <c r="AJ478" s="495">
        <f t="shared" si="143"/>
        <v>0</v>
      </c>
      <c r="AK478" s="145"/>
      <c r="AL478" s="145"/>
      <c r="AM478" s="145"/>
      <c r="AN478" s="145"/>
      <c r="AO478" s="145"/>
      <c r="AP478" s="145"/>
      <c r="AQ478" s="145"/>
      <c r="AR478" s="145"/>
      <c r="AS478" s="145"/>
      <c r="AT478" s="145"/>
      <c r="AU478" s="145"/>
      <c r="AV478" s="145"/>
      <c r="AW478" s="145"/>
      <c r="AX478" s="145"/>
      <c r="AY478" s="145"/>
      <c r="AZ478" s="145"/>
      <c r="BA478" s="145"/>
      <c r="BB478" s="145"/>
      <c r="BC478" s="145"/>
      <c r="BD478" s="145"/>
      <c r="BE478" s="145"/>
      <c r="BF478" s="145"/>
      <c r="BG478" s="145"/>
      <c r="BH478" s="109"/>
      <c r="BI478" s="145"/>
      <c r="BJ478" s="145"/>
      <c r="BK478" s="145"/>
      <c r="BL478" s="145"/>
      <c r="BM478" s="145"/>
      <c r="BN478" s="145"/>
      <c r="BO478" s="145"/>
      <c r="BP478" s="145"/>
      <c r="BQ478" s="145"/>
      <c r="BR478" s="145"/>
      <c r="BS478" s="145"/>
      <c r="BT478" s="145"/>
      <c r="BU478" s="145"/>
      <c r="BV478" s="145"/>
      <c r="BW478" s="145"/>
      <c r="BX478" s="145"/>
      <c r="BY478" s="145"/>
      <c r="BZ478" s="145"/>
      <c r="CA478" s="145"/>
      <c r="CB478" s="145"/>
      <c r="CC478" s="145"/>
      <c r="CD478" s="145"/>
      <c r="CE478" s="145"/>
      <c r="CF478" s="145"/>
      <c r="CG478" s="145"/>
      <c r="CH478" s="145"/>
      <c r="CI478" s="145"/>
      <c r="CJ478" s="145"/>
      <c r="CK478" s="145"/>
      <c r="CL478" s="145"/>
      <c r="CM478" s="145"/>
      <c r="CN478" s="145"/>
      <c r="CO478" s="145"/>
      <c r="CP478" s="145"/>
      <c r="CQ478" s="145"/>
      <c r="CR478" s="101"/>
      <c r="CS478" s="145"/>
      <c r="CT478" s="145"/>
      <c r="CU478" s="145"/>
      <c r="CV478" s="145"/>
      <c r="CW478" s="145"/>
      <c r="CX478" s="145"/>
      <c r="CY478" s="145"/>
      <c r="CZ478" s="145"/>
    </row>
    <row r="479" spans="2:104" s="239" customFormat="1" ht="19.5" customHeight="1" thickBot="1" x14ac:dyDescent="0.3">
      <c r="B479" s="875"/>
      <c r="C479" s="912"/>
      <c r="D479" s="916"/>
      <c r="E479" s="89" t="s">
        <v>625</v>
      </c>
      <c r="F479" s="52">
        <f t="shared" si="145"/>
        <v>0</v>
      </c>
      <c r="G479" s="112">
        <v>0</v>
      </c>
      <c r="H479" s="112">
        <v>0</v>
      </c>
      <c r="I479" s="112">
        <v>0</v>
      </c>
      <c r="J479" s="112">
        <v>0</v>
      </c>
      <c r="K479" s="68">
        <f t="shared" si="144"/>
        <v>0</v>
      </c>
      <c r="L479" s="112">
        <v>0</v>
      </c>
      <c r="M479" s="112">
        <v>0</v>
      </c>
      <c r="N479" s="112">
        <v>0</v>
      </c>
      <c r="O479" s="112">
        <v>0</v>
      </c>
      <c r="P479" s="318">
        <f t="shared" si="139"/>
        <v>0</v>
      </c>
      <c r="Q479" s="112">
        <v>0</v>
      </c>
      <c r="R479" s="112">
        <v>0</v>
      </c>
      <c r="S479" s="112">
        <v>0</v>
      </c>
      <c r="T479" s="112">
        <v>0</v>
      </c>
      <c r="U479" s="318">
        <f t="shared" si="140"/>
        <v>0</v>
      </c>
      <c r="V479" s="112">
        <v>0</v>
      </c>
      <c r="W479" s="112">
        <v>0</v>
      </c>
      <c r="X479" s="112">
        <v>0</v>
      </c>
      <c r="Y479" s="480">
        <v>0</v>
      </c>
      <c r="Z479" s="495">
        <f t="shared" si="141"/>
        <v>0</v>
      </c>
      <c r="AA479" s="112">
        <v>0</v>
      </c>
      <c r="AB479" s="112">
        <v>0</v>
      </c>
      <c r="AC479" s="112">
        <v>0</v>
      </c>
      <c r="AD479" s="112">
        <v>0</v>
      </c>
      <c r="AE479" s="495">
        <f t="shared" si="142"/>
        <v>0</v>
      </c>
      <c r="AF479" s="112">
        <v>0</v>
      </c>
      <c r="AG479" s="112">
        <v>0</v>
      </c>
      <c r="AH479" s="112">
        <v>0</v>
      </c>
      <c r="AI479" s="112">
        <v>0</v>
      </c>
      <c r="AJ479" s="495">
        <f t="shared" si="143"/>
        <v>0</v>
      </c>
      <c r="AK479" s="144"/>
      <c r="AL479" s="144"/>
      <c r="AM479" s="144"/>
      <c r="AN479" s="144"/>
      <c r="AO479" s="144"/>
      <c r="AP479" s="144"/>
      <c r="AQ479" s="144"/>
      <c r="AR479" s="144"/>
      <c r="AS479" s="144"/>
      <c r="AT479" s="144"/>
      <c r="AU479" s="144"/>
      <c r="AV479" s="144"/>
      <c r="AW479" s="144"/>
      <c r="AX479" s="144"/>
      <c r="AY479" s="144"/>
      <c r="AZ479" s="144"/>
      <c r="BA479" s="144"/>
      <c r="BB479" s="144"/>
      <c r="BC479" s="144"/>
      <c r="BD479" s="144"/>
      <c r="BE479" s="144"/>
      <c r="BF479" s="144"/>
      <c r="BG479" s="144"/>
      <c r="BH479" s="109"/>
      <c r="BI479" s="144"/>
      <c r="BJ479" s="144"/>
      <c r="BK479" s="144"/>
      <c r="BL479" s="144"/>
      <c r="BM479" s="144"/>
      <c r="BN479" s="144"/>
      <c r="BO479" s="144"/>
      <c r="BP479" s="144"/>
      <c r="BQ479" s="144"/>
      <c r="BR479" s="145"/>
      <c r="BS479" s="145"/>
      <c r="BT479" s="145"/>
      <c r="BU479" s="144"/>
      <c r="BV479" s="144"/>
      <c r="BW479" s="144"/>
      <c r="BX479" s="144"/>
      <c r="BY479" s="106"/>
      <c r="BZ479" s="144"/>
      <c r="CA479" s="144"/>
      <c r="CB479" s="144"/>
      <c r="CC479" s="144"/>
      <c r="CD479" s="144"/>
      <c r="CE479" s="144"/>
      <c r="CF479" s="144"/>
      <c r="CG479" s="144"/>
      <c r="CH479" s="144"/>
      <c r="CI479" s="144"/>
      <c r="CJ479" s="144"/>
      <c r="CK479" s="144"/>
      <c r="CL479" s="144"/>
      <c r="CM479" s="144"/>
      <c r="CN479" s="144"/>
      <c r="CO479" s="144"/>
      <c r="CP479" s="144"/>
      <c r="CQ479" s="144"/>
      <c r="CR479" s="101"/>
      <c r="CS479" s="144"/>
      <c r="CT479" s="144"/>
      <c r="CU479" s="144"/>
      <c r="CV479" s="144"/>
      <c r="CW479" s="144"/>
      <c r="CX479" s="144"/>
      <c r="CY479" s="144"/>
      <c r="CZ479" s="144"/>
    </row>
    <row r="480" spans="2:104" s="239" customFormat="1" ht="22.5" customHeight="1" thickBot="1" x14ac:dyDescent="0.3">
      <c r="B480" s="872">
        <v>5</v>
      </c>
      <c r="C480" s="912"/>
      <c r="D480" s="828" t="s">
        <v>678</v>
      </c>
      <c r="E480" s="117" t="s">
        <v>118</v>
      </c>
      <c r="F480" s="52">
        <f t="shared" si="145"/>
        <v>0</v>
      </c>
      <c r="G480" s="112">
        <v>0</v>
      </c>
      <c r="H480" s="112">
        <v>0</v>
      </c>
      <c r="I480" s="112">
        <v>0</v>
      </c>
      <c r="J480" s="112">
        <v>0</v>
      </c>
      <c r="K480" s="68">
        <f t="shared" si="144"/>
        <v>0</v>
      </c>
      <c r="L480" s="112">
        <v>0</v>
      </c>
      <c r="M480" s="112">
        <v>0</v>
      </c>
      <c r="N480" s="112">
        <v>0</v>
      </c>
      <c r="O480" s="112">
        <v>0</v>
      </c>
      <c r="P480" s="318">
        <f t="shared" si="139"/>
        <v>0</v>
      </c>
      <c r="Q480" s="112">
        <v>0</v>
      </c>
      <c r="R480" s="112">
        <v>0</v>
      </c>
      <c r="S480" s="112">
        <v>0</v>
      </c>
      <c r="T480" s="112">
        <v>0</v>
      </c>
      <c r="U480" s="318">
        <f t="shared" si="140"/>
        <v>0</v>
      </c>
      <c r="V480" s="112">
        <v>0</v>
      </c>
      <c r="W480" s="112">
        <v>0</v>
      </c>
      <c r="X480" s="112">
        <v>0</v>
      </c>
      <c r="Y480" s="480">
        <v>0</v>
      </c>
      <c r="Z480" s="495">
        <f t="shared" si="141"/>
        <v>0</v>
      </c>
      <c r="AA480" s="112">
        <v>0</v>
      </c>
      <c r="AB480" s="112">
        <v>0</v>
      </c>
      <c r="AC480" s="112">
        <v>0</v>
      </c>
      <c r="AD480" s="112">
        <v>0</v>
      </c>
      <c r="AE480" s="495">
        <f t="shared" si="142"/>
        <v>0</v>
      </c>
      <c r="AF480" s="112">
        <v>0</v>
      </c>
      <c r="AG480" s="112">
        <v>0</v>
      </c>
      <c r="AH480" s="112">
        <v>0</v>
      </c>
      <c r="AI480" s="112">
        <v>0</v>
      </c>
      <c r="AJ480" s="495">
        <f t="shared" si="143"/>
        <v>0</v>
      </c>
    </row>
    <row r="481" spans="2:36" s="239" customFormat="1" ht="22.5" customHeight="1" thickBot="1" x14ac:dyDescent="0.3">
      <c r="B481" s="869"/>
      <c r="C481" s="912"/>
      <c r="D481" s="809"/>
      <c r="E481" s="87" t="s">
        <v>205</v>
      </c>
      <c r="F481" s="52">
        <f t="shared" si="145"/>
        <v>0</v>
      </c>
      <c r="G481" s="112">
        <v>0</v>
      </c>
      <c r="H481" s="112">
        <v>0</v>
      </c>
      <c r="I481" s="112">
        <v>0</v>
      </c>
      <c r="J481" s="112">
        <v>0</v>
      </c>
      <c r="K481" s="68">
        <f t="shared" si="144"/>
        <v>0</v>
      </c>
      <c r="L481" s="112">
        <v>0</v>
      </c>
      <c r="M481" s="112">
        <v>0</v>
      </c>
      <c r="N481" s="112">
        <v>0</v>
      </c>
      <c r="O481" s="112">
        <v>0</v>
      </c>
      <c r="P481" s="318">
        <f t="shared" si="139"/>
        <v>0</v>
      </c>
      <c r="Q481" s="112">
        <v>0</v>
      </c>
      <c r="R481" s="112">
        <v>0</v>
      </c>
      <c r="S481" s="112">
        <v>0</v>
      </c>
      <c r="T481" s="112">
        <v>0</v>
      </c>
      <c r="U481" s="318">
        <f t="shared" si="140"/>
        <v>0</v>
      </c>
      <c r="V481" s="112">
        <v>0</v>
      </c>
      <c r="W481" s="112">
        <v>0</v>
      </c>
      <c r="X481" s="112">
        <v>0</v>
      </c>
      <c r="Y481" s="480">
        <v>0</v>
      </c>
      <c r="Z481" s="495">
        <f t="shared" si="141"/>
        <v>0</v>
      </c>
      <c r="AA481" s="112">
        <v>0</v>
      </c>
      <c r="AB481" s="112">
        <v>0</v>
      </c>
      <c r="AC481" s="112">
        <v>0</v>
      </c>
      <c r="AD481" s="112">
        <v>0</v>
      </c>
      <c r="AE481" s="495">
        <f t="shared" si="142"/>
        <v>0</v>
      </c>
      <c r="AF481" s="112">
        <v>0</v>
      </c>
      <c r="AG481" s="112">
        <v>0</v>
      </c>
      <c r="AH481" s="112">
        <v>0</v>
      </c>
      <c r="AI481" s="112">
        <v>0</v>
      </c>
      <c r="AJ481" s="495">
        <f t="shared" si="143"/>
        <v>0</v>
      </c>
    </row>
    <row r="482" spans="2:36" s="239" customFormat="1" ht="22.5" customHeight="1" thickBot="1" x14ac:dyDescent="0.3">
      <c r="B482" s="870"/>
      <c r="C482" s="912"/>
      <c r="D482" s="863"/>
      <c r="E482" s="88" t="s">
        <v>114</v>
      </c>
      <c r="F482" s="52">
        <f t="shared" si="145"/>
        <v>0</v>
      </c>
      <c r="G482" s="112">
        <v>0</v>
      </c>
      <c r="H482" s="112">
        <v>0</v>
      </c>
      <c r="I482" s="112">
        <v>0</v>
      </c>
      <c r="J482" s="112">
        <v>0</v>
      </c>
      <c r="K482" s="68">
        <f t="shared" si="144"/>
        <v>0</v>
      </c>
      <c r="L482" s="112">
        <v>0</v>
      </c>
      <c r="M482" s="112">
        <v>0</v>
      </c>
      <c r="N482" s="112">
        <v>0</v>
      </c>
      <c r="O482" s="112">
        <v>0</v>
      </c>
      <c r="P482" s="318">
        <f t="shared" si="139"/>
        <v>0</v>
      </c>
      <c r="Q482" s="112">
        <v>0</v>
      </c>
      <c r="R482" s="112">
        <v>0</v>
      </c>
      <c r="S482" s="112">
        <v>0</v>
      </c>
      <c r="T482" s="112">
        <v>0</v>
      </c>
      <c r="U482" s="318">
        <f t="shared" si="140"/>
        <v>0</v>
      </c>
      <c r="V482" s="112">
        <v>0</v>
      </c>
      <c r="W482" s="112">
        <v>0</v>
      </c>
      <c r="X482" s="112">
        <v>0</v>
      </c>
      <c r="Y482" s="480">
        <v>0</v>
      </c>
      <c r="Z482" s="495">
        <f t="shared" si="141"/>
        <v>0</v>
      </c>
      <c r="AA482" s="112">
        <v>0</v>
      </c>
      <c r="AB482" s="112">
        <v>0</v>
      </c>
      <c r="AC482" s="112">
        <v>0</v>
      </c>
      <c r="AD482" s="112">
        <v>0</v>
      </c>
      <c r="AE482" s="495">
        <f t="shared" si="142"/>
        <v>0</v>
      </c>
      <c r="AF482" s="112">
        <v>0</v>
      </c>
      <c r="AG482" s="112">
        <v>0</v>
      </c>
      <c r="AH482" s="112">
        <v>0</v>
      </c>
      <c r="AI482" s="112">
        <v>0</v>
      </c>
      <c r="AJ482" s="495">
        <f t="shared" si="143"/>
        <v>0</v>
      </c>
    </row>
    <row r="483" spans="2:36" s="252" customFormat="1" ht="41.25" customHeight="1" thickBot="1" x14ac:dyDescent="0.3">
      <c r="B483" s="872">
        <v>6</v>
      </c>
      <c r="C483" s="912"/>
      <c r="D483" s="828" t="s">
        <v>692</v>
      </c>
      <c r="E483" s="89" t="s">
        <v>626</v>
      </c>
      <c r="F483" s="52">
        <f t="shared" si="145"/>
        <v>0</v>
      </c>
      <c r="G483" s="112">
        <v>0</v>
      </c>
      <c r="H483" s="112">
        <v>0</v>
      </c>
      <c r="I483" s="112">
        <v>0</v>
      </c>
      <c r="J483" s="112">
        <v>0</v>
      </c>
      <c r="K483" s="68">
        <f t="shared" si="144"/>
        <v>0</v>
      </c>
      <c r="L483" s="112">
        <v>0</v>
      </c>
      <c r="M483" s="112">
        <v>0</v>
      </c>
      <c r="N483" s="112">
        <v>0</v>
      </c>
      <c r="O483" s="112">
        <v>0</v>
      </c>
      <c r="P483" s="318">
        <f t="shared" si="139"/>
        <v>0</v>
      </c>
      <c r="Q483" s="112">
        <v>0</v>
      </c>
      <c r="R483" s="112">
        <v>0</v>
      </c>
      <c r="S483" s="112">
        <v>0</v>
      </c>
      <c r="T483" s="112">
        <v>0</v>
      </c>
      <c r="U483" s="318">
        <f t="shared" si="140"/>
        <v>0</v>
      </c>
      <c r="V483" s="112">
        <v>0</v>
      </c>
      <c r="W483" s="112">
        <v>0</v>
      </c>
      <c r="X483" s="112">
        <v>0</v>
      </c>
      <c r="Y483" s="480">
        <v>0</v>
      </c>
      <c r="Z483" s="495">
        <f t="shared" si="141"/>
        <v>0</v>
      </c>
      <c r="AA483" s="112">
        <v>0</v>
      </c>
      <c r="AB483" s="112">
        <v>0</v>
      </c>
      <c r="AC483" s="112">
        <v>0</v>
      </c>
      <c r="AD483" s="112">
        <v>0</v>
      </c>
      <c r="AE483" s="495">
        <f t="shared" si="142"/>
        <v>0</v>
      </c>
      <c r="AF483" s="112">
        <v>0</v>
      </c>
      <c r="AG483" s="112">
        <v>0</v>
      </c>
      <c r="AH483" s="112">
        <v>0</v>
      </c>
      <c r="AI483" s="112">
        <v>0</v>
      </c>
      <c r="AJ483" s="495">
        <f t="shared" si="143"/>
        <v>0</v>
      </c>
    </row>
    <row r="484" spans="2:36" s="252" customFormat="1" ht="55.5" customHeight="1" thickBot="1" x14ac:dyDescent="0.3">
      <c r="B484" s="870"/>
      <c r="C484" s="912"/>
      <c r="D484" s="810"/>
      <c r="E484" s="88" t="s">
        <v>114</v>
      </c>
      <c r="F484" s="52">
        <f t="shared" si="145"/>
        <v>0</v>
      </c>
      <c r="G484" s="112">
        <v>0</v>
      </c>
      <c r="H484" s="112">
        <v>0</v>
      </c>
      <c r="I484" s="112">
        <v>0</v>
      </c>
      <c r="J484" s="112">
        <v>0</v>
      </c>
      <c r="K484" s="68">
        <f t="shared" si="144"/>
        <v>0</v>
      </c>
      <c r="L484" s="112">
        <v>0</v>
      </c>
      <c r="M484" s="112">
        <v>0</v>
      </c>
      <c r="N484" s="112">
        <v>0</v>
      </c>
      <c r="O484" s="112">
        <v>0</v>
      </c>
      <c r="P484" s="318">
        <f t="shared" si="139"/>
        <v>0</v>
      </c>
      <c r="Q484" s="112">
        <v>0</v>
      </c>
      <c r="R484" s="112">
        <v>0</v>
      </c>
      <c r="S484" s="112">
        <v>0</v>
      </c>
      <c r="T484" s="112">
        <v>0</v>
      </c>
      <c r="U484" s="318">
        <f t="shared" si="140"/>
        <v>0</v>
      </c>
      <c r="V484" s="112">
        <v>0</v>
      </c>
      <c r="W484" s="112">
        <v>0</v>
      </c>
      <c r="X484" s="112">
        <v>0</v>
      </c>
      <c r="Y484" s="480">
        <v>0</v>
      </c>
      <c r="Z484" s="495">
        <f t="shared" si="141"/>
        <v>0</v>
      </c>
      <c r="AA484" s="112">
        <v>0</v>
      </c>
      <c r="AB484" s="112">
        <v>0</v>
      </c>
      <c r="AC484" s="112">
        <v>0</v>
      </c>
      <c r="AD484" s="112">
        <v>0</v>
      </c>
      <c r="AE484" s="495">
        <f t="shared" si="142"/>
        <v>0</v>
      </c>
      <c r="AF484" s="112">
        <v>0</v>
      </c>
      <c r="AG484" s="112">
        <v>0</v>
      </c>
      <c r="AH484" s="112">
        <v>0</v>
      </c>
      <c r="AI484" s="112">
        <v>0</v>
      </c>
      <c r="AJ484" s="495">
        <f t="shared" si="143"/>
        <v>0</v>
      </c>
    </row>
    <row r="485" spans="2:36" s="252" customFormat="1" ht="30" customHeight="1" thickBot="1" x14ac:dyDescent="0.3">
      <c r="B485" s="872">
        <v>7</v>
      </c>
      <c r="C485" s="912"/>
      <c r="D485" s="808" t="s">
        <v>693</v>
      </c>
      <c r="E485" s="89" t="s">
        <v>626</v>
      </c>
      <c r="F485" s="52">
        <f t="shared" si="145"/>
        <v>0</v>
      </c>
      <c r="G485" s="112">
        <v>0</v>
      </c>
      <c r="H485" s="112">
        <v>0</v>
      </c>
      <c r="I485" s="112">
        <v>0</v>
      </c>
      <c r="J485" s="112">
        <v>0</v>
      </c>
      <c r="K485" s="68">
        <f t="shared" si="144"/>
        <v>0</v>
      </c>
      <c r="L485" s="112">
        <v>0</v>
      </c>
      <c r="M485" s="112">
        <v>0</v>
      </c>
      <c r="N485" s="112">
        <v>0</v>
      </c>
      <c r="O485" s="112">
        <v>0</v>
      </c>
      <c r="P485" s="318">
        <f t="shared" si="139"/>
        <v>0</v>
      </c>
      <c r="Q485" s="112">
        <v>0</v>
      </c>
      <c r="R485" s="112">
        <v>0</v>
      </c>
      <c r="S485" s="112">
        <v>0</v>
      </c>
      <c r="T485" s="112">
        <v>0</v>
      </c>
      <c r="U485" s="318">
        <f t="shared" si="140"/>
        <v>0</v>
      </c>
      <c r="V485" s="112">
        <v>0</v>
      </c>
      <c r="W485" s="112">
        <v>0</v>
      </c>
      <c r="X485" s="112">
        <v>0</v>
      </c>
      <c r="Y485" s="480">
        <v>0</v>
      </c>
      <c r="Z485" s="495">
        <f t="shared" si="141"/>
        <v>0</v>
      </c>
      <c r="AA485" s="112">
        <v>0</v>
      </c>
      <c r="AB485" s="112">
        <v>0</v>
      </c>
      <c r="AC485" s="112">
        <v>0</v>
      </c>
      <c r="AD485" s="112">
        <v>0</v>
      </c>
      <c r="AE485" s="495">
        <f t="shared" si="142"/>
        <v>0</v>
      </c>
      <c r="AF485" s="112">
        <v>0</v>
      </c>
      <c r="AG485" s="112">
        <v>0</v>
      </c>
      <c r="AH485" s="112">
        <v>0</v>
      </c>
      <c r="AI485" s="112">
        <v>0</v>
      </c>
      <c r="AJ485" s="495">
        <f t="shared" si="143"/>
        <v>0</v>
      </c>
    </row>
    <row r="486" spans="2:36" s="252" customFormat="1" ht="42" customHeight="1" thickBot="1" x14ac:dyDescent="0.3">
      <c r="B486" s="870"/>
      <c r="C486" s="912"/>
      <c r="D486" s="810"/>
      <c r="E486" s="88" t="s">
        <v>114</v>
      </c>
      <c r="F486" s="52">
        <f t="shared" si="145"/>
        <v>0</v>
      </c>
      <c r="G486" s="112">
        <v>0</v>
      </c>
      <c r="H486" s="112">
        <v>0</v>
      </c>
      <c r="I486" s="112">
        <v>0</v>
      </c>
      <c r="J486" s="112">
        <v>0</v>
      </c>
      <c r="K486" s="68">
        <f t="shared" si="144"/>
        <v>0</v>
      </c>
      <c r="L486" s="112">
        <v>0</v>
      </c>
      <c r="M486" s="112">
        <v>0</v>
      </c>
      <c r="N486" s="112">
        <v>0</v>
      </c>
      <c r="O486" s="112">
        <v>0</v>
      </c>
      <c r="P486" s="318">
        <f t="shared" si="139"/>
        <v>0</v>
      </c>
      <c r="Q486" s="112">
        <v>0</v>
      </c>
      <c r="R486" s="112">
        <v>0</v>
      </c>
      <c r="S486" s="112">
        <v>0</v>
      </c>
      <c r="T486" s="112">
        <v>0</v>
      </c>
      <c r="U486" s="318">
        <f t="shared" si="140"/>
        <v>0</v>
      </c>
      <c r="V486" s="112">
        <v>0</v>
      </c>
      <c r="W486" s="112">
        <v>0</v>
      </c>
      <c r="X486" s="112">
        <v>0</v>
      </c>
      <c r="Y486" s="480">
        <v>0</v>
      </c>
      <c r="Z486" s="495">
        <f t="shared" si="141"/>
        <v>0</v>
      </c>
      <c r="AA486" s="112">
        <v>0</v>
      </c>
      <c r="AB486" s="112">
        <v>0</v>
      </c>
      <c r="AC486" s="112">
        <v>0</v>
      </c>
      <c r="AD486" s="112">
        <v>0</v>
      </c>
      <c r="AE486" s="495">
        <f t="shared" si="142"/>
        <v>0</v>
      </c>
      <c r="AF486" s="109">
        <v>0</v>
      </c>
      <c r="AG486" s="109">
        <v>0</v>
      </c>
      <c r="AH486" s="109">
        <v>0</v>
      </c>
      <c r="AI486" s="109">
        <v>0</v>
      </c>
      <c r="AJ486" s="495">
        <f t="shared" si="143"/>
        <v>0</v>
      </c>
    </row>
    <row r="487" spans="2:36" s="239" customFormat="1" ht="16.5" customHeight="1" x14ac:dyDescent="0.25">
      <c r="B487" s="20"/>
      <c r="C487" s="912"/>
      <c r="D487" s="823" t="s">
        <v>185</v>
      </c>
      <c r="E487" s="824"/>
      <c r="F487" s="52">
        <f t="shared" si="145"/>
        <v>0</v>
      </c>
      <c r="G487" s="68">
        <f t="shared" ref="G487:J488" si="146">G462+G467+G472+G475+G480</f>
        <v>0</v>
      </c>
      <c r="H487" s="68">
        <f t="shared" si="146"/>
        <v>0</v>
      </c>
      <c r="I487" s="68">
        <f t="shared" si="146"/>
        <v>0</v>
      </c>
      <c r="J487" s="68">
        <f t="shared" si="146"/>
        <v>0</v>
      </c>
      <c r="K487" s="68">
        <f t="shared" si="144"/>
        <v>0</v>
      </c>
      <c r="L487" s="68">
        <f t="shared" ref="L487:O488" si="147">L462+L467+L472+L475+L480</f>
        <v>0</v>
      </c>
      <c r="M487" s="68">
        <f t="shared" si="147"/>
        <v>0</v>
      </c>
      <c r="N487" s="68">
        <f t="shared" si="147"/>
        <v>0</v>
      </c>
      <c r="O487" s="68">
        <f t="shared" si="147"/>
        <v>0</v>
      </c>
      <c r="P487" s="318">
        <f t="shared" si="139"/>
        <v>0</v>
      </c>
      <c r="Q487" s="68">
        <f t="shared" ref="Q487:T488" si="148">Q462+Q467+Q472+Q475+Q480</f>
        <v>0</v>
      </c>
      <c r="R487" s="68">
        <f t="shared" si="148"/>
        <v>0</v>
      </c>
      <c r="S487" s="68">
        <f t="shared" si="148"/>
        <v>0</v>
      </c>
      <c r="T487" s="68">
        <f t="shared" si="148"/>
        <v>0</v>
      </c>
      <c r="U487" s="318">
        <f t="shared" si="140"/>
        <v>0</v>
      </c>
      <c r="V487" s="68">
        <f t="shared" ref="V487:Y488" si="149">V462+V467+V472+V475+V480</f>
        <v>0</v>
      </c>
      <c r="W487" s="68">
        <f t="shared" si="149"/>
        <v>0</v>
      </c>
      <c r="X487" s="68">
        <f t="shared" si="149"/>
        <v>0</v>
      </c>
      <c r="Y487" s="475">
        <f t="shared" si="149"/>
        <v>0</v>
      </c>
      <c r="Z487" s="495">
        <f t="shared" si="141"/>
        <v>0</v>
      </c>
      <c r="AA487" s="68">
        <f t="shared" ref="AA487:AD488" si="150">AA462+AA467+AA472+AA475+AA480</f>
        <v>0</v>
      </c>
      <c r="AB487" s="68">
        <f t="shared" si="150"/>
        <v>0</v>
      </c>
      <c r="AC487" s="68">
        <f t="shared" si="150"/>
        <v>0</v>
      </c>
      <c r="AD487" s="68">
        <f t="shared" si="150"/>
        <v>0</v>
      </c>
      <c r="AE487" s="495">
        <f t="shared" si="142"/>
        <v>0</v>
      </c>
      <c r="AF487" s="68">
        <f t="shared" ref="AF487:AI489" si="151">AF462+AF467+AF472+AF475+AF480</f>
        <v>0</v>
      </c>
      <c r="AG487" s="68">
        <f t="shared" si="151"/>
        <v>0</v>
      </c>
      <c r="AH487" s="68">
        <f t="shared" si="151"/>
        <v>0</v>
      </c>
      <c r="AI487" s="68">
        <f t="shared" si="151"/>
        <v>0</v>
      </c>
      <c r="AJ487" s="495">
        <f t="shared" si="143"/>
        <v>0</v>
      </c>
    </row>
    <row r="488" spans="2:36" s="239" customFormat="1" ht="16.5" customHeight="1" x14ac:dyDescent="0.25">
      <c r="B488" s="20"/>
      <c r="C488" s="912"/>
      <c r="D488" s="817" t="s">
        <v>186</v>
      </c>
      <c r="E488" s="818"/>
      <c r="F488" s="52">
        <f t="shared" si="145"/>
        <v>0</v>
      </c>
      <c r="G488" s="68">
        <f t="shared" si="146"/>
        <v>0</v>
      </c>
      <c r="H488" s="68">
        <f t="shared" si="146"/>
        <v>0</v>
      </c>
      <c r="I488" s="68">
        <f t="shared" si="146"/>
        <v>0</v>
      </c>
      <c r="J488" s="68">
        <f t="shared" si="146"/>
        <v>0</v>
      </c>
      <c r="K488" s="68">
        <f t="shared" si="144"/>
        <v>0</v>
      </c>
      <c r="L488" s="68">
        <f t="shared" si="147"/>
        <v>0</v>
      </c>
      <c r="M488" s="68">
        <f t="shared" si="147"/>
        <v>0</v>
      </c>
      <c r="N488" s="68">
        <f t="shared" si="147"/>
        <v>0</v>
      </c>
      <c r="O488" s="68">
        <f t="shared" si="147"/>
        <v>0</v>
      </c>
      <c r="P488" s="318">
        <f t="shared" si="139"/>
        <v>0</v>
      </c>
      <c r="Q488" s="68">
        <f t="shared" si="148"/>
        <v>0</v>
      </c>
      <c r="R488" s="68">
        <f t="shared" si="148"/>
        <v>0</v>
      </c>
      <c r="S488" s="68">
        <f t="shared" si="148"/>
        <v>0</v>
      </c>
      <c r="T488" s="68">
        <f t="shared" si="148"/>
        <v>0</v>
      </c>
      <c r="U488" s="318">
        <f t="shared" si="140"/>
        <v>0</v>
      </c>
      <c r="V488" s="68">
        <f t="shared" si="149"/>
        <v>0</v>
      </c>
      <c r="W488" s="68">
        <f t="shared" si="149"/>
        <v>0</v>
      </c>
      <c r="X488" s="68">
        <f t="shared" si="149"/>
        <v>0</v>
      </c>
      <c r="Y488" s="475">
        <f t="shared" si="149"/>
        <v>0</v>
      </c>
      <c r="Z488" s="495">
        <f t="shared" si="141"/>
        <v>0</v>
      </c>
      <c r="AA488" s="68">
        <f t="shared" si="150"/>
        <v>0</v>
      </c>
      <c r="AB488" s="68">
        <f t="shared" si="150"/>
        <v>0</v>
      </c>
      <c r="AC488" s="68">
        <f t="shared" si="150"/>
        <v>0</v>
      </c>
      <c r="AD488" s="68">
        <f t="shared" si="150"/>
        <v>0</v>
      </c>
      <c r="AE488" s="495">
        <f t="shared" si="142"/>
        <v>0</v>
      </c>
      <c r="AF488" s="68">
        <f t="shared" si="151"/>
        <v>0</v>
      </c>
      <c r="AG488" s="68">
        <f t="shared" si="151"/>
        <v>0</v>
      </c>
      <c r="AH488" s="68">
        <f t="shared" si="151"/>
        <v>0</v>
      </c>
      <c r="AI488" s="68">
        <f t="shared" si="151"/>
        <v>0</v>
      </c>
      <c r="AJ488" s="495">
        <f t="shared" si="143"/>
        <v>0</v>
      </c>
    </row>
    <row r="489" spans="2:36" s="239" customFormat="1" ht="16.5" customHeight="1" thickBot="1" x14ac:dyDescent="0.3">
      <c r="B489" s="20"/>
      <c r="C489" s="913"/>
      <c r="D489" s="821" t="s">
        <v>187</v>
      </c>
      <c r="E489" s="822"/>
      <c r="F489" s="52">
        <f t="shared" si="145"/>
        <v>0</v>
      </c>
      <c r="G489" s="68">
        <f>G464+G471+G474+G477+G482</f>
        <v>0</v>
      </c>
      <c r="H489" s="68">
        <f>H464+H471+H474+H477+H482</f>
        <v>0</v>
      </c>
      <c r="I489" s="68">
        <f>I464+I471+I474+I477+I482</f>
        <v>0</v>
      </c>
      <c r="J489" s="68">
        <f>J464+J471+J474+J477+J482</f>
        <v>0</v>
      </c>
      <c r="K489" s="68">
        <f t="shared" si="144"/>
        <v>0</v>
      </c>
      <c r="L489" s="68">
        <f>L464+L471+L474+L477+L482</f>
        <v>0</v>
      </c>
      <c r="M489" s="68">
        <f>M464+M471+M474+M477+M482</f>
        <v>0</v>
      </c>
      <c r="N489" s="68">
        <f>N464+N471+N474+N477+N482</f>
        <v>0</v>
      </c>
      <c r="O489" s="68">
        <f>O464+O471+O474+O477+O482</f>
        <v>0</v>
      </c>
      <c r="P489" s="318">
        <f t="shared" si="139"/>
        <v>0</v>
      </c>
      <c r="Q489" s="68">
        <f>Q464+Q471+Q474+Q477+Q482</f>
        <v>0</v>
      </c>
      <c r="R489" s="68">
        <f>R464+R471+R474+R477+R482</f>
        <v>0</v>
      </c>
      <c r="S489" s="68">
        <f>S464+S471+S474+S477+S482</f>
        <v>0</v>
      </c>
      <c r="T489" s="68">
        <f>T464+T471+T474+T477+T482</f>
        <v>0</v>
      </c>
      <c r="U489" s="318">
        <f t="shared" si="140"/>
        <v>0</v>
      </c>
      <c r="V489" s="68">
        <f>V464+V471+V474+V477+V482</f>
        <v>0</v>
      </c>
      <c r="W489" s="68">
        <f>W464+W471+W474+W477+W482</f>
        <v>0</v>
      </c>
      <c r="X489" s="68">
        <f>X464+X471+X474+X477+X482</f>
        <v>0</v>
      </c>
      <c r="Y489" s="475">
        <f>Y464+Y471+Y474+Y477+Y482</f>
        <v>0</v>
      </c>
      <c r="Z489" s="495">
        <f t="shared" si="141"/>
        <v>0</v>
      </c>
      <c r="AA489" s="68">
        <f>AA464+AA471+AA474+AA477+AA482</f>
        <v>0</v>
      </c>
      <c r="AB489" s="68">
        <f>AB464+AB471+AB474+AB477+AB482</f>
        <v>0</v>
      </c>
      <c r="AC489" s="68">
        <f>AC464+AC471+AC474+AC477+AC482</f>
        <v>0</v>
      </c>
      <c r="AD489" s="68">
        <f>AD464+AD471+AD474+AD477+AD482</f>
        <v>0</v>
      </c>
      <c r="AE489" s="495">
        <f t="shared" si="142"/>
        <v>0</v>
      </c>
      <c r="AF489" s="68">
        <f t="shared" si="151"/>
        <v>0</v>
      </c>
      <c r="AG489" s="68">
        <f t="shared" si="151"/>
        <v>0</v>
      </c>
      <c r="AH489" s="68">
        <f t="shared" si="151"/>
        <v>0</v>
      </c>
      <c r="AI489" s="68">
        <f t="shared" si="151"/>
        <v>0</v>
      </c>
      <c r="AJ489" s="495">
        <f t="shared" si="143"/>
        <v>0</v>
      </c>
    </row>
    <row r="490" spans="2:36" s="239" customFormat="1" ht="16.5" customHeight="1" thickBot="1" x14ac:dyDescent="0.3">
      <c r="B490" s="216"/>
      <c r="C490" s="913"/>
      <c r="D490" s="815" t="s">
        <v>487</v>
      </c>
      <c r="E490" s="816"/>
      <c r="F490" s="52">
        <f t="shared" si="145"/>
        <v>0</v>
      </c>
      <c r="G490" s="122">
        <f t="shared" ref="G490:J490" si="152">G465+G478+G483++G485</f>
        <v>0</v>
      </c>
      <c r="H490" s="122">
        <f t="shared" si="152"/>
        <v>0</v>
      </c>
      <c r="I490" s="122">
        <f t="shared" si="152"/>
        <v>0</v>
      </c>
      <c r="J490" s="122">
        <f t="shared" si="152"/>
        <v>0</v>
      </c>
      <c r="K490" s="68">
        <f t="shared" si="144"/>
        <v>0</v>
      </c>
      <c r="L490" s="122">
        <f t="shared" ref="L490:O490" si="153">L465+L478+L483++L485</f>
        <v>0</v>
      </c>
      <c r="M490" s="122">
        <f t="shared" si="153"/>
        <v>0</v>
      </c>
      <c r="N490" s="122">
        <f t="shared" si="153"/>
        <v>0</v>
      </c>
      <c r="O490" s="122">
        <f t="shared" si="153"/>
        <v>0</v>
      </c>
      <c r="P490" s="318">
        <f t="shared" si="139"/>
        <v>0</v>
      </c>
      <c r="Q490" s="122">
        <f t="shared" ref="Q490:T490" si="154">Q465+Q478+Q483++Q485</f>
        <v>0</v>
      </c>
      <c r="R490" s="122">
        <f t="shared" si="154"/>
        <v>0</v>
      </c>
      <c r="S490" s="122">
        <f t="shared" si="154"/>
        <v>0</v>
      </c>
      <c r="T490" s="122">
        <f t="shared" si="154"/>
        <v>0</v>
      </c>
      <c r="U490" s="318">
        <f t="shared" si="140"/>
        <v>0</v>
      </c>
      <c r="V490" s="122">
        <f t="shared" ref="V490:Y490" si="155">V465+V478+V483++V485</f>
        <v>0</v>
      </c>
      <c r="W490" s="122">
        <f t="shared" si="155"/>
        <v>0</v>
      </c>
      <c r="X490" s="122">
        <f t="shared" si="155"/>
        <v>0</v>
      </c>
      <c r="Y490" s="481">
        <f t="shared" si="155"/>
        <v>0</v>
      </c>
      <c r="Z490" s="495">
        <f t="shared" si="141"/>
        <v>0</v>
      </c>
      <c r="AA490" s="122">
        <f t="shared" ref="AA490:AD490" si="156">AA465+AA478+AA483++AA485</f>
        <v>0</v>
      </c>
      <c r="AB490" s="122">
        <f t="shared" si="156"/>
        <v>0</v>
      </c>
      <c r="AC490" s="122">
        <f t="shared" si="156"/>
        <v>0</v>
      </c>
      <c r="AD490" s="122">
        <f t="shared" si="156"/>
        <v>0</v>
      </c>
      <c r="AE490" s="495">
        <f t="shared" si="142"/>
        <v>0</v>
      </c>
      <c r="AF490" s="122">
        <f t="shared" ref="AF490:AI491" si="157">AF465+AF478+AF483++AF485+AF470</f>
        <v>0</v>
      </c>
      <c r="AG490" s="122">
        <f t="shared" si="157"/>
        <v>0</v>
      </c>
      <c r="AH490" s="122">
        <f t="shared" si="157"/>
        <v>0</v>
      </c>
      <c r="AI490" s="122">
        <f t="shared" si="157"/>
        <v>0</v>
      </c>
      <c r="AJ490" s="495">
        <f t="shared" si="143"/>
        <v>0</v>
      </c>
    </row>
    <row r="491" spans="2:36" s="239" customFormat="1" ht="16.5" customHeight="1" thickBot="1" x14ac:dyDescent="0.3">
      <c r="B491" s="161"/>
      <c r="C491" s="914"/>
      <c r="D491" s="815" t="s">
        <v>645</v>
      </c>
      <c r="E491" s="816"/>
      <c r="F491" s="52">
        <f t="shared" si="145"/>
        <v>0</v>
      </c>
      <c r="G491" s="122">
        <f t="shared" ref="G491:J491" si="158">G466+G479</f>
        <v>0</v>
      </c>
      <c r="H491" s="122">
        <f t="shared" si="158"/>
        <v>0</v>
      </c>
      <c r="I491" s="122">
        <f t="shared" si="158"/>
        <v>0</v>
      </c>
      <c r="J491" s="122">
        <f t="shared" si="158"/>
        <v>0</v>
      </c>
      <c r="K491" s="68">
        <f t="shared" si="144"/>
        <v>0</v>
      </c>
      <c r="L491" s="122">
        <f t="shared" ref="L491:O491" si="159">L466+L479</f>
        <v>0</v>
      </c>
      <c r="M491" s="122">
        <f t="shared" si="159"/>
        <v>0</v>
      </c>
      <c r="N491" s="122">
        <f t="shared" si="159"/>
        <v>0</v>
      </c>
      <c r="O491" s="122">
        <f t="shared" si="159"/>
        <v>0</v>
      </c>
      <c r="P491" s="318">
        <f t="shared" si="139"/>
        <v>0</v>
      </c>
      <c r="Q491" s="122">
        <f t="shared" ref="Q491:T491" si="160">Q466+Q479</f>
        <v>0</v>
      </c>
      <c r="R491" s="122">
        <f t="shared" si="160"/>
        <v>0</v>
      </c>
      <c r="S491" s="122">
        <f t="shared" si="160"/>
        <v>0</v>
      </c>
      <c r="T491" s="122">
        <f t="shared" si="160"/>
        <v>0</v>
      </c>
      <c r="U491" s="318">
        <f t="shared" si="140"/>
        <v>0</v>
      </c>
      <c r="V491" s="122">
        <f t="shared" ref="V491:Y491" si="161">V466+V479</f>
        <v>0</v>
      </c>
      <c r="W491" s="122">
        <f t="shared" si="161"/>
        <v>0</v>
      </c>
      <c r="X491" s="122">
        <f t="shared" si="161"/>
        <v>0</v>
      </c>
      <c r="Y491" s="481">
        <f t="shared" si="161"/>
        <v>0</v>
      </c>
      <c r="Z491" s="495">
        <f t="shared" si="141"/>
        <v>0</v>
      </c>
      <c r="AA491" s="122">
        <f t="shared" ref="AA491:AD491" si="162">AA466+AA479</f>
        <v>0</v>
      </c>
      <c r="AB491" s="122">
        <f t="shared" si="162"/>
        <v>0</v>
      </c>
      <c r="AC491" s="122">
        <f t="shared" si="162"/>
        <v>0</v>
      </c>
      <c r="AD491" s="122">
        <f t="shared" si="162"/>
        <v>0</v>
      </c>
      <c r="AE491" s="495">
        <f t="shared" si="142"/>
        <v>0</v>
      </c>
      <c r="AF491" s="122">
        <f t="shared" si="157"/>
        <v>0</v>
      </c>
      <c r="AG491" s="122">
        <f t="shared" si="157"/>
        <v>0</v>
      </c>
      <c r="AH491" s="122">
        <f t="shared" si="157"/>
        <v>0</v>
      </c>
      <c r="AI491" s="122">
        <f t="shared" si="157"/>
        <v>0</v>
      </c>
      <c r="AJ491" s="495">
        <f t="shared" si="143"/>
        <v>0</v>
      </c>
    </row>
    <row r="492" spans="2:36" s="239" customFormat="1" ht="18" customHeight="1" thickBot="1" x14ac:dyDescent="0.3">
      <c r="B492" s="869">
        <v>1</v>
      </c>
      <c r="C492" s="876" t="s">
        <v>576</v>
      </c>
      <c r="D492" s="795" t="s">
        <v>577</v>
      </c>
      <c r="E492" s="85" t="s">
        <v>118</v>
      </c>
      <c r="F492" s="52">
        <f t="shared" si="145"/>
        <v>0</v>
      </c>
      <c r="G492" s="244"/>
      <c r="H492" s="244"/>
      <c r="I492" s="244"/>
      <c r="J492" s="244"/>
      <c r="K492" s="68">
        <f t="shared" si="144"/>
        <v>0</v>
      </c>
      <c r="L492" s="277"/>
      <c r="M492" s="277"/>
      <c r="N492" s="277"/>
      <c r="O492" s="277"/>
      <c r="P492" s="318">
        <f t="shared" si="139"/>
        <v>0</v>
      </c>
      <c r="Q492" s="277"/>
      <c r="R492" s="277"/>
      <c r="S492" s="277"/>
      <c r="T492" s="277"/>
      <c r="U492" s="318">
        <f t="shared" si="140"/>
        <v>0</v>
      </c>
      <c r="V492" s="277"/>
      <c r="W492" s="277"/>
      <c r="X492" s="277"/>
      <c r="Y492" s="422"/>
      <c r="Z492" s="495">
        <f t="shared" si="141"/>
        <v>0</v>
      </c>
      <c r="AA492" s="277"/>
      <c r="AB492" s="277"/>
      <c r="AC492" s="277"/>
      <c r="AD492" s="277"/>
      <c r="AE492" s="495">
        <f t="shared" si="142"/>
        <v>0</v>
      </c>
      <c r="AF492" s="277"/>
      <c r="AG492" s="277"/>
      <c r="AH492" s="277"/>
      <c r="AI492" s="277"/>
      <c r="AJ492" s="495">
        <f t="shared" si="143"/>
        <v>0</v>
      </c>
    </row>
    <row r="493" spans="2:36" s="239" customFormat="1" ht="18" customHeight="1" thickBot="1" x14ac:dyDescent="0.3">
      <c r="B493" s="869"/>
      <c r="C493" s="877"/>
      <c r="D493" s="796"/>
      <c r="E493" s="86" t="s">
        <v>205</v>
      </c>
      <c r="F493" s="52">
        <f t="shared" si="145"/>
        <v>0</v>
      </c>
      <c r="G493" s="120"/>
      <c r="H493" s="120"/>
      <c r="I493" s="120"/>
      <c r="J493" s="120"/>
      <c r="K493" s="68">
        <f t="shared" si="144"/>
        <v>0</v>
      </c>
      <c r="L493" s="277"/>
      <c r="M493" s="277"/>
      <c r="N493" s="277"/>
      <c r="O493" s="277"/>
      <c r="P493" s="318">
        <f t="shared" si="139"/>
        <v>0</v>
      </c>
      <c r="Q493" s="277"/>
      <c r="R493" s="277"/>
      <c r="S493" s="277"/>
      <c r="T493" s="277"/>
      <c r="U493" s="318">
        <f t="shared" si="140"/>
        <v>0</v>
      </c>
      <c r="V493" s="277"/>
      <c r="W493" s="277"/>
      <c r="X493" s="277"/>
      <c r="Y493" s="422"/>
      <c r="Z493" s="495">
        <f t="shared" si="141"/>
        <v>0</v>
      </c>
      <c r="AA493" s="277"/>
      <c r="AB493" s="277"/>
      <c r="AC493" s="277"/>
      <c r="AD493" s="277"/>
      <c r="AE493" s="495">
        <f t="shared" si="142"/>
        <v>0</v>
      </c>
      <c r="AF493" s="277"/>
      <c r="AG493" s="277"/>
      <c r="AH493" s="277"/>
      <c r="AI493" s="277"/>
      <c r="AJ493" s="495">
        <f t="shared" si="143"/>
        <v>0</v>
      </c>
    </row>
    <row r="494" spans="2:36" s="239" customFormat="1" ht="18" customHeight="1" thickBot="1" x14ac:dyDescent="0.3">
      <c r="B494" s="869"/>
      <c r="C494" s="877"/>
      <c r="D494" s="796"/>
      <c r="E494" s="88" t="s">
        <v>114</v>
      </c>
      <c r="F494" s="52">
        <f t="shared" si="145"/>
        <v>0</v>
      </c>
      <c r="G494" s="92">
        <v>0</v>
      </c>
      <c r="H494" s="92">
        <v>0</v>
      </c>
      <c r="I494" s="92">
        <v>0</v>
      </c>
      <c r="J494" s="92">
        <v>0</v>
      </c>
      <c r="K494" s="68">
        <f t="shared" si="144"/>
        <v>0</v>
      </c>
      <c r="L494" s="92">
        <v>0</v>
      </c>
      <c r="M494" s="92">
        <v>0</v>
      </c>
      <c r="N494" s="92">
        <v>0</v>
      </c>
      <c r="O494" s="92">
        <v>0</v>
      </c>
      <c r="P494" s="318">
        <f t="shared" si="139"/>
        <v>0</v>
      </c>
      <c r="Q494" s="92">
        <v>0</v>
      </c>
      <c r="R494" s="92">
        <v>0</v>
      </c>
      <c r="S494" s="92">
        <v>0</v>
      </c>
      <c r="T494" s="92">
        <v>0</v>
      </c>
      <c r="U494" s="318">
        <f t="shared" si="140"/>
        <v>0</v>
      </c>
      <c r="V494" s="92">
        <v>0</v>
      </c>
      <c r="W494" s="92">
        <v>0</v>
      </c>
      <c r="X494" s="92">
        <v>0</v>
      </c>
      <c r="Y494" s="482">
        <v>0</v>
      </c>
      <c r="Z494" s="495">
        <f t="shared" si="141"/>
        <v>0</v>
      </c>
      <c r="AA494" s="92">
        <v>0</v>
      </c>
      <c r="AB494" s="92">
        <v>0</v>
      </c>
      <c r="AC494" s="92">
        <v>0</v>
      </c>
      <c r="AD494" s="92">
        <v>0</v>
      </c>
      <c r="AE494" s="495">
        <f t="shared" si="142"/>
        <v>0</v>
      </c>
      <c r="AF494" s="92">
        <v>0</v>
      </c>
      <c r="AG494" s="92">
        <v>0</v>
      </c>
      <c r="AH494" s="92">
        <v>0</v>
      </c>
      <c r="AI494" s="92">
        <v>0</v>
      </c>
      <c r="AJ494" s="495">
        <f t="shared" si="143"/>
        <v>0</v>
      </c>
    </row>
    <row r="495" spans="2:36" s="239" customFormat="1" ht="18" customHeight="1" thickBot="1" x14ac:dyDescent="0.3">
      <c r="B495" s="869"/>
      <c r="C495" s="877"/>
      <c r="D495" s="796"/>
      <c r="E495" s="89" t="s">
        <v>626</v>
      </c>
      <c r="F495" s="52">
        <f t="shared" si="145"/>
        <v>0</v>
      </c>
      <c r="G495" s="164">
        <v>0</v>
      </c>
      <c r="H495" s="164">
        <v>0</v>
      </c>
      <c r="I495" s="164">
        <v>0</v>
      </c>
      <c r="J495" s="164">
        <v>0</v>
      </c>
      <c r="K495" s="68">
        <f t="shared" si="144"/>
        <v>0</v>
      </c>
      <c r="L495" s="164">
        <v>0</v>
      </c>
      <c r="M495" s="164">
        <v>0</v>
      </c>
      <c r="N495" s="164">
        <v>0</v>
      </c>
      <c r="O495" s="164">
        <v>0</v>
      </c>
      <c r="P495" s="318">
        <f t="shared" si="139"/>
        <v>0</v>
      </c>
      <c r="Q495" s="92">
        <v>0</v>
      </c>
      <c r="R495" s="92">
        <v>0</v>
      </c>
      <c r="S495" s="92">
        <v>0</v>
      </c>
      <c r="T495" s="92">
        <v>0</v>
      </c>
      <c r="U495" s="318">
        <f t="shared" si="140"/>
        <v>0</v>
      </c>
      <c r="V495" s="92">
        <v>0</v>
      </c>
      <c r="W495" s="92">
        <v>0</v>
      </c>
      <c r="X495" s="92">
        <v>0</v>
      </c>
      <c r="Y495" s="482">
        <v>0</v>
      </c>
      <c r="Z495" s="495">
        <f t="shared" si="141"/>
        <v>0</v>
      </c>
      <c r="AA495" s="164">
        <v>0</v>
      </c>
      <c r="AB495" s="164">
        <v>0</v>
      </c>
      <c r="AC495" s="164">
        <v>0</v>
      </c>
      <c r="AD495" s="164">
        <v>0</v>
      </c>
      <c r="AE495" s="495">
        <f t="shared" si="142"/>
        <v>0</v>
      </c>
      <c r="AF495" s="164">
        <v>0</v>
      </c>
      <c r="AG495" s="164">
        <v>0</v>
      </c>
      <c r="AH495" s="164">
        <v>0</v>
      </c>
      <c r="AI495" s="164">
        <v>0</v>
      </c>
      <c r="AJ495" s="495">
        <f t="shared" si="143"/>
        <v>0</v>
      </c>
    </row>
    <row r="496" spans="2:36" s="239" customFormat="1" ht="18" customHeight="1" thickBot="1" x14ac:dyDescent="0.3">
      <c r="B496" s="870"/>
      <c r="C496" s="877"/>
      <c r="D496" s="797"/>
      <c r="E496" s="89" t="s">
        <v>625</v>
      </c>
      <c r="F496" s="52">
        <f t="shared" si="145"/>
        <v>0</v>
      </c>
      <c r="G496" s="144">
        <v>0</v>
      </c>
      <c r="H496" s="144">
        <v>0</v>
      </c>
      <c r="I496" s="144">
        <v>0</v>
      </c>
      <c r="J496" s="144">
        <v>0</v>
      </c>
      <c r="K496" s="68">
        <f t="shared" si="144"/>
        <v>0</v>
      </c>
      <c r="L496" s="144">
        <v>0</v>
      </c>
      <c r="M496" s="144">
        <v>0</v>
      </c>
      <c r="N496" s="144">
        <v>0</v>
      </c>
      <c r="O496" s="144">
        <v>0</v>
      </c>
      <c r="P496" s="318">
        <f t="shared" si="139"/>
        <v>0</v>
      </c>
      <c r="Q496" s="92">
        <v>0</v>
      </c>
      <c r="R496" s="92">
        <v>0</v>
      </c>
      <c r="S496" s="92">
        <v>0</v>
      </c>
      <c r="T496" s="92">
        <v>0</v>
      </c>
      <c r="U496" s="318">
        <f t="shared" si="140"/>
        <v>0</v>
      </c>
      <c r="V496" s="92">
        <v>0</v>
      </c>
      <c r="W496" s="92">
        <v>0</v>
      </c>
      <c r="X496" s="92">
        <v>0</v>
      </c>
      <c r="Y496" s="482">
        <v>0</v>
      </c>
      <c r="Z496" s="495">
        <f t="shared" si="141"/>
        <v>0</v>
      </c>
      <c r="AA496" s="144">
        <v>0</v>
      </c>
      <c r="AB496" s="144">
        <v>0</v>
      </c>
      <c r="AC496" s="144">
        <v>0</v>
      </c>
      <c r="AD496" s="144">
        <v>0</v>
      </c>
      <c r="AE496" s="495">
        <f t="shared" si="142"/>
        <v>0</v>
      </c>
      <c r="AF496" s="144">
        <v>0</v>
      </c>
      <c r="AG496" s="144">
        <v>0</v>
      </c>
      <c r="AH496" s="144">
        <v>0</v>
      </c>
      <c r="AI496" s="144">
        <v>0</v>
      </c>
      <c r="AJ496" s="495">
        <f t="shared" si="143"/>
        <v>0</v>
      </c>
    </row>
    <row r="497" spans="2:36" s="239" customFormat="1" ht="18" customHeight="1" thickBot="1" x14ac:dyDescent="0.3">
      <c r="B497" s="872">
        <v>2</v>
      </c>
      <c r="C497" s="877"/>
      <c r="D497" s="795" t="s">
        <v>578</v>
      </c>
      <c r="E497" s="85" t="s">
        <v>118</v>
      </c>
      <c r="F497" s="52">
        <f t="shared" si="145"/>
        <v>0</v>
      </c>
      <c r="G497" s="123"/>
      <c r="H497" s="123"/>
      <c r="I497" s="123"/>
      <c r="J497" s="123"/>
      <c r="K497" s="68">
        <f t="shared" si="144"/>
        <v>0</v>
      </c>
      <c r="L497" s="277"/>
      <c r="M497" s="277"/>
      <c r="N497" s="277"/>
      <c r="O497" s="277"/>
      <c r="P497" s="318">
        <f t="shared" si="139"/>
        <v>0</v>
      </c>
      <c r="Q497" s="277"/>
      <c r="R497" s="277"/>
      <c r="S497" s="277"/>
      <c r="T497" s="277"/>
      <c r="U497" s="318">
        <f t="shared" si="140"/>
        <v>0</v>
      </c>
      <c r="V497" s="277"/>
      <c r="W497" s="277"/>
      <c r="X497" s="277"/>
      <c r="Y497" s="422"/>
      <c r="Z497" s="495">
        <f t="shared" si="141"/>
        <v>0</v>
      </c>
      <c r="AA497" s="277"/>
      <c r="AB497" s="277"/>
      <c r="AC497" s="277"/>
      <c r="AD497" s="277"/>
      <c r="AE497" s="495">
        <f t="shared" si="142"/>
        <v>0</v>
      </c>
      <c r="AF497" s="277"/>
      <c r="AG497" s="277"/>
      <c r="AH497" s="277"/>
      <c r="AI497" s="277"/>
      <c r="AJ497" s="495">
        <f t="shared" si="143"/>
        <v>0</v>
      </c>
    </row>
    <row r="498" spans="2:36" s="239" customFormat="1" ht="18" customHeight="1" thickBot="1" x14ac:dyDescent="0.3">
      <c r="B498" s="869"/>
      <c r="C498" s="877"/>
      <c r="D498" s="796"/>
      <c r="E498" s="86" t="s">
        <v>205</v>
      </c>
      <c r="F498" s="52">
        <f t="shared" si="145"/>
        <v>0</v>
      </c>
      <c r="G498" s="120"/>
      <c r="H498" s="120"/>
      <c r="I498" s="120"/>
      <c r="J498" s="120"/>
      <c r="K498" s="68">
        <f t="shared" si="144"/>
        <v>0</v>
      </c>
      <c r="L498" s="277"/>
      <c r="M498" s="277"/>
      <c r="N498" s="277"/>
      <c r="O498" s="277"/>
      <c r="P498" s="318">
        <f t="shared" si="139"/>
        <v>0</v>
      </c>
      <c r="Q498" s="277"/>
      <c r="R498" s="277"/>
      <c r="S498" s="277"/>
      <c r="T498" s="277"/>
      <c r="U498" s="318">
        <f t="shared" si="140"/>
        <v>0</v>
      </c>
      <c r="V498" s="277"/>
      <c r="W498" s="277"/>
      <c r="X498" s="277"/>
      <c r="Y498" s="422"/>
      <c r="Z498" s="495">
        <f t="shared" si="141"/>
        <v>0</v>
      </c>
      <c r="AA498" s="277"/>
      <c r="AB498" s="277"/>
      <c r="AC498" s="277"/>
      <c r="AD498" s="277"/>
      <c r="AE498" s="495">
        <f t="shared" si="142"/>
        <v>0</v>
      </c>
      <c r="AF498" s="277"/>
      <c r="AG498" s="277"/>
      <c r="AH498" s="277"/>
      <c r="AI498" s="277"/>
      <c r="AJ498" s="495">
        <f t="shared" si="143"/>
        <v>0</v>
      </c>
    </row>
    <row r="499" spans="2:36" s="239" customFormat="1" ht="18" customHeight="1" thickBot="1" x14ac:dyDescent="0.3">
      <c r="B499" s="869"/>
      <c r="C499" s="877"/>
      <c r="D499" s="796"/>
      <c r="E499" s="88" t="s">
        <v>114</v>
      </c>
      <c r="F499" s="52">
        <f t="shared" si="145"/>
        <v>0</v>
      </c>
      <c r="G499" s="92">
        <v>0</v>
      </c>
      <c r="H499" s="92">
        <v>0</v>
      </c>
      <c r="I499" s="92">
        <v>0</v>
      </c>
      <c r="J499" s="92">
        <v>0</v>
      </c>
      <c r="K499" s="68">
        <f t="shared" si="144"/>
        <v>0</v>
      </c>
      <c r="L499" s="92">
        <v>0</v>
      </c>
      <c r="M499" s="92">
        <v>0</v>
      </c>
      <c r="N499" s="92">
        <v>0</v>
      </c>
      <c r="O499" s="92">
        <v>0</v>
      </c>
      <c r="P499" s="318">
        <f t="shared" si="139"/>
        <v>0</v>
      </c>
      <c r="Q499" s="92">
        <v>0</v>
      </c>
      <c r="R499" s="92">
        <v>0</v>
      </c>
      <c r="S499" s="92">
        <v>0</v>
      </c>
      <c r="T499" s="92">
        <v>0</v>
      </c>
      <c r="U499" s="318">
        <f t="shared" si="140"/>
        <v>0</v>
      </c>
      <c r="V499" s="92">
        <v>0</v>
      </c>
      <c r="W499" s="92">
        <v>0</v>
      </c>
      <c r="X499" s="92">
        <v>0</v>
      </c>
      <c r="Y499" s="482">
        <v>0</v>
      </c>
      <c r="Z499" s="495">
        <f t="shared" si="141"/>
        <v>0</v>
      </c>
      <c r="AA499" s="92">
        <v>0</v>
      </c>
      <c r="AB499" s="92">
        <v>0</v>
      </c>
      <c r="AC499" s="92">
        <v>0</v>
      </c>
      <c r="AD499" s="92">
        <v>0</v>
      </c>
      <c r="AE499" s="495">
        <f t="shared" si="142"/>
        <v>0</v>
      </c>
      <c r="AF499" s="92">
        <v>0</v>
      </c>
      <c r="AG499" s="92">
        <v>0</v>
      </c>
      <c r="AH499" s="92">
        <v>0</v>
      </c>
      <c r="AI499" s="92">
        <v>0</v>
      </c>
      <c r="AJ499" s="495">
        <f t="shared" si="143"/>
        <v>0</v>
      </c>
    </row>
    <row r="500" spans="2:36" s="239" customFormat="1" ht="18" customHeight="1" thickBot="1" x14ac:dyDescent="0.3">
      <c r="B500" s="869"/>
      <c r="C500" s="877"/>
      <c r="D500" s="796"/>
      <c r="E500" s="89" t="s">
        <v>626</v>
      </c>
      <c r="F500" s="52">
        <f t="shared" si="145"/>
        <v>0</v>
      </c>
      <c r="G500" s="164">
        <v>0</v>
      </c>
      <c r="H500" s="164">
        <v>0</v>
      </c>
      <c r="I500" s="164">
        <v>0</v>
      </c>
      <c r="J500" s="164">
        <v>0</v>
      </c>
      <c r="K500" s="68">
        <f t="shared" si="144"/>
        <v>0</v>
      </c>
      <c r="L500" s="164">
        <v>0</v>
      </c>
      <c r="M500" s="164">
        <v>0</v>
      </c>
      <c r="N500" s="164">
        <v>0</v>
      </c>
      <c r="O500" s="164">
        <v>0</v>
      </c>
      <c r="P500" s="318">
        <f t="shared" si="139"/>
        <v>0</v>
      </c>
      <c r="Q500" s="92">
        <v>0</v>
      </c>
      <c r="R500" s="92">
        <v>0</v>
      </c>
      <c r="S500" s="92">
        <v>0</v>
      </c>
      <c r="T500" s="92">
        <v>0</v>
      </c>
      <c r="U500" s="318">
        <f t="shared" si="140"/>
        <v>0</v>
      </c>
      <c r="V500" s="164">
        <v>0</v>
      </c>
      <c r="W500" s="164">
        <v>0</v>
      </c>
      <c r="X500" s="164">
        <v>0</v>
      </c>
      <c r="Y500" s="483">
        <v>0</v>
      </c>
      <c r="Z500" s="495">
        <f t="shared" si="141"/>
        <v>0</v>
      </c>
      <c r="AA500" s="164">
        <v>0</v>
      </c>
      <c r="AB500" s="164">
        <v>0</v>
      </c>
      <c r="AC500" s="164">
        <v>0</v>
      </c>
      <c r="AD500" s="164">
        <v>0</v>
      </c>
      <c r="AE500" s="495">
        <f t="shared" si="142"/>
        <v>0</v>
      </c>
      <c r="AF500" s="164">
        <v>0</v>
      </c>
      <c r="AG500" s="164">
        <v>0</v>
      </c>
      <c r="AH500" s="164">
        <v>0</v>
      </c>
      <c r="AI500" s="164">
        <v>0</v>
      </c>
      <c r="AJ500" s="495">
        <f t="shared" si="143"/>
        <v>0</v>
      </c>
    </row>
    <row r="501" spans="2:36" s="239" customFormat="1" ht="18" customHeight="1" thickBot="1" x14ac:dyDescent="0.3">
      <c r="B501" s="870"/>
      <c r="C501" s="877"/>
      <c r="D501" s="797"/>
      <c r="E501" s="89" t="s">
        <v>625</v>
      </c>
      <c r="F501" s="52">
        <f t="shared" si="145"/>
        <v>0</v>
      </c>
      <c r="G501" s="144">
        <v>0</v>
      </c>
      <c r="H501" s="144">
        <v>0</v>
      </c>
      <c r="I501" s="144">
        <v>0</v>
      </c>
      <c r="J501" s="144">
        <v>0</v>
      </c>
      <c r="K501" s="68">
        <f t="shared" si="144"/>
        <v>0</v>
      </c>
      <c r="L501" s="144">
        <v>0</v>
      </c>
      <c r="M501" s="144">
        <v>0</v>
      </c>
      <c r="N501" s="144">
        <v>0</v>
      </c>
      <c r="O501" s="144">
        <v>0</v>
      </c>
      <c r="P501" s="318">
        <f t="shared" si="139"/>
        <v>0</v>
      </c>
      <c r="Q501" s="92">
        <v>0</v>
      </c>
      <c r="R501" s="92">
        <v>0</v>
      </c>
      <c r="S501" s="92">
        <v>0</v>
      </c>
      <c r="T501" s="92">
        <v>0</v>
      </c>
      <c r="U501" s="318">
        <f t="shared" si="140"/>
        <v>0</v>
      </c>
      <c r="V501" s="144">
        <v>0</v>
      </c>
      <c r="W501" s="144">
        <v>0</v>
      </c>
      <c r="X501" s="144">
        <v>0</v>
      </c>
      <c r="Y501" s="484">
        <v>0</v>
      </c>
      <c r="Z501" s="495">
        <f t="shared" si="141"/>
        <v>0</v>
      </c>
      <c r="AA501" s="144">
        <v>0</v>
      </c>
      <c r="AB501" s="144">
        <v>0</v>
      </c>
      <c r="AC501" s="144">
        <v>0</v>
      </c>
      <c r="AD501" s="144">
        <v>0</v>
      </c>
      <c r="AE501" s="495">
        <f t="shared" si="142"/>
        <v>0</v>
      </c>
      <c r="AF501" s="144">
        <v>0</v>
      </c>
      <c r="AG501" s="144">
        <v>0</v>
      </c>
      <c r="AH501" s="144">
        <v>0</v>
      </c>
      <c r="AI501" s="144">
        <v>0</v>
      </c>
      <c r="AJ501" s="495">
        <f t="shared" si="143"/>
        <v>0</v>
      </c>
    </row>
    <row r="502" spans="2:36" s="239" customFormat="1" ht="18" customHeight="1" thickBot="1" x14ac:dyDescent="0.3">
      <c r="B502" s="872">
        <v>3</v>
      </c>
      <c r="C502" s="877"/>
      <c r="D502" s="795" t="s">
        <v>579</v>
      </c>
      <c r="E502" s="199" t="s">
        <v>118</v>
      </c>
      <c r="F502" s="52">
        <f t="shared" si="145"/>
        <v>0</v>
      </c>
      <c r="G502" s="123"/>
      <c r="H502" s="123"/>
      <c r="I502" s="123"/>
      <c r="J502" s="123"/>
      <c r="K502" s="68">
        <f t="shared" si="144"/>
        <v>0</v>
      </c>
      <c r="L502" s="277"/>
      <c r="M502" s="277"/>
      <c r="N502" s="277"/>
      <c r="O502" s="277"/>
      <c r="P502" s="318">
        <f t="shared" si="139"/>
        <v>0</v>
      </c>
      <c r="Q502" s="277"/>
      <c r="R502" s="277"/>
      <c r="S502" s="277"/>
      <c r="T502" s="277"/>
      <c r="U502" s="318">
        <f t="shared" si="140"/>
        <v>0</v>
      </c>
      <c r="V502" s="277"/>
      <c r="W502" s="277"/>
      <c r="X502" s="277"/>
      <c r="Y502" s="422"/>
      <c r="Z502" s="495">
        <f t="shared" si="141"/>
        <v>0</v>
      </c>
      <c r="AA502" s="277"/>
      <c r="AB502" s="277"/>
      <c r="AC502" s="277"/>
      <c r="AD502" s="277"/>
      <c r="AE502" s="495">
        <f t="shared" si="142"/>
        <v>0</v>
      </c>
      <c r="AF502" s="277"/>
      <c r="AG502" s="277"/>
      <c r="AH502" s="277"/>
      <c r="AI502" s="277"/>
      <c r="AJ502" s="495">
        <f t="shared" si="143"/>
        <v>0</v>
      </c>
    </row>
    <row r="503" spans="2:36" s="239" customFormat="1" ht="18" customHeight="1" thickBot="1" x14ac:dyDescent="0.3">
      <c r="B503" s="869"/>
      <c r="C503" s="877"/>
      <c r="D503" s="796"/>
      <c r="E503" s="86" t="s">
        <v>205</v>
      </c>
      <c r="F503" s="52">
        <f t="shared" si="145"/>
        <v>0</v>
      </c>
      <c r="G503" s="120"/>
      <c r="H503" s="120"/>
      <c r="I503" s="120"/>
      <c r="J503" s="120"/>
      <c r="K503" s="68">
        <f t="shared" si="144"/>
        <v>0</v>
      </c>
      <c r="L503" s="277"/>
      <c r="M503" s="277"/>
      <c r="N503" s="277"/>
      <c r="O503" s="277"/>
      <c r="P503" s="318">
        <f t="shared" si="139"/>
        <v>0</v>
      </c>
      <c r="Q503" s="277"/>
      <c r="R503" s="277"/>
      <c r="S503" s="277"/>
      <c r="T503" s="277"/>
      <c r="U503" s="318">
        <f t="shared" si="140"/>
        <v>0</v>
      </c>
      <c r="V503" s="277"/>
      <c r="W503" s="277"/>
      <c r="X503" s="277"/>
      <c r="Y503" s="422"/>
      <c r="Z503" s="495">
        <f t="shared" si="141"/>
        <v>0</v>
      </c>
      <c r="AA503" s="277"/>
      <c r="AB503" s="277"/>
      <c r="AC503" s="277"/>
      <c r="AD503" s="277"/>
      <c r="AE503" s="495">
        <f t="shared" si="142"/>
        <v>0</v>
      </c>
      <c r="AF503" s="277"/>
      <c r="AG503" s="277"/>
      <c r="AH503" s="277"/>
      <c r="AI503" s="277"/>
      <c r="AJ503" s="495">
        <f t="shared" si="143"/>
        <v>0</v>
      </c>
    </row>
    <row r="504" spans="2:36" s="239" customFormat="1" ht="18" customHeight="1" thickBot="1" x14ac:dyDescent="0.3">
      <c r="B504" s="869"/>
      <c r="C504" s="877"/>
      <c r="D504" s="796"/>
      <c r="E504" s="88" t="s">
        <v>114</v>
      </c>
      <c r="F504" s="52">
        <f t="shared" si="145"/>
        <v>0</v>
      </c>
      <c r="G504" s="92">
        <v>0</v>
      </c>
      <c r="H504" s="92">
        <v>0</v>
      </c>
      <c r="I504" s="92">
        <v>0</v>
      </c>
      <c r="J504" s="92">
        <v>0</v>
      </c>
      <c r="K504" s="68">
        <f t="shared" si="144"/>
        <v>0</v>
      </c>
      <c r="L504" s="92">
        <v>0</v>
      </c>
      <c r="M504" s="92">
        <v>0</v>
      </c>
      <c r="N504" s="92">
        <v>0</v>
      </c>
      <c r="O504" s="92">
        <v>0</v>
      </c>
      <c r="P504" s="318">
        <f t="shared" si="139"/>
        <v>0</v>
      </c>
      <c r="Q504" s="92">
        <v>0</v>
      </c>
      <c r="R504" s="92">
        <v>0</v>
      </c>
      <c r="S504" s="92">
        <v>0</v>
      </c>
      <c r="T504" s="92">
        <v>0</v>
      </c>
      <c r="U504" s="318">
        <f t="shared" si="140"/>
        <v>0</v>
      </c>
      <c r="V504" s="92">
        <v>0</v>
      </c>
      <c r="W504" s="92">
        <v>0</v>
      </c>
      <c r="X504" s="92">
        <v>0</v>
      </c>
      <c r="Y504" s="482">
        <v>0</v>
      </c>
      <c r="Z504" s="495">
        <f t="shared" si="141"/>
        <v>0</v>
      </c>
      <c r="AA504" s="92">
        <v>0</v>
      </c>
      <c r="AB504" s="92">
        <v>0</v>
      </c>
      <c r="AC504" s="92">
        <v>0</v>
      </c>
      <c r="AD504" s="92">
        <v>0</v>
      </c>
      <c r="AE504" s="495">
        <f t="shared" si="142"/>
        <v>0</v>
      </c>
      <c r="AF504" s="92">
        <v>0</v>
      </c>
      <c r="AG504" s="92">
        <v>0</v>
      </c>
      <c r="AH504" s="92">
        <v>0</v>
      </c>
      <c r="AI504" s="92">
        <v>0</v>
      </c>
      <c r="AJ504" s="495">
        <f t="shared" si="143"/>
        <v>0</v>
      </c>
    </row>
    <row r="505" spans="2:36" s="239" customFormat="1" ht="18" customHeight="1" thickBot="1" x14ac:dyDescent="0.3">
      <c r="B505" s="869"/>
      <c r="C505" s="877"/>
      <c r="D505" s="796"/>
      <c r="E505" s="89" t="s">
        <v>626</v>
      </c>
      <c r="F505" s="52">
        <f t="shared" si="145"/>
        <v>0</v>
      </c>
      <c r="G505" s="164">
        <v>0</v>
      </c>
      <c r="H505" s="164">
        <v>0</v>
      </c>
      <c r="I505" s="164">
        <v>0</v>
      </c>
      <c r="J505" s="164">
        <v>0</v>
      </c>
      <c r="K505" s="68">
        <f t="shared" si="144"/>
        <v>0</v>
      </c>
      <c r="L505" s="164">
        <v>0</v>
      </c>
      <c r="M505" s="164">
        <v>0</v>
      </c>
      <c r="N505" s="164">
        <v>0</v>
      </c>
      <c r="O505" s="164">
        <v>0</v>
      </c>
      <c r="P505" s="318">
        <f t="shared" si="139"/>
        <v>0</v>
      </c>
      <c r="Q505" s="164">
        <v>0</v>
      </c>
      <c r="R505" s="164">
        <v>0</v>
      </c>
      <c r="S505" s="164">
        <v>0</v>
      </c>
      <c r="T505" s="164">
        <v>0</v>
      </c>
      <c r="U505" s="318">
        <f t="shared" si="140"/>
        <v>0</v>
      </c>
      <c r="V505" s="164">
        <v>0</v>
      </c>
      <c r="W505" s="164">
        <v>0</v>
      </c>
      <c r="X505" s="164">
        <v>0</v>
      </c>
      <c r="Y505" s="483">
        <v>0</v>
      </c>
      <c r="Z505" s="495">
        <f t="shared" si="141"/>
        <v>0</v>
      </c>
      <c r="AA505" s="164">
        <v>0</v>
      </c>
      <c r="AB505" s="164">
        <v>0</v>
      </c>
      <c r="AC505" s="164">
        <v>0</v>
      </c>
      <c r="AD505" s="164">
        <v>0</v>
      </c>
      <c r="AE505" s="495">
        <f t="shared" si="142"/>
        <v>0</v>
      </c>
      <c r="AF505" s="164">
        <v>0</v>
      </c>
      <c r="AG505" s="164">
        <v>0</v>
      </c>
      <c r="AH505" s="164">
        <v>0</v>
      </c>
      <c r="AI505" s="164">
        <v>0</v>
      </c>
      <c r="AJ505" s="495">
        <f t="shared" si="143"/>
        <v>0</v>
      </c>
    </row>
    <row r="506" spans="2:36" s="239" customFormat="1" ht="18" customHeight="1" thickBot="1" x14ac:dyDescent="0.3">
      <c r="B506" s="870"/>
      <c r="C506" s="877"/>
      <c r="D506" s="797"/>
      <c r="E506" s="89" t="s">
        <v>625</v>
      </c>
      <c r="F506" s="52">
        <f t="shared" si="145"/>
        <v>0</v>
      </c>
      <c r="G506" s="144">
        <v>0</v>
      </c>
      <c r="H506" s="144">
        <v>0</v>
      </c>
      <c r="I506" s="144">
        <v>0</v>
      </c>
      <c r="J506" s="144">
        <v>0</v>
      </c>
      <c r="K506" s="68">
        <f t="shared" si="144"/>
        <v>0</v>
      </c>
      <c r="L506" s="144">
        <v>0</v>
      </c>
      <c r="M506" s="144">
        <v>0</v>
      </c>
      <c r="N506" s="144">
        <v>0</v>
      </c>
      <c r="O506" s="144">
        <v>0</v>
      </c>
      <c r="P506" s="318">
        <f t="shared" si="139"/>
        <v>0</v>
      </c>
      <c r="Q506" s="144">
        <v>0</v>
      </c>
      <c r="R506" s="144">
        <v>0</v>
      </c>
      <c r="S506" s="144">
        <v>0</v>
      </c>
      <c r="T506" s="144">
        <v>0</v>
      </c>
      <c r="U506" s="318">
        <f t="shared" si="140"/>
        <v>0</v>
      </c>
      <c r="V506" s="144">
        <v>0</v>
      </c>
      <c r="W506" s="144">
        <v>0</v>
      </c>
      <c r="X506" s="144">
        <v>0</v>
      </c>
      <c r="Y506" s="484">
        <v>0</v>
      </c>
      <c r="Z506" s="495">
        <f t="shared" si="141"/>
        <v>0</v>
      </c>
      <c r="AA506" s="144">
        <v>0</v>
      </c>
      <c r="AB506" s="144">
        <v>0</v>
      </c>
      <c r="AC506" s="144">
        <v>0</v>
      </c>
      <c r="AD506" s="144">
        <v>0</v>
      </c>
      <c r="AE506" s="495">
        <f t="shared" si="142"/>
        <v>0</v>
      </c>
      <c r="AF506" s="144">
        <v>0</v>
      </c>
      <c r="AG506" s="144">
        <v>0</v>
      </c>
      <c r="AH506" s="144">
        <v>0</v>
      </c>
      <c r="AI506" s="144">
        <v>0</v>
      </c>
      <c r="AJ506" s="495">
        <f t="shared" si="143"/>
        <v>0</v>
      </c>
    </row>
    <row r="507" spans="2:36" s="239" customFormat="1" ht="18" customHeight="1" thickBot="1" x14ac:dyDescent="0.3">
      <c r="B507" s="872">
        <v>4</v>
      </c>
      <c r="C507" s="877"/>
      <c r="D507" s="795" t="s">
        <v>580</v>
      </c>
      <c r="E507" s="85" t="s">
        <v>118</v>
      </c>
      <c r="F507" s="52">
        <f t="shared" si="145"/>
        <v>0</v>
      </c>
      <c r="G507" s="123"/>
      <c r="H507" s="123"/>
      <c r="I507" s="123"/>
      <c r="J507" s="123"/>
      <c r="K507" s="68">
        <f t="shared" si="144"/>
        <v>0</v>
      </c>
      <c r="L507" s="277"/>
      <c r="M507" s="277"/>
      <c r="N507" s="277"/>
      <c r="O507" s="277"/>
      <c r="P507" s="318">
        <f t="shared" si="139"/>
        <v>0</v>
      </c>
      <c r="Q507" s="277"/>
      <c r="R507" s="277"/>
      <c r="S507" s="277"/>
      <c r="T507" s="277"/>
      <c r="U507" s="318">
        <f t="shared" si="140"/>
        <v>0</v>
      </c>
      <c r="V507" s="277"/>
      <c r="W507" s="277"/>
      <c r="X507" s="277"/>
      <c r="Y507" s="422"/>
      <c r="Z507" s="495">
        <f t="shared" si="141"/>
        <v>0</v>
      </c>
      <c r="AA507" s="277"/>
      <c r="AB507" s="277"/>
      <c r="AC507" s="277"/>
      <c r="AD507" s="277"/>
      <c r="AE507" s="495">
        <f t="shared" si="142"/>
        <v>0</v>
      </c>
      <c r="AF507" s="277"/>
      <c r="AG507" s="277"/>
      <c r="AH507" s="277"/>
      <c r="AI507" s="277"/>
      <c r="AJ507" s="495">
        <f t="shared" si="143"/>
        <v>0</v>
      </c>
    </row>
    <row r="508" spans="2:36" s="239" customFormat="1" ht="18" customHeight="1" thickBot="1" x14ac:dyDescent="0.3">
      <c r="B508" s="869"/>
      <c r="C508" s="877"/>
      <c r="D508" s="796"/>
      <c r="E508" s="86" t="s">
        <v>205</v>
      </c>
      <c r="F508" s="52">
        <f t="shared" si="145"/>
        <v>0</v>
      </c>
      <c r="G508" s="120"/>
      <c r="H508" s="120"/>
      <c r="I508" s="120"/>
      <c r="J508" s="120"/>
      <c r="K508" s="68">
        <f t="shared" si="144"/>
        <v>0</v>
      </c>
      <c r="L508" s="277"/>
      <c r="M508" s="277"/>
      <c r="N508" s="277"/>
      <c r="O508" s="277"/>
      <c r="P508" s="318">
        <f t="shared" si="139"/>
        <v>0</v>
      </c>
      <c r="Q508" s="277"/>
      <c r="R508" s="277"/>
      <c r="S508" s="277"/>
      <c r="T508" s="277"/>
      <c r="U508" s="318">
        <f t="shared" si="140"/>
        <v>0</v>
      </c>
      <c r="V508" s="277"/>
      <c r="W508" s="277"/>
      <c r="X508" s="277"/>
      <c r="Y508" s="422"/>
      <c r="Z508" s="495">
        <f t="shared" si="141"/>
        <v>0</v>
      </c>
      <c r="AA508" s="277"/>
      <c r="AB508" s="277"/>
      <c r="AC508" s="277"/>
      <c r="AD508" s="277"/>
      <c r="AE508" s="495">
        <f t="shared" si="142"/>
        <v>0</v>
      </c>
      <c r="AF508" s="277"/>
      <c r="AG508" s="277"/>
      <c r="AH508" s="277"/>
      <c r="AI508" s="277"/>
      <c r="AJ508" s="495">
        <f t="shared" si="143"/>
        <v>0</v>
      </c>
    </row>
    <row r="509" spans="2:36" s="239" customFormat="1" ht="18" customHeight="1" thickBot="1" x14ac:dyDescent="0.3">
      <c r="B509" s="869"/>
      <c r="C509" s="877"/>
      <c r="D509" s="796"/>
      <c r="E509" s="88" t="s">
        <v>114</v>
      </c>
      <c r="F509" s="52">
        <f t="shared" si="145"/>
        <v>0</v>
      </c>
      <c r="G509" s="92">
        <v>0</v>
      </c>
      <c r="H509" s="92">
        <v>0</v>
      </c>
      <c r="I509" s="92">
        <v>0</v>
      </c>
      <c r="J509" s="92">
        <v>0</v>
      </c>
      <c r="K509" s="68">
        <f t="shared" si="144"/>
        <v>0</v>
      </c>
      <c r="L509" s="92">
        <v>0</v>
      </c>
      <c r="M509" s="92">
        <v>0</v>
      </c>
      <c r="N509" s="92">
        <v>0</v>
      </c>
      <c r="O509" s="92">
        <v>0</v>
      </c>
      <c r="P509" s="318">
        <f t="shared" si="139"/>
        <v>0</v>
      </c>
      <c r="Q509" s="92">
        <v>0</v>
      </c>
      <c r="R509" s="92">
        <v>0</v>
      </c>
      <c r="S509" s="92">
        <v>0</v>
      </c>
      <c r="T509" s="92">
        <v>0</v>
      </c>
      <c r="U509" s="318">
        <f t="shared" si="140"/>
        <v>0</v>
      </c>
      <c r="V509" s="92">
        <v>0</v>
      </c>
      <c r="W509" s="92">
        <v>0</v>
      </c>
      <c r="X509" s="92">
        <v>0</v>
      </c>
      <c r="Y509" s="482">
        <v>0</v>
      </c>
      <c r="Z509" s="495">
        <f t="shared" si="141"/>
        <v>0</v>
      </c>
      <c r="AA509" s="92">
        <v>0</v>
      </c>
      <c r="AB509" s="92">
        <v>0</v>
      </c>
      <c r="AC509" s="92">
        <v>0</v>
      </c>
      <c r="AD509" s="92">
        <v>0</v>
      </c>
      <c r="AE509" s="495">
        <f t="shared" si="142"/>
        <v>0</v>
      </c>
      <c r="AF509" s="92">
        <v>0</v>
      </c>
      <c r="AG509" s="92">
        <v>0</v>
      </c>
      <c r="AH509" s="92">
        <v>0</v>
      </c>
      <c r="AI509" s="92">
        <v>0</v>
      </c>
      <c r="AJ509" s="495">
        <f t="shared" si="143"/>
        <v>0</v>
      </c>
    </row>
    <row r="510" spans="2:36" s="239" customFormat="1" ht="18" customHeight="1" thickBot="1" x14ac:dyDescent="0.3">
      <c r="B510" s="869"/>
      <c r="C510" s="877"/>
      <c r="D510" s="796"/>
      <c r="E510" s="89" t="s">
        <v>626</v>
      </c>
      <c r="F510" s="52">
        <f t="shared" si="145"/>
        <v>0</v>
      </c>
      <c r="G510" s="164">
        <v>0</v>
      </c>
      <c r="H510" s="164">
        <v>0</v>
      </c>
      <c r="I510" s="164">
        <v>0</v>
      </c>
      <c r="J510" s="164">
        <v>0</v>
      </c>
      <c r="K510" s="68">
        <f t="shared" si="144"/>
        <v>0</v>
      </c>
      <c r="L510" s="164">
        <v>0</v>
      </c>
      <c r="M510" s="164">
        <v>0</v>
      </c>
      <c r="N510" s="164">
        <v>0</v>
      </c>
      <c r="O510" s="164">
        <v>0</v>
      </c>
      <c r="P510" s="318">
        <f t="shared" si="139"/>
        <v>0</v>
      </c>
      <c r="Q510" s="164">
        <v>0</v>
      </c>
      <c r="R510" s="164">
        <v>0</v>
      </c>
      <c r="S510" s="164">
        <v>0</v>
      </c>
      <c r="T510" s="164">
        <v>0</v>
      </c>
      <c r="U510" s="318">
        <f t="shared" si="140"/>
        <v>0</v>
      </c>
      <c r="V510" s="164">
        <v>0</v>
      </c>
      <c r="W510" s="164">
        <v>0</v>
      </c>
      <c r="X510" s="164">
        <v>0</v>
      </c>
      <c r="Y510" s="483">
        <v>0</v>
      </c>
      <c r="Z510" s="495">
        <f t="shared" si="141"/>
        <v>0</v>
      </c>
      <c r="AA510" s="164">
        <v>0</v>
      </c>
      <c r="AB510" s="164">
        <v>0</v>
      </c>
      <c r="AC510" s="164">
        <v>0</v>
      </c>
      <c r="AD510" s="164">
        <v>0</v>
      </c>
      <c r="AE510" s="495">
        <f t="shared" si="142"/>
        <v>0</v>
      </c>
      <c r="AF510" s="164">
        <v>0</v>
      </c>
      <c r="AG510" s="164">
        <v>0</v>
      </c>
      <c r="AH510" s="164">
        <v>0</v>
      </c>
      <c r="AI510" s="164">
        <v>0</v>
      </c>
      <c r="AJ510" s="495">
        <f t="shared" si="143"/>
        <v>0</v>
      </c>
    </row>
    <row r="511" spans="2:36" s="239" customFormat="1" ht="18" customHeight="1" thickBot="1" x14ac:dyDescent="0.3">
      <c r="B511" s="870"/>
      <c r="C511" s="877"/>
      <c r="D511" s="797"/>
      <c r="E511" s="89" t="s">
        <v>625</v>
      </c>
      <c r="F511" s="52">
        <f t="shared" si="145"/>
        <v>0</v>
      </c>
      <c r="G511" s="144">
        <v>0</v>
      </c>
      <c r="H511" s="144">
        <v>0</v>
      </c>
      <c r="I511" s="144">
        <v>0</v>
      </c>
      <c r="J511" s="144">
        <v>0</v>
      </c>
      <c r="K511" s="68">
        <f t="shared" si="144"/>
        <v>0</v>
      </c>
      <c r="L511" s="144">
        <v>0</v>
      </c>
      <c r="M511" s="144">
        <v>0</v>
      </c>
      <c r="N511" s="144">
        <v>0</v>
      </c>
      <c r="O511" s="144">
        <v>0</v>
      </c>
      <c r="P511" s="318">
        <f t="shared" si="139"/>
        <v>0</v>
      </c>
      <c r="Q511" s="144">
        <v>0</v>
      </c>
      <c r="R511" s="144">
        <v>0</v>
      </c>
      <c r="S511" s="144">
        <v>0</v>
      </c>
      <c r="T511" s="144">
        <v>0</v>
      </c>
      <c r="U511" s="318">
        <f t="shared" si="140"/>
        <v>0</v>
      </c>
      <c r="V511" s="144">
        <v>0</v>
      </c>
      <c r="W511" s="144">
        <v>0</v>
      </c>
      <c r="X511" s="144">
        <v>0</v>
      </c>
      <c r="Y511" s="484">
        <v>0</v>
      </c>
      <c r="Z511" s="495">
        <f t="shared" si="141"/>
        <v>0</v>
      </c>
      <c r="AA511" s="144">
        <v>0</v>
      </c>
      <c r="AB511" s="144">
        <v>0</v>
      </c>
      <c r="AC511" s="144">
        <v>0</v>
      </c>
      <c r="AD511" s="144">
        <v>0</v>
      </c>
      <c r="AE511" s="495">
        <f t="shared" si="142"/>
        <v>0</v>
      </c>
      <c r="AF511" s="144">
        <v>0</v>
      </c>
      <c r="AG511" s="144">
        <v>0</v>
      </c>
      <c r="AH511" s="144">
        <v>0</v>
      </c>
      <c r="AI511" s="144">
        <v>0</v>
      </c>
      <c r="AJ511" s="495">
        <f t="shared" si="143"/>
        <v>0</v>
      </c>
    </row>
    <row r="512" spans="2:36" s="239" customFormat="1" ht="18" customHeight="1" thickBot="1" x14ac:dyDescent="0.3">
      <c r="B512" s="872">
        <v>5</v>
      </c>
      <c r="C512" s="877"/>
      <c r="D512" s="795" t="s">
        <v>613</v>
      </c>
      <c r="E512" s="85" t="s">
        <v>118</v>
      </c>
      <c r="F512" s="52">
        <f t="shared" si="145"/>
        <v>0</v>
      </c>
      <c r="G512" s="123"/>
      <c r="H512" s="123"/>
      <c r="I512" s="123"/>
      <c r="J512" s="123"/>
      <c r="K512" s="68">
        <f t="shared" si="144"/>
        <v>0</v>
      </c>
      <c r="L512" s="277"/>
      <c r="M512" s="277"/>
      <c r="N512" s="277"/>
      <c r="O512" s="277"/>
      <c r="P512" s="318">
        <f t="shared" si="139"/>
        <v>0</v>
      </c>
      <c r="Q512" s="277"/>
      <c r="R512" s="277"/>
      <c r="S512" s="277"/>
      <c r="T512" s="277"/>
      <c r="U512" s="318">
        <f t="shared" si="140"/>
        <v>0</v>
      </c>
      <c r="V512" s="277"/>
      <c r="W512" s="277"/>
      <c r="X512" s="277"/>
      <c r="Y512" s="422"/>
      <c r="Z512" s="495">
        <f t="shared" si="141"/>
        <v>0</v>
      </c>
      <c r="AA512" s="277"/>
      <c r="AB512" s="277"/>
      <c r="AC512" s="277"/>
      <c r="AD512" s="277"/>
      <c r="AE512" s="495">
        <f t="shared" si="142"/>
        <v>0</v>
      </c>
      <c r="AF512" s="277"/>
      <c r="AG512" s="277"/>
      <c r="AH512" s="277"/>
      <c r="AI512" s="277"/>
      <c r="AJ512" s="495">
        <f t="shared" si="143"/>
        <v>0</v>
      </c>
    </row>
    <row r="513" spans="2:36" s="239" customFormat="1" ht="18" customHeight="1" thickBot="1" x14ac:dyDescent="0.3">
      <c r="B513" s="869"/>
      <c r="C513" s="877"/>
      <c r="D513" s="796"/>
      <c r="E513" s="86" t="s">
        <v>205</v>
      </c>
      <c r="F513" s="52">
        <f t="shared" si="145"/>
        <v>0</v>
      </c>
      <c r="G513" s="120"/>
      <c r="H513" s="120"/>
      <c r="I513" s="120"/>
      <c r="J513" s="120"/>
      <c r="K513" s="68">
        <f t="shared" si="144"/>
        <v>0</v>
      </c>
      <c r="L513" s="277"/>
      <c r="M513" s="277"/>
      <c r="N513" s="277"/>
      <c r="O513" s="277"/>
      <c r="P513" s="318">
        <f t="shared" si="139"/>
        <v>0</v>
      </c>
      <c r="Q513" s="277"/>
      <c r="R513" s="277"/>
      <c r="S513" s="277"/>
      <c r="T513" s="277"/>
      <c r="U513" s="318">
        <f t="shared" si="140"/>
        <v>0</v>
      </c>
      <c r="V513" s="277"/>
      <c r="W513" s="277"/>
      <c r="X513" s="277"/>
      <c r="Y513" s="422"/>
      <c r="Z513" s="495">
        <f t="shared" si="141"/>
        <v>0</v>
      </c>
      <c r="AA513" s="277"/>
      <c r="AB513" s="277"/>
      <c r="AC513" s="277"/>
      <c r="AD513" s="277"/>
      <c r="AE513" s="495">
        <f t="shared" si="142"/>
        <v>0</v>
      </c>
      <c r="AF513" s="277"/>
      <c r="AG513" s="277"/>
      <c r="AH513" s="277"/>
      <c r="AI513" s="277"/>
      <c r="AJ513" s="495">
        <f t="shared" si="143"/>
        <v>0</v>
      </c>
    </row>
    <row r="514" spans="2:36" s="239" customFormat="1" ht="18" customHeight="1" thickBot="1" x14ac:dyDescent="0.3">
      <c r="B514" s="869"/>
      <c r="C514" s="877"/>
      <c r="D514" s="796"/>
      <c r="E514" s="88" t="s">
        <v>114</v>
      </c>
      <c r="F514" s="52">
        <f t="shared" si="145"/>
        <v>0</v>
      </c>
      <c r="G514" s="92">
        <v>0</v>
      </c>
      <c r="H514" s="92">
        <v>0</v>
      </c>
      <c r="I514" s="92">
        <v>0</v>
      </c>
      <c r="J514" s="92">
        <v>0</v>
      </c>
      <c r="K514" s="68">
        <f t="shared" si="144"/>
        <v>0</v>
      </c>
      <c r="L514" s="92">
        <v>0</v>
      </c>
      <c r="M514" s="92">
        <v>0</v>
      </c>
      <c r="N514" s="92">
        <v>0</v>
      </c>
      <c r="O514" s="92">
        <v>0</v>
      </c>
      <c r="P514" s="318">
        <f t="shared" si="139"/>
        <v>0</v>
      </c>
      <c r="Q514" s="92">
        <v>0</v>
      </c>
      <c r="R514" s="92">
        <v>0</v>
      </c>
      <c r="S514" s="92">
        <v>0</v>
      </c>
      <c r="T514" s="92">
        <v>0</v>
      </c>
      <c r="U514" s="318">
        <f t="shared" si="140"/>
        <v>0</v>
      </c>
      <c r="V514" s="92">
        <v>0</v>
      </c>
      <c r="W514" s="92">
        <v>0</v>
      </c>
      <c r="X514" s="92">
        <v>0</v>
      </c>
      <c r="Y514" s="482">
        <v>0</v>
      </c>
      <c r="Z514" s="495">
        <f t="shared" si="141"/>
        <v>0</v>
      </c>
      <c r="AA514" s="92">
        <v>0</v>
      </c>
      <c r="AB514" s="92">
        <v>0</v>
      </c>
      <c r="AC514" s="92">
        <v>0</v>
      </c>
      <c r="AD514" s="92">
        <v>0</v>
      </c>
      <c r="AE514" s="495">
        <f t="shared" si="142"/>
        <v>0</v>
      </c>
      <c r="AF514" s="92">
        <v>0</v>
      </c>
      <c r="AG514" s="92">
        <v>0</v>
      </c>
      <c r="AH514" s="92">
        <v>0</v>
      </c>
      <c r="AI514" s="92">
        <v>0</v>
      </c>
      <c r="AJ514" s="495">
        <f t="shared" si="143"/>
        <v>0</v>
      </c>
    </row>
    <row r="515" spans="2:36" s="239" customFormat="1" ht="18" customHeight="1" thickBot="1" x14ac:dyDescent="0.3">
      <c r="B515" s="869"/>
      <c r="C515" s="877"/>
      <c r="D515" s="796"/>
      <c r="E515" s="89" t="s">
        <v>626</v>
      </c>
      <c r="F515" s="52">
        <f t="shared" si="145"/>
        <v>0</v>
      </c>
      <c r="G515" s="164">
        <v>0</v>
      </c>
      <c r="H515" s="164">
        <v>0</v>
      </c>
      <c r="I515" s="164">
        <v>0</v>
      </c>
      <c r="J515" s="164">
        <v>0</v>
      </c>
      <c r="K515" s="68">
        <f t="shared" si="144"/>
        <v>0</v>
      </c>
      <c r="L515" s="164">
        <v>0</v>
      </c>
      <c r="M515" s="164">
        <v>0</v>
      </c>
      <c r="N515" s="164">
        <v>0</v>
      </c>
      <c r="O515" s="164">
        <v>0</v>
      </c>
      <c r="P515" s="318">
        <f t="shared" si="139"/>
        <v>0</v>
      </c>
      <c r="Q515" s="164">
        <v>0</v>
      </c>
      <c r="R515" s="164">
        <v>0</v>
      </c>
      <c r="S515" s="164">
        <v>0</v>
      </c>
      <c r="T515" s="164">
        <v>0</v>
      </c>
      <c r="U515" s="318">
        <f t="shared" si="140"/>
        <v>0</v>
      </c>
      <c r="V515" s="164">
        <v>0</v>
      </c>
      <c r="W515" s="164">
        <v>0</v>
      </c>
      <c r="X515" s="164">
        <v>0</v>
      </c>
      <c r="Y515" s="483">
        <v>0</v>
      </c>
      <c r="Z515" s="495">
        <f t="shared" si="141"/>
        <v>0</v>
      </c>
      <c r="AA515" s="164">
        <v>0</v>
      </c>
      <c r="AB515" s="164">
        <v>0</v>
      </c>
      <c r="AC515" s="164">
        <v>0</v>
      </c>
      <c r="AD515" s="164">
        <v>0</v>
      </c>
      <c r="AE515" s="495">
        <f t="shared" si="142"/>
        <v>0</v>
      </c>
      <c r="AF515" s="164">
        <v>0</v>
      </c>
      <c r="AG515" s="164">
        <v>0</v>
      </c>
      <c r="AH515" s="164">
        <v>0</v>
      </c>
      <c r="AI515" s="164">
        <v>0</v>
      </c>
      <c r="AJ515" s="495">
        <f t="shared" si="143"/>
        <v>0</v>
      </c>
    </row>
    <row r="516" spans="2:36" s="239" customFormat="1" ht="18" customHeight="1" thickBot="1" x14ac:dyDescent="0.3">
      <c r="B516" s="870"/>
      <c r="C516" s="877"/>
      <c r="D516" s="797"/>
      <c r="E516" s="89" t="s">
        <v>625</v>
      </c>
      <c r="F516" s="52">
        <f t="shared" si="145"/>
        <v>0</v>
      </c>
      <c r="G516" s="144">
        <v>0</v>
      </c>
      <c r="H516" s="144">
        <v>0</v>
      </c>
      <c r="I516" s="144">
        <v>0</v>
      </c>
      <c r="J516" s="144">
        <v>0</v>
      </c>
      <c r="K516" s="68">
        <f t="shared" si="144"/>
        <v>0</v>
      </c>
      <c r="L516" s="144">
        <v>0</v>
      </c>
      <c r="M516" s="144">
        <v>0</v>
      </c>
      <c r="N516" s="144">
        <v>0</v>
      </c>
      <c r="O516" s="144">
        <v>0</v>
      </c>
      <c r="P516" s="318">
        <f t="shared" si="139"/>
        <v>0</v>
      </c>
      <c r="Q516" s="144">
        <v>0</v>
      </c>
      <c r="R516" s="144">
        <v>0</v>
      </c>
      <c r="S516" s="144">
        <v>0</v>
      </c>
      <c r="T516" s="144">
        <v>0</v>
      </c>
      <c r="U516" s="318">
        <f t="shared" si="140"/>
        <v>0</v>
      </c>
      <c r="V516" s="144">
        <v>0</v>
      </c>
      <c r="W516" s="144">
        <v>0</v>
      </c>
      <c r="X516" s="144">
        <v>0</v>
      </c>
      <c r="Y516" s="484">
        <v>0</v>
      </c>
      <c r="Z516" s="495">
        <f t="shared" si="141"/>
        <v>0</v>
      </c>
      <c r="AA516" s="144">
        <v>0</v>
      </c>
      <c r="AB516" s="144">
        <v>0</v>
      </c>
      <c r="AC516" s="144">
        <v>0</v>
      </c>
      <c r="AD516" s="144">
        <v>0</v>
      </c>
      <c r="AE516" s="495">
        <f t="shared" si="142"/>
        <v>0</v>
      </c>
      <c r="AF516" s="144">
        <v>0</v>
      </c>
      <c r="AG516" s="144">
        <v>0</v>
      </c>
      <c r="AH516" s="144">
        <v>0</v>
      </c>
      <c r="AI516" s="144">
        <v>0</v>
      </c>
      <c r="AJ516" s="495">
        <f t="shared" si="143"/>
        <v>0</v>
      </c>
    </row>
    <row r="517" spans="2:36" s="239" customFormat="1" ht="16.5" customHeight="1" x14ac:dyDescent="0.25">
      <c r="B517" s="20"/>
      <c r="C517" s="877"/>
      <c r="D517" s="819" t="s">
        <v>586</v>
      </c>
      <c r="E517" s="820"/>
      <c r="F517" s="52">
        <f t="shared" si="145"/>
        <v>0</v>
      </c>
      <c r="G517" s="68">
        <f t="shared" ref="G517:J521" si="163">G492+G497+G502+G507+G512</f>
        <v>0</v>
      </c>
      <c r="H517" s="68">
        <f t="shared" si="163"/>
        <v>0</v>
      </c>
      <c r="I517" s="68">
        <f t="shared" si="163"/>
        <v>0</v>
      </c>
      <c r="J517" s="68">
        <f t="shared" si="163"/>
        <v>0</v>
      </c>
      <c r="K517" s="68">
        <f t="shared" si="144"/>
        <v>0</v>
      </c>
      <c r="L517" s="68">
        <f t="shared" ref="L517:O521" si="164">L492+L497+L502+L507+L512</f>
        <v>0</v>
      </c>
      <c r="M517" s="68">
        <f t="shared" si="164"/>
        <v>0</v>
      </c>
      <c r="N517" s="68">
        <f t="shared" si="164"/>
        <v>0</v>
      </c>
      <c r="O517" s="68">
        <f t="shared" si="164"/>
        <v>0</v>
      </c>
      <c r="P517" s="318">
        <f t="shared" si="139"/>
        <v>0</v>
      </c>
      <c r="Q517" s="68">
        <f t="shared" ref="Q517:T521" si="165">Q492+Q497+Q502+Q507+Q512</f>
        <v>0</v>
      </c>
      <c r="R517" s="68">
        <f t="shared" si="165"/>
        <v>0</v>
      </c>
      <c r="S517" s="68">
        <f t="shared" si="165"/>
        <v>0</v>
      </c>
      <c r="T517" s="68">
        <f t="shared" si="165"/>
        <v>0</v>
      </c>
      <c r="U517" s="318">
        <f t="shared" si="140"/>
        <v>0</v>
      </c>
      <c r="V517" s="68">
        <f t="shared" ref="V517:Y521" si="166">V492+V497+V502+V507+V512</f>
        <v>0</v>
      </c>
      <c r="W517" s="68">
        <f t="shared" si="166"/>
        <v>0</v>
      </c>
      <c r="X517" s="68">
        <f t="shared" si="166"/>
        <v>0</v>
      </c>
      <c r="Y517" s="475">
        <f t="shared" si="166"/>
        <v>0</v>
      </c>
      <c r="Z517" s="495">
        <f t="shared" si="141"/>
        <v>0</v>
      </c>
      <c r="AA517" s="68">
        <f t="shared" ref="AA517:AD521" si="167">AA492+AA497+AA502+AA507+AA512</f>
        <v>0</v>
      </c>
      <c r="AB517" s="68">
        <f t="shared" si="167"/>
        <v>0</v>
      </c>
      <c r="AC517" s="68">
        <f t="shared" si="167"/>
        <v>0</v>
      </c>
      <c r="AD517" s="68">
        <f t="shared" si="167"/>
        <v>0</v>
      </c>
      <c r="AE517" s="495">
        <f t="shared" si="142"/>
        <v>0</v>
      </c>
      <c r="AF517" s="68">
        <f t="shared" ref="AF517:AI521" si="168">AF492+AF497+AF502+AF507+AF512</f>
        <v>0</v>
      </c>
      <c r="AG517" s="68">
        <f t="shared" si="168"/>
        <v>0</v>
      </c>
      <c r="AH517" s="68">
        <f t="shared" si="168"/>
        <v>0</v>
      </c>
      <c r="AI517" s="68">
        <f t="shared" si="168"/>
        <v>0</v>
      </c>
      <c r="AJ517" s="495">
        <f t="shared" si="143"/>
        <v>0</v>
      </c>
    </row>
    <row r="518" spans="2:36" s="239" customFormat="1" ht="16.5" customHeight="1" x14ac:dyDescent="0.25">
      <c r="B518" s="20"/>
      <c r="C518" s="877"/>
      <c r="D518" s="817" t="s">
        <v>587</v>
      </c>
      <c r="E518" s="818"/>
      <c r="F518" s="52">
        <f t="shared" si="145"/>
        <v>0</v>
      </c>
      <c r="G518" s="68">
        <f t="shared" si="163"/>
        <v>0</v>
      </c>
      <c r="H518" s="68">
        <f t="shared" si="163"/>
        <v>0</v>
      </c>
      <c r="I518" s="68">
        <f t="shared" si="163"/>
        <v>0</v>
      </c>
      <c r="J518" s="68">
        <f t="shared" si="163"/>
        <v>0</v>
      </c>
      <c r="K518" s="68">
        <f t="shared" si="144"/>
        <v>0</v>
      </c>
      <c r="L518" s="68">
        <f t="shared" si="164"/>
        <v>0</v>
      </c>
      <c r="M518" s="68">
        <f t="shared" si="164"/>
        <v>0</v>
      </c>
      <c r="N518" s="68">
        <f t="shared" si="164"/>
        <v>0</v>
      </c>
      <c r="O518" s="68">
        <f t="shared" si="164"/>
        <v>0</v>
      </c>
      <c r="P518" s="318">
        <f t="shared" si="139"/>
        <v>0</v>
      </c>
      <c r="Q518" s="68">
        <f t="shared" si="165"/>
        <v>0</v>
      </c>
      <c r="R518" s="68">
        <f t="shared" si="165"/>
        <v>0</v>
      </c>
      <c r="S518" s="68">
        <f t="shared" si="165"/>
        <v>0</v>
      </c>
      <c r="T518" s="68">
        <f t="shared" si="165"/>
        <v>0</v>
      </c>
      <c r="U518" s="318">
        <f t="shared" si="140"/>
        <v>0</v>
      </c>
      <c r="V518" s="68">
        <f t="shared" si="166"/>
        <v>0</v>
      </c>
      <c r="W518" s="68">
        <f t="shared" si="166"/>
        <v>0</v>
      </c>
      <c r="X518" s="68">
        <f t="shared" si="166"/>
        <v>0</v>
      </c>
      <c r="Y518" s="475">
        <f t="shared" si="166"/>
        <v>0</v>
      </c>
      <c r="Z518" s="495">
        <f t="shared" si="141"/>
        <v>0</v>
      </c>
      <c r="AA518" s="68">
        <f t="shared" si="167"/>
        <v>0</v>
      </c>
      <c r="AB518" s="68">
        <f t="shared" si="167"/>
        <v>0</v>
      </c>
      <c r="AC518" s="68">
        <f t="shared" si="167"/>
        <v>0</v>
      </c>
      <c r="AD518" s="68">
        <f t="shared" si="167"/>
        <v>0</v>
      </c>
      <c r="AE518" s="495">
        <f t="shared" si="142"/>
        <v>0</v>
      </c>
      <c r="AF518" s="68">
        <f t="shared" si="168"/>
        <v>0</v>
      </c>
      <c r="AG518" s="68">
        <f t="shared" si="168"/>
        <v>0</v>
      </c>
      <c r="AH518" s="68">
        <f t="shared" si="168"/>
        <v>0</v>
      </c>
      <c r="AI518" s="68">
        <f t="shared" si="168"/>
        <v>0</v>
      </c>
      <c r="AJ518" s="495">
        <f t="shared" si="143"/>
        <v>0</v>
      </c>
    </row>
    <row r="519" spans="2:36" s="239" customFormat="1" ht="16.5" customHeight="1" thickBot="1" x14ac:dyDescent="0.3">
      <c r="B519" s="20"/>
      <c r="C519" s="877"/>
      <c r="D519" s="821" t="s">
        <v>588</v>
      </c>
      <c r="E519" s="822"/>
      <c r="F519" s="52">
        <f t="shared" si="145"/>
        <v>0</v>
      </c>
      <c r="G519" s="68">
        <f t="shared" si="163"/>
        <v>0</v>
      </c>
      <c r="H519" s="68">
        <f t="shared" si="163"/>
        <v>0</v>
      </c>
      <c r="I519" s="68">
        <f t="shared" si="163"/>
        <v>0</v>
      </c>
      <c r="J519" s="68">
        <f t="shared" si="163"/>
        <v>0</v>
      </c>
      <c r="K519" s="68">
        <f t="shared" si="144"/>
        <v>0</v>
      </c>
      <c r="L519" s="68">
        <f t="shared" si="164"/>
        <v>0</v>
      </c>
      <c r="M519" s="68">
        <f t="shared" si="164"/>
        <v>0</v>
      </c>
      <c r="N519" s="68">
        <f t="shared" si="164"/>
        <v>0</v>
      </c>
      <c r="O519" s="68">
        <f t="shared" si="164"/>
        <v>0</v>
      </c>
      <c r="P519" s="318">
        <f t="shared" si="139"/>
        <v>0</v>
      </c>
      <c r="Q519" s="68">
        <f t="shared" si="165"/>
        <v>0</v>
      </c>
      <c r="R519" s="68">
        <f t="shared" si="165"/>
        <v>0</v>
      </c>
      <c r="S519" s="68">
        <f t="shared" si="165"/>
        <v>0</v>
      </c>
      <c r="T519" s="68">
        <f t="shared" si="165"/>
        <v>0</v>
      </c>
      <c r="U519" s="318">
        <f t="shared" si="140"/>
        <v>0</v>
      </c>
      <c r="V519" s="68">
        <f t="shared" si="166"/>
        <v>0</v>
      </c>
      <c r="W519" s="68">
        <f t="shared" si="166"/>
        <v>0</v>
      </c>
      <c r="X519" s="68">
        <f t="shared" si="166"/>
        <v>0</v>
      </c>
      <c r="Y519" s="475">
        <f t="shared" si="166"/>
        <v>0</v>
      </c>
      <c r="Z519" s="495">
        <f t="shared" si="141"/>
        <v>0</v>
      </c>
      <c r="AA519" s="68">
        <f t="shared" si="167"/>
        <v>0</v>
      </c>
      <c r="AB519" s="68">
        <f t="shared" si="167"/>
        <v>0</v>
      </c>
      <c r="AC519" s="68">
        <f t="shared" si="167"/>
        <v>0</v>
      </c>
      <c r="AD519" s="68">
        <f t="shared" si="167"/>
        <v>0</v>
      </c>
      <c r="AE519" s="495">
        <f t="shared" si="142"/>
        <v>0</v>
      </c>
      <c r="AF519" s="68">
        <f t="shared" si="168"/>
        <v>0</v>
      </c>
      <c r="AG519" s="68">
        <f t="shared" si="168"/>
        <v>0</v>
      </c>
      <c r="AH519" s="68">
        <f t="shared" si="168"/>
        <v>0</v>
      </c>
      <c r="AI519" s="68">
        <f t="shared" si="168"/>
        <v>0</v>
      </c>
      <c r="AJ519" s="495">
        <f t="shared" si="143"/>
        <v>0</v>
      </c>
    </row>
    <row r="520" spans="2:36" s="239" customFormat="1" ht="16.5" customHeight="1" thickBot="1" x14ac:dyDescent="0.3">
      <c r="B520" s="216"/>
      <c r="C520" s="877"/>
      <c r="D520" s="815" t="s">
        <v>589</v>
      </c>
      <c r="E520" s="816"/>
      <c r="F520" s="52">
        <f t="shared" si="145"/>
        <v>0</v>
      </c>
      <c r="G520" s="68">
        <f t="shared" si="163"/>
        <v>0</v>
      </c>
      <c r="H520" s="68">
        <f t="shared" si="163"/>
        <v>0</v>
      </c>
      <c r="I520" s="68">
        <f t="shared" si="163"/>
        <v>0</v>
      </c>
      <c r="J520" s="68">
        <f t="shared" si="163"/>
        <v>0</v>
      </c>
      <c r="K520" s="68">
        <f t="shared" si="144"/>
        <v>0</v>
      </c>
      <c r="L520" s="68">
        <f t="shared" si="164"/>
        <v>0</v>
      </c>
      <c r="M520" s="68">
        <f t="shared" si="164"/>
        <v>0</v>
      </c>
      <c r="N520" s="68">
        <f t="shared" si="164"/>
        <v>0</v>
      </c>
      <c r="O520" s="68">
        <f t="shared" si="164"/>
        <v>0</v>
      </c>
      <c r="P520" s="318">
        <f t="shared" si="139"/>
        <v>0</v>
      </c>
      <c r="Q520" s="68">
        <f t="shared" si="165"/>
        <v>0</v>
      </c>
      <c r="R520" s="68">
        <f t="shared" si="165"/>
        <v>0</v>
      </c>
      <c r="S520" s="68">
        <f t="shared" si="165"/>
        <v>0</v>
      </c>
      <c r="T520" s="68">
        <f t="shared" si="165"/>
        <v>0</v>
      </c>
      <c r="U520" s="318">
        <f t="shared" si="140"/>
        <v>0</v>
      </c>
      <c r="V520" s="68">
        <f t="shared" si="166"/>
        <v>0</v>
      </c>
      <c r="W520" s="68">
        <f t="shared" si="166"/>
        <v>0</v>
      </c>
      <c r="X520" s="68">
        <f t="shared" si="166"/>
        <v>0</v>
      </c>
      <c r="Y520" s="475">
        <f t="shared" si="166"/>
        <v>0</v>
      </c>
      <c r="Z520" s="495">
        <f t="shared" si="141"/>
        <v>0</v>
      </c>
      <c r="AA520" s="68">
        <f t="shared" si="167"/>
        <v>0</v>
      </c>
      <c r="AB520" s="68">
        <f t="shared" si="167"/>
        <v>0</v>
      </c>
      <c r="AC520" s="68">
        <f t="shared" si="167"/>
        <v>0</v>
      </c>
      <c r="AD520" s="68">
        <f t="shared" si="167"/>
        <v>0</v>
      </c>
      <c r="AE520" s="495">
        <f t="shared" si="142"/>
        <v>0</v>
      </c>
      <c r="AF520" s="68">
        <f t="shared" si="168"/>
        <v>0</v>
      </c>
      <c r="AG520" s="68">
        <f t="shared" si="168"/>
        <v>0</v>
      </c>
      <c r="AH520" s="68">
        <f t="shared" si="168"/>
        <v>0</v>
      </c>
      <c r="AI520" s="68">
        <f t="shared" si="168"/>
        <v>0</v>
      </c>
      <c r="AJ520" s="495">
        <f t="shared" si="143"/>
        <v>0</v>
      </c>
    </row>
    <row r="521" spans="2:36" s="239" customFormat="1" ht="16.5" customHeight="1" thickBot="1" x14ac:dyDescent="0.3">
      <c r="B521" s="161"/>
      <c r="C521" s="878"/>
      <c r="D521" s="815" t="s">
        <v>646</v>
      </c>
      <c r="E521" s="816"/>
      <c r="F521" s="52">
        <f t="shared" si="145"/>
        <v>0</v>
      </c>
      <c r="G521" s="68">
        <f t="shared" si="163"/>
        <v>0</v>
      </c>
      <c r="H521" s="68">
        <f t="shared" si="163"/>
        <v>0</v>
      </c>
      <c r="I521" s="68">
        <f t="shared" si="163"/>
        <v>0</v>
      </c>
      <c r="J521" s="68">
        <f t="shared" si="163"/>
        <v>0</v>
      </c>
      <c r="K521" s="68">
        <f t="shared" si="144"/>
        <v>0</v>
      </c>
      <c r="L521" s="68">
        <f t="shared" si="164"/>
        <v>0</v>
      </c>
      <c r="M521" s="68">
        <f t="shared" si="164"/>
        <v>0</v>
      </c>
      <c r="N521" s="68">
        <f t="shared" si="164"/>
        <v>0</v>
      </c>
      <c r="O521" s="68">
        <f t="shared" si="164"/>
        <v>0</v>
      </c>
      <c r="P521" s="318">
        <f t="shared" si="139"/>
        <v>0</v>
      </c>
      <c r="Q521" s="68">
        <f t="shared" si="165"/>
        <v>0</v>
      </c>
      <c r="R521" s="68">
        <f t="shared" si="165"/>
        <v>0</v>
      </c>
      <c r="S521" s="68">
        <f t="shared" si="165"/>
        <v>0</v>
      </c>
      <c r="T521" s="68">
        <f t="shared" si="165"/>
        <v>0</v>
      </c>
      <c r="U521" s="318">
        <f t="shared" si="140"/>
        <v>0</v>
      </c>
      <c r="V521" s="68">
        <f t="shared" si="166"/>
        <v>0</v>
      </c>
      <c r="W521" s="68">
        <f t="shared" si="166"/>
        <v>0</v>
      </c>
      <c r="X521" s="68">
        <f t="shared" si="166"/>
        <v>0</v>
      </c>
      <c r="Y521" s="475">
        <f t="shared" si="166"/>
        <v>0</v>
      </c>
      <c r="Z521" s="495">
        <f t="shared" si="141"/>
        <v>0</v>
      </c>
      <c r="AA521" s="68">
        <f t="shared" si="167"/>
        <v>0</v>
      </c>
      <c r="AB521" s="68">
        <f t="shared" si="167"/>
        <v>0</v>
      </c>
      <c r="AC521" s="68">
        <f t="shared" si="167"/>
        <v>0</v>
      </c>
      <c r="AD521" s="68">
        <f t="shared" si="167"/>
        <v>0</v>
      </c>
      <c r="AE521" s="495">
        <f t="shared" si="142"/>
        <v>0</v>
      </c>
      <c r="AF521" s="68">
        <f t="shared" si="168"/>
        <v>0</v>
      </c>
      <c r="AG521" s="68">
        <f t="shared" si="168"/>
        <v>0</v>
      </c>
      <c r="AH521" s="68">
        <f t="shared" si="168"/>
        <v>0</v>
      </c>
      <c r="AI521" s="68">
        <f t="shared" si="168"/>
        <v>0</v>
      </c>
      <c r="AJ521" s="495">
        <f t="shared" si="143"/>
        <v>0</v>
      </c>
    </row>
    <row r="522" spans="2:36" s="125" customFormat="1" ht="16.5" customHeight="1" thickBot="1" x14ac:dyDescent="0.3">
      <c r="B522" s="904">
        <v>1</v>
      </c>
      <c r="C522" s="876" t="s">
        <v>124</v>
      </c>
      <c r="D522" s="786" t="s">
        <v>65</v>
      </c>
      <c r="E522" s="199" t="s">
        <v>118</v>
      </c>
      <c r="F522" s="52">
        <f t="shared" si="145"/>
        <v>0</v>
      </c>
      <c r="G522" s="142"/>
      <c r="H522" s="142"/>
      <c r="I522" s="142"/>
      <c r="J522" s="142"/>
      <c r="K522" s="68">
        <f t="shared" si="144"/>
        <v>0</v>
      </c>
      <c r="L522" s="277"/>
      <c r="M522" s="277"/>
      <c r="N522" s="277"/>
      <c r="O522" s="277"/>
      <c r="P522" s="318">
        <f t="shared" si="139"/>
        <v>0</v>
      </c>
      <c r="Q522" s="277"/>
      <c r="R522" s="277"/>
      <c r="S522" s="277"/>
      <c r="T522" s="277"/>
      <c r="U522" s="318">
        <f t="shared" si="140"/>
        <v>0</v>
      </c>
      <c r="V522" s="277"/>
      <c r="W522" s="277"/>
      <c r="X522" s="277"/>
      <c r="Y522" s="422"/>
      <c r="Z522" s="495">
        <f t="shared" si="141"/>
        <v>0</v>
      </c>
      <c r="AA522" s="277"/>
      <c r="AB522" s="277"/>
      <c r="AC522" s="277"/>
      <c r="AD522" s="277"/>
      <c r="AE522" s="495">
        <f t="shared" si="142"/>
        <v>0</v>
      </c>
      <c r="AF522" s="277"/>
      <c r="AG522" s="277"/>
      <c r="AH522" s="277"/>
      <c r="AI522" s="277"/>
      <c r="AJ522" s="495">
        <f t="shared" ref="AJ522:AJ585" si="169">AF522+AG522+AH522+AI522</f>
        <v>0</v>
      </c>
    </row>
    <row r="523" spans="2:36" s="125" customFormat="1" ht="16.5" customHeight="1" thickBot="1" x14ac:dyDescent="0.3">
      <c r="B523" s="869"/>
      <c r="C523" s="877"/>
      <c r="D523" s="787"/>
      <c r="E523" s="86" t="s">
        <v>205</v>
      </c>
      <c r="F523" s="52">
        <f t="shared" si="145"/>
        <v>0</v>
      </c>
      <c r="G523" s="146"/>
      <c r="H523" s="146"/>
      <c r="I523" s="146"/>
      <c r="J523" s="146"/>
      <c r="K523" s="68">
        <f t="shared" si="144"/>
        <v>0</v>
      </c>
      <c r="L523" s="277"/>
      <c r="M523" s="277"/>
      <c r="N523" s="277"/>
      <c r="O523" s="277"/>
      <c r="P523" s="318">
        <f t="shared" si="139"/>
        <v>0</v>
      </c>
      <c r="Q523" s="277"/>
      <c r="R523" s="277"/>
      <c r="S523" s="277"/>
      <c r="T523" s="277"/>
      <c r="U523" s="318">
        <f t="shared" si="140"/>
        <v>0</v>
      </c>
      <c r="V523" s="277"/>
      <c r="W523" s="277"/>
      <c r="X523" s="277"/>
      <c r="Y523" s="422"/>
      <c r="Z523" s="495">
        <f t="shared" si="141"/>
        <v>0</v>
      </c>
      <c r="AA523" s="277"/>
      <c r="AB523" s="277"/>
      <c r="AC523" s="277"/>
      <c r="AD523" s="277"/>
      <c r="AE523" s="495">
        <f t="shared" si="142"/>
        <v>0</v>
      </c>
      <c r="AF523" s="277"/>
      <c r="AG523" s="277"/>
      <c r="AH523" s="277"/>
      <c r="AI523" s="277"/>
      <c r="AJ523" s="495">
        <f t="shared" si="169"/>
        <v>0</v>
      </c>
    </row>
    <row r="524" spans="2:36" s="239" customFormat="1" ht="16.5" customHeight="1" thickBot="1" x14ac:dyDescent="0.3">
      <c r="B524" s="869"/>
      <c r="C524" s="877"/>
      <c r="D524" s="787"/>
      <c r="E524" s="80" t="s">
        <v>114</v>
      </c>
      <c r="F524" s="52">
        <f t="shared" si="145"/>
        <v>0</v>
      </c>
      <c r="G524" s="92">
        <v>0</v>
      </c>
      <c r="H524" s="92">
        <v>0</v>
      </c>
      <c r="I524" s="92">
        <v>0</v>
      </c>
      <c r="J524" s="92">
        <v>0</v>
      </c>
      <c r="K524" s="68">
        <f t="shared" si="144"/>
        <v>0</v>
      </c>
      <c r="L524" s="92">
        <v>0</v>
      </c>
      <c r="M524" s="92">
        <v>0</v>
      </c>
      <c r="N524" s="92">
        <v>0</v>
      </c>
      <c r="O524" s="92">
        <v>0</v>
      </c>
      <c r="P524" s="318">
        <f t="shared" ref="P524:P592" si="170">L524+M524+N524+O524</f>
        <v>0</v>
      </c>
      <c r="Q524" s="92">
        <v>0</v>
      </c>
      <c r="R524" s="92">
        <v>0</v>
      </c>
      <c r="S524" s="92">
        <v>0</v>
      </c>
      <c r="T524" s="92">
        <v>0</v>
      </c>
      <c r="U524" s="318">
        <f t="shared" ref="U524:U592" si="171">Q524+R524+S524+T524</f>
        <v>0</v>
      </c>
      <c r="V524" s="92">
        <v>0</v>
      </c>
      <c r="W524" s="92">
        <v>0</v>
      </c>
      <c r="X524" s="92">
        <v>0</v>
      </c>
      <c r="Y524" s="482">
        <v>0</v>
      </c>
      <c r="Z524" s="495">
        <f t="shared" ref="Z524:Z587" si="172">V524+W524+X524+Y524</f>
        <v>0</v>
      </c>
      <c r="AA524" s="92">
        <v>0</v>
      </c>
      <c r="AB524" s="92">
        <v>0</v>
      </c>
      <c r="AC524" s="92">
        <v>0</v>
      </c>
      <c r="AD524" s="92">
        <v>0</v>
      </c>
      <c r="AE524" s="495">
        <f t="shared" ref="AE524:AE587" si="173">AA524+AB524+AC524+AD524</f>
        <v>0</v>
      </c>
      <c r="AF524" s="92">
        <v>0</v>
      </c>
      <c r="AG524" s="92">
        <v>0</v>
      </c>
      <c r="AH524" s="92">
        <v>0</v>
      </c>
      <c r="AI524" s="92">
        <v>0</v>
      </c>
      <c r="AJ524" s="495">
        <f t="shared" si="169"/>
        <v>0</v>
      </c>
    </row>
    <row r="525" spans="2:36" s="239" customFormat="1" ht="16.5" customHeight="1" thickBot="1" x14ac:dyDescent="0.3">
      <c r="B525" s="869"/>
      <c r="C525" s="877"/>
      <c r="D525" s="787"/>
      <c r="E525" s="89" t="s">
        <v>626</v>
      </c>
      <c r="F525" s="52">
        <f t="shared" si="145"/>
        <v>0</v>
      </c>
      <c r="G525" s="164">
        <v>0</v>
      </c>
      <c r="H525" s="164">
        <v>0</v>
      </c>
      <c r="I525" s="164">
        <v>0</v>
      </c>
      <c r="J525" s="164">
        <v>0</v>
      </c>
      <c r="K525" s="68">
        <f t="shared" ref="K525:K593" si="174">G525+H525+I525+J525</f>
        <v>0</v>
      </c>
      <c r="L525" s="92">
        <v>0</v>
      </c>
      <c r="M525" s="92">
        <v>0</v>
      </c>
      <c r="N525" s="92">
        <v>0</v>
      </c>
      <c r="O525" s="92">
        <v>0</v>
      </c>
      <c r="P525" s="318">
        <f t="shared" si="170"/>
        <v>0</v>
      </c>
      <c r="Q525" s="164">
        <v>0</v>
      </c>
      <c r="R525" s="164">
        <v>0</v>
      </c>
      <c r="S525" s="164">
        <v>0</v>
      </c>
      <c r="T525" s="164">
        <v>0</v>
      </c>
      <c r="U525" s="318">
        <f t="shared" si="171"/>
        <v>0</v>
      </c>
      <c r="V525" s="164">
        <v>0</v>
      </c>
      <c r="W525" s="164">
        <v>0</v>
      </c>
      <c r="X525" s="164">
        <v>0</v>
      </c>
      <c r="Y525" s="483">
        <v>0</v>
      </c>
      <c r="Z525" s="495">
        <f t="shared" si="172"/>
        <v>0</v>
      </c>
      <c r="AA525" s="164">
        <v>0</v>
      </c>
      <c r="AB525" s="164">
        <v>0</v>
      </c>
      <c r="AC525" s="164">
        <v>0</v>
      </c>
      <c r="AD525" s="164">
        <v>0</v>
      </c>
      <c r="AE525" s="495">
        <f t="shared" si="173"/>
        <v>0</v>
      </c>
      <c r="AF525" s="164">
        <v>0</v>
      </c>
      <c r="AG525" s="164">
        <v>0</v>
      </c>
      <c r="AH525" s="164">
        <v>0</v>
      </c>
      <c r="AI525" s="164">
        <v>0</v>
      </c>
      <c r="AJ525" s="495">
        <f t="shared" si="169"/>
        <v>0</v>
      </c>
    </row>
    <row r="526" spans="2:36" s="239" customFormat="1" ht="16.5" customHeight="1" thickBot="1" x14ac:dyDescent="0.3">
      <c r="B526" s="870"/>
      <c r="C526" s="877"/>
      <c r="D526" s="791"/>
      <c r="E526" s="89" t="s">
        <v>625</v>
      </c>
      <c r="F526" s="52">
        <f t="shared" ref="F526:F589" si="175">K526+P526+U526+Z526+AE526+AJ526</f>
        <v>0</v>
      </c>
      <c r="G526" s="144">
        <v>0</v>
      </c>
      <c r="H526" s="144">
        <v>0</v>
      </c>
      <c r="I526" s="144">
        <v>0</v>
      </c>
      <c r="J526" s="144">
        <v>0</v>
      </c>
      <c r="K526" s="68">
        <f t="shared" si="174"/>
        <v>0</v>
      </c>
      <c r="L526" s="92">
        <v>0</v>
      </c>
      <c r="M526" s="92">
        <v>0</v>
      </c>
      <c r="N526" s="92">
        <v>0</v>
      </c>
      <c r="O526" s="92">
        <v>0</v>
      </c>
      <c r="P526" s="318">
        <f t="shared" si="170"/>
        <v>0</v>
      </c>
      <c r="Q526" s="144">
        <v>0</v>
      </c>
      <c r="R526" s="144">
        <v>0</v>
      </c>
      <c r="S526" s="144">
        <v>0</v>
      </c>
      <c r="T526" s="144">
        <v>0</v>
      </c>
      <c r="U526" s="318">
        <f t="shared" si="171"/>
        <v>0</v>
      </c>
      <c r="V526" s="144">
        <v>0</v>
      </c>
      <c r="W526" s="144">
        <v>0</v>
      </c>
      <c r="X526" s="144">
        <v>0</v>
      </c>
      <c r="Y526" s="484">
        <v>0</v>
      </c>
      <c r="Z526" s="495">
        <f t="shared" si="172"/>
        <v>0</v>
      </c>
      <c r="AA526" s="144">
        <v>0</v>
      </c>
      <c r="AB526" s="144">
        <v>0</v>
      </c>
      <c r="AC526" s="144">
        <v>0</v>
      </c>
      <c r="AD526" s="144">
        <v>0</v>
      </c>
      <c r="AE526" s="495">
        <f t="shared" si="173"/>
        <v>0</v>
      </c>
      <c r="AF526" s="144">
        <v>0</v>
      </c>
      <c r="AG526" s="144">
        <v>0</v>
      </c>
      <c r="AH526" s="144">
        <v>0</v>
      </c>
      <c r="AI526" s="144">
        <v>0</v>
      </c>
      <c r="AJ526" s="495">
        <f t="shared" si="169"/>
        <v>0</v>
      </c>
    </row>
    <row r="527" spans="2:36" s="239" customFormat="1" ht="16.5" customHeight="1" x14ac:dyDescent="0.25">
      <c r="B527" s="20"/>
      <c r="C527" s="877"/>
      <c r="D527" s="819" t="s">
        <v>126</v>
      </c>
      <c r="E527" s="820"/>
      <c r="F527" s="52">
        <f t="shared" si="175"/>
        <v>0</v>
      </c>
      <c r="G527" s="68">
        <f t="shared" ref="G527:J531" si="176">G522</f>
        <v>0</v>
      </c>
      <c r="H527" s="68">
        <f t="shared" si="176"/>
        <v>0</v>
      </c>
      <c r="I527" s="68">
        <f t="shared" si="176"/>
        <v>0</v>
      </c>
      <c r="J527" s="68">
        <f t="shared" si="176"/>
        <v>0</v>
      </c>
      <c r="K527" s="68">
        <f t="shared" si="174"/>
        <v>0</v>
      </c>
      <c r="L527" s="68">
        <f t="shared" ref="L527:O531" si="177">L522</f>
        <v>0</v>
      </c>
      <c r="M527" s="68">
        <f t="shared" si="177"/>
        <v>0</v>
      </c>
      <c r="N527" s="68">
        <f t="shared" si="177"/>
        <v>0</v>
      </c>
      <c r="O527" s="68">
        <f t="shared" si="177"/>
        <v>0</v>
      </c>
      <c r="P527" s="318">
        <f t="shared" si="170"/>
        <v>0</v>
      </c>
      <c r="Q527" s="68">
        <f t="shared" ref="Q527:T531" si="178">Q522</f>
        <v>0</v>
      </c>
      <c r="R527" s="68">
        <f t="shared" si="178"/>
        <v>0</v>
      </c>
      <c r="S527" s="68">
        <f t="shared" si="178"/>
        <v>0</v>
      </c>
      <c r="T527" s="68">
        <f t="shared" si="178"/>
        <v>0</v>
      </c>
      <c r="U527" s="318">
        <f t="shared" si="171"/>
        <v>0</v>
      </c>
      <c r="V527" s="68">
        <f t="shared" ref="V527:Y531" si="179">V522</f>
        <v>0</v>
      </c>
      <c r="W527" s="68">
        <f t="shared" si="179"/>
        <v>0</v>
      </c>
      <c r="X527" s="68">
        <f t="shared" si="179"/>
        <v>0</v>
      </c>
      <c r="Y527" s="475">
        <f t="shared" si="179"/>
        <v>0</v>
      </c>
      <c r="Z527" s="495">
        <f t="shared" si="172"/>
        <v>0</v>
      </c>
      <c r="AA527" s="68">
        <f t="shared" ref="AA527:AD531" si="180">AA522</f>
        <v>0</v>
      </c>
      <c r="AB527" s="68">
        <f t="shared" si="180"/>
        <v>0</v>
      </c>
      <c r="AC527" s="68">
        <f t="shared" si="180"/>
        <v>0</v>
      </c>
      <c r="AD527" s="68">
        <f t="shared" si="180"/>
        <v>0</v>
      </c>
      <c r="AE527" s="495">
        <f t="shared" si="173"/>
        <v>0</v>
      </c>
      <c r="AF527" s="68">
        <f t="shared" ref="AF527:AI531" si="181">AF522</f>
        <v>0</v>
      </c>
      <c r="AG527" s="68">
        <f t="shared" si="181"/>
        <v>0</v>
      </c>
      <c r="AH527" s="68">
        <f t="shared" si="181"/>
        <v>0</v>
      </c>
      <c r="AI527" s="68">
        <f t="shared" si="181"/>
        <v>0</v>
      </c>
      <c r="AJ527" s="495">
        <f t="shared" si="169"/>
        <v>0</v>
      </c>
    </row>
    <row r="528" spans="2:36" s="239" customFormat="1" ht="16.5" customHeight="1" x14ac:dyDescent="0.25">
      <c r="B528" s="20"/>
      <c r="C528" s="877"/>
      <c r="D528" s="817" t="s">
        <v>127</v>
      </c>
      <c r="E528" s="818"/>
      <c r="F528" s="52">
        <f t="shared" si="175"/>
        <v>0</v>
      </c>
      <c r="G528" s="68">
        <f t="shared" si="176"/>
        <v>0</v>
      </c>
      <c r="H528" s="68">
        <f t="shared" si="176"/>
        <v>0</v>
      </c>
      <c r="I528" s="68">
        <f t="shared" si="176"/>
        <v>0</v>
      </c>
      <c r="J528" s="68">
        <f t="shared" si="176"/>
        <v>0</v>
      </c>
      <c r="K528" s="68">
        <f t="shared" si="174"/>
        <v>0</v>
      </c>
      <c r="L528" s="68">
        <f t="shared" si="177"/>
        <v>0</v>
      </c>
      <c r="M528" s="68">
        <f t="shared" si="177"/>
        <v>0</v>
      </c>
      <c r="N528" s="68">
        <f t="shared" si="177"/>
        <v>0</v>
      </c>
      <c r="O528" s="68">
        <f t="shared" si="177"/>
        <v>0</v>
      </c>
      <c r="P528" s="318">
        <f t="shared" si="170"/>
        <v>0</v>
      </c>
      <c r="Q528" s="68">
        <f t="shared" si="178"/>
        <v>0</v>
      </c>
      <c r="R528" s="68">
        <f t="shared" si="178"/>
        <v>0</v>
      </c>
      <c r="S528" s="68">
        <f t="shared" si="178"/>
        <v>0</v>
      </c>
      <c r="T528" s="68">
        <f t="shared" si="178"/>
        <v>0</v>
      </c>
      <c r="U528" s="318">
        <f t="shared" si="171"/>
        <v>0</v>
      </c>
      <c r="V528" s="68">
        <f t="shared" si="179"/>
        <v>0</v>
      </c>
      <c r="W528" s="68">
        <f t="shared" si="179"/>
        <v>0</v>
      </c>
      <c r="X528" s="68">
        <f t="shared" si="179"/>
        <v>0</v>
      </c>
      <c r="Y528" s="475">
        <f t="shared" si="179"/>
        <v>0</v>
      </c>
      <c r="Z528" s="495">
        <f t="shared" si="172"/>
        <v>0</v>
      </c>
      <c r="AA528" s="68">
        <f t="shared" si="180"/>
        <v>0</v>
      </c>
      <c r="AB528" s="68">
        <f t="shared" si="180"/>
        <v>0</v>
      </c>
      <c r="AC528" s="68">
        <f t="shared" si="180"/>
        <v>0</v>
      </c>
      <c r="AD528" s="68">
        <f t="shared" si="180"/>
        <v>0</v>
      </c>
      <c r="AE528" s="495">
        <f t="shared" si="173"/>
        <v>0</v>
      </c>
      <c r="AF528" s="68">
        <f t="shared" si="181"/>
        <v>0</v>
      </c>
      <c r="AG528" s="68">
        <f t="shared" si="181"/>
        <v>0</v>
      </c>
      <c r="AH528" s="68">
        <f t="shared" si="181"/>
        <v>0</v>
      </c>
      <c r="AI528" s="68">
        <f t="shared" si="181"/>
        <v>0</v>
      </c>
      <c r="AJ528" s="495">
        <f t="shared" si="169"/>
        <v>0</v>
      </c>
    </row>
    <row r="529" spans="2:36" s="239" customFormat="1" ht="16.5" customHeight="1" thickBot="1" x14ac:dyDescent="0.3">
      <c r="B529" s="20"/>
      <c r="C529" s="877"/>
      <c r="D529" s="821" t="s">
        <v>195</v>
      </c>
      <c r="E529" s="822"/>
      <c r="F529" s="52">
        <f t="shared" si="175"/>
        <v>0</v>
      </c>
      <c r="G529" s="68">
        <f t="shared" si="176"/>
        <v>0</v>
      </c>
      <c r="H529" s="68">
        <f t="shared" si="176"/>
        <v>0</v>
      </c>
      <c r="I529" s="68">
        <f t="shared" si="176"/>
        <v>0</v>
      </c>
      <c r="J529" s="68">
        <f t="shared" si="176"/>
        <v>0</v>
      </c>
      <c r="K529" s="68">
        <f t="shared" si="174"/>
        <v>0</v>
      </c>
      <c r="L529" s="68">
        <f t="shared" si="177"/>
        <v>0</v>
      </c>
      <c r="M529" s="68">
        <f t="shared" si="177"/>
        <v>0</v>
      </c>
      <c r="N529" s="68">
        <f t="shared" si="177"/>
        <v>0</v>
      </c>
      <c r="O529" s="68">
        <f t="shared" si="177"/>
        <v>0</v>
      </c>
      <c r="P529" s="318">
        <f t="shared" si="170"/>
        <v>0</v>
      </c>
      <c r="Q529" s="68">
        <f t="shared" si="178"/>
        <v>0</v>
      </c>
      <c r="R529" s="68">
        <f t="shared" si="178"/>
        <v>0</v>
      </c>
      <c r="S529" s="68">
        <f t="shared" si="178"/>
        <v>0</v>
      </c>
      <c r="T529" s="68">
        <f t="shared" si="178"/>
        <v>0</v>
      </c>
      <c r="U529" s="318">
        <f t="shared" si="171"/>
        <v>0</v>
      </c>
      <c r="V529" s="68">
        <f t="shared" si="179"/>
        <v>0</v>
      </c>
      <c r="W529" s="68">
        <f t="shared" si="179"/>
        <v>0</v>
      </c>
      <c r="X529" s="68">
        <f t="shared" si="179"/>
        <v>0</v>
      </c>
      <c r="Y529" s="475">
        <f t="shared" si="179"/>
        <v>0</v>
      </c>
      <c r="Z529" s="495">
        <f t="shared" si="172"/>
        <v>0</v>
      </c>
      <c r="AA529" s="68">
        <f t="shared" si="180"/>
        <v>0</v>
      </c>
      <c r="AB529" s="68">
        <f t="shared" si="180"/>
        <v>0</v>
      </c>
      <c r="AC529" s="68">
        <f t="shared" si="180"/>
        <v>0</v>
      </c>
      <c r="AD529" s="68">
        <f t="shared" si="180"/>
        <v>0</v>
      </c>
      <c r="AE529" s="495">
        <f t="shared" si="173"/>
        <v>0</v>
      </c>
      <c r="AF529" s="68">
        <f t="shared" si="181"/>
        <v>0</v>
      </c>
      <c r="AG529" s="68">
        <f t="shared" si="181"/>
        <v>0</v>
      </c>
      <c r="AH529" s="68">
        <f t="shared" si="181"/>
        <v>0</v>
      </c>
      <c r="AI529" s="68">
        <f t="shared" si="181"/>
        <v>0</v>
      </c>
      <c r="AJ529" s="495">
        <f t="shared" si="169"/>
        <v>0</v>
      </c>
    </row>
    <row r="530" spans="2:36" s="239" customFormat="1" ht="16.5" customHeight="1" thickBot="1" x14ac:dyDescent="0.3">
      <c r="B530" s="203"/>
      <c r="C530" s="877"/>
      <c r="D530" s="815" t="s">
        <v>581</v>
      </c>
      <c r="E530" s="816"/>
      <c r="F530" s="52">
        <f t="shared" si="175"/>
        <v>0</v>
      </c>
      <c r="G530" s="68">
        <f t="shared" si="176"/>
        <v>0</v>
      </c>
      <c r="H530" s="68">
        <f t="shared" si="176"/>
        <v>0</v>
      </c>
      <c r="I530" s="68">
        <f t="shared" si="176"/>
        <v>0</v>
      </c>
      <c r="J530" s="68">
        <f t="shared" si="176"/>
        <v>0</v>
      </c>
      <c r="K530" s="68">
        <f t="shared" si="174"/>
        <v>0</v>
      </c>
      <c r="L530" s="68">
        <f t="shared" si="177"/>
        <v>0</v>
      </c>
      <c r="M530" s="68">
        <f t="shared" si="177"/>
        <v>0</v>
      </c>
      <c r="N530" s="68">
        <f t="shared" si="177"/>
        <v>0</v>
      </c>
      <c r="O530" s="68">
        <f t="shared" si="177"/>
        <v>0</v>
      </c>
      <c r="P530" s="318">
        <f t="shared" si="170"/>
        <v>0</v>
      </c>
      <c r="Q530" s="68">
        <f t="shared" si="178"/>
        <v>0</v>
      </c>
      <c r="R530" s="68">
        <f t="shared" si="178"/>
        <v>0</v>
      </c>
      <c r="S530" s="68">
        <f t="shared" si="178"/>
        <v>0</v>
      </c>
      <c r="T530" s="68">
        <f t="shared" si="178"/>
        <v>0</v>
      </c>
      <c r="U530" s="318">
        <f t="shared" si="171"/>
        <v>0</v>
      </c>
      <c r="V530" s="68">
        <f t="shared" si="179"/>
        <v>0</v>
      </c>
      <c r="W530" s="68">
        <f t="shared" si="179"/>
        <v>0</v>
      </c>
      <c r="X530" s="68">
        <f t="shared" si="179"/>
        <v>0</v>
      </c>
      <c r="Y530" s="475">
        <f t="shared" si="179"/>
        <v>0</v>
      </c>
      <c r="Z530" s="495">
        <f t="shared" si="172"/>
        <v>0</v>
      </c>
      <c r="AA530" s="68">
        <f t="shared" si="180"/>
        <v>0</v>
      </c>
      <c r="AB530" s="68">
        <f t="shared" si="180"/>
        <v>0</v>
      </c>
      <c r="AC530" s="68">
        <f t="shared" si="180"/>
        <v>0</v>
      </c>
      <c r="AD530" s="68">
        <f t="shared" si="180"/>
        <v>0</v>
      </c>
      <c r="AE530" s="495">
        <f t="shared" si="173"/>
        <v>0</v>
      </c>
      <c r="AF530" s="68">
        <f t="shared" si="181"/>
        <v>0</v>
      </c>
      <c r="AG530" s="68">
        <f t="shared" si="181"/>
        <v>0</v>
      </c>
      <c r="AH530" s="68">
        <f t="shared" si="181"/>
        <v>0</v>
      </c>
      <c r="AI530" s="68">
        <f t="shared" si="181"/>
        <v>0</v>
      </c>
      <c r="AJ530" s="495">
        <f t="shared" si="169"/>
        <v>0</v>
      </c>
    </row>
    <row r="531" spans="2:36" s="239" customFormat="1" ht="16.5" customHeight="1" thickBot="1" x14ac:dyDescent="0.3">
      <c r="B531" s="193"/>
      <c r="C531" s="878"/>
      <c r="D531" s="815" t="s">
        <v>647</v>
      </c>
      <c r="E531" s="816"/>
      <c r="F531" s="52">
        <f t="shared" si="175"/>
        <v>0</v>
      </c>
      <c r="G531" s="68">
        <f t="shared" si="176"/>
        <v>0</v>
      </c>
      <c r="H531" s="68">
        <f t="shared" si="176"/>
        <v>0</v>
      </c>
      <c r="I531" s="68">
        <f t="shared" si="176"/>
        <v>0</v>
      </c>
      <c r="J531" s="68">
        <f t="shared" si="176"/>
        <v>0</v>
      </c>
      <c r="K531" s="68">
        <f t="shared" si="174"/>
        <v>0</v>
      </c>
      <c r="L531" s="68">
        <f t="shared" si="177"/>
        <v>0</v>
      </c>
      <c r="M531" s="68">
        <f t="shared" si="177"/>
        <v>0</v>
      </c>
      <c r="N531" s="68">
        <f t="shared" si="177"/>
        <v>0</v>
      </c>
      <c r="O531" s="68">
        <f t="shared" si="177"/>
        <v>0</v>
      </c>
      <c r="P531" s="318">
        <f t="shared" si="170"/>
        <v>0</v>
      </c>
      <c r="Q531" s="68">
        <f t="shared" si="178"/>
        <v>0</v>
      </c>
      <c r="R531" s="68">
        <f t="shared" si="178"/>
        <v>0</v>
      </c>
      <c r="S531" s="68">
        <f t="shared" si="178"/>
        <v>0</v>
      </c>
      <c r="T531" s="68">
        <f t="shared" si="178"/>
        <v>0</v>
      </c>
      <c r="U531" s="318">
        <f t="shared" si="171"/>
        <v>0</v>
      </c>
      <c r="V531" s="68">
        <f t="shared" si="179"/>
        <v>0</v>
      </c>
      <c r="W531" s="68">
        <f t="shared" si="179"/>
        <v>0</v>
      </c>
      <c r="X531" s="68">
        <f t="shared" si="179"/>
        <v>0</v>
      </c>
      <c r="Y531" s="475">
        <f t="shared" si="179"/>
        <v>0</v>
      </c>
      <c r="Z531" s="495">
        <f t="shared" si="172"/>
        <v>0</v>
      </c>
      <c r="AA531" s="68">
        <f t="shared" si="180"/>
        <v>0</v>
      </c>
      <c r="AB531" s="68">
        <f t="shared" si="180"/>
        <v>0</v>
      </c>
      <c r="AC531" s="68">
        <f t="shared" si="180"/>
        <v>0</v>
      </c>
      <c r="AD531" s="68">
        <f t="shared" si="180"/>
        <v>0</v>
      </c>
      <c r="AE531" s="495">
        <f t="shared" si="173"/>
        <v>0</v>
      </c>
      <c r="AF531" s="68">
        <f t="shared" si="181"/>
        <v>0</v>
      </c>
      <c r="AG531" s="68">
        <f t="shared" si="181"/>
        <v>0</v>
      </c>
      <c r="AH531" s="68">
        <f t="shared" si="181"/>
        <v>0</v>
      </c>
      <c r="AI531" s="68">
        <f t="shared" si="181"/>
        <v>0</v>
      </c>
      <c r="AJ531" s="495">
        <f t="shared" si="169"/>
        <v>0</v>
      </c>
    </row>
    <row r="532" spans="2:36" s="21" customFormat="1" ht="16.149999999999999" customHeight="1" x14ac:dyDescent="0.25">
      <c r="B532" s="871">
        <v>1</v>
      </c>
      <c r="C532" s="866" t="s">
        <v>294</v>
      </c>
      <c r="D532" s="795" t="s">
        <v>258</v>
      </c>
      <c r="E532" s="116" t="s">
        <v>118</v>
      </c>
      <c r="F532" s="52">
        <f t="shared" si="175"/>
        <v>0</v>
      </c>
      <c r="G532" s="113">
        <v>0</v>
      </c>
      <c r="H532" s="113">
        <v>0</v>
      </c>
      <c r="I532" s="113">
        <v>0</v>
      </c>
      <c r="J532" s="113">
        <v>0</v>
      </c>
      <c r="K532" s="68">
        <f t="shared" si="174"/>
        <v>0</v>
      </c>
      <c r="L532" s="110">
        <v>0</v>
      </c>
      <c r="M532" s="110">
        <v>0</v>
      </c>
      <c r="N532" s="110">
        <v>0</v>
      </c>
      <c r="O532" s="110">
        <v>0</v>
      </c>
      <c r="P532" s="318">
        <f t="shared" si="170"/>
        <v>0</v>
      </c>
      <c r="Q532" s="113">
        <v>0</v>
      </c>
      <c r="R532" s="113">
        <v>0</v>
      </c>
      <c r="S532" s="113">
        <v>0</v>
      </c>
      <c r="T532" s="113">
        <v>0</v>
      </c>
      <c r="U532" s="318">
        <f t="shared" si="171"/>
        <v>0</v>
      </c>
      <c r="V532" s="113">
        <v>0</v>
      </c>
      <c r="W532" s="113">
        <v>0</v>
      </c>
      <c r="X532" s="113">
        <v>0</v>
      </c>
      <c r="Y532" s="485">
        <v>0</v>
      </c>
      <c r="Z532" s="495">
        <f t="shared" si="172"/>
        <v>0</v>
      </c>
      <c r="AA532" s="113">
        <v>0</v>
      </c>
      <c r="AB532" s="113">
        <v>0</v>
      </c>
      <c r="AC532" s="113">
        <v>0</v>
      </c>
      <c r="AD532" s="113">
        <v>0</v>
      </c>
      <c r="AE532" s="495">
        <f t="shared" si="173"/>
        <v>0</v>
      </c>
      <c r="AF532" s="113">
        <v>0</v>
      </c>
      <c r="AG532" s="113">
        <v>0</v>
      </c>
      <c r="AH532" s="113">
        <v>0</v>
      </c>
      <c r="AI532" s="113">
        <v>0</v>
      </c>
      <c r="AJ532" s="495">
        <f t="shared" si="169"/>
        <v>0</v>
      </c>
    </row>
    <row r="533" spans="2:36" s="21" customFormat="1" ht="18" customHeight="1" x14ac:dyDescent="0.25">
      <c r="B533" s="871"/>
      <c r="C533" s="867"/>
      <c r="D533" s="796"/>
      <c r="E533" s="79" t="s">
        <v>205</v>
      </c>
      <c r="F533" s="52">
        <f t="shared" si="175"/>
        <v>0</v>
      </c>
      <c r="G533" s="113">
        <v>0</v>
      </c>
      <c r="H533" s="113">
        <v>0</v>
      </c>
      <c r="I533" s="113">
        <v>0</v>
      </c>
      <c r="J533" s="113">
        <v>0</v>
      </c>
      <c r="K533" s="68">
        <f t="shared" si="174"/>
        <v>0</v>
      </c>
      <c r="L533" s="110">
        <v>0</v>
      </c>
      <c r="M533" s="110">
        <v>0</v>
      </c>
      <c r="N533" s="110">
        <v>0</v>
      </c>
      <c r="O533" s="110">
        <v>0</v>
      </c>
      <c r="P533" s="318">
        <f t="shared" si="170"/>
        <v>0</v>
      </c>
      <c r="Q533" s="111">
        <v>0</v>
      </c>
      <c r="R533" s="111">
        <v>0</v>
      </c>
      <c r="S533" s="111">
        <v>0</v>
      </c>
      <c r="T533" s="111">
        <v>0</v>
      </c>
      <c r="U533" s="318">
        <f t="shared" si="171"/>
        <v>0</v>
      </c>
      <c r="V533" s="111">
        <v>0</v>
      </c>
      <c r="W533" s="111">
        <v>0</v>
      </c>
      <c r="X533" s="111">
        <v>0</v>
      </c>
      <c r="Y533" s="486">
        <v>0</v>
      </c>
      <c r="Z533" s="495">
        <f t="shared" si="172"/>
        <v>0</v>
      </c>
      <c r="AA533" s="111">
        <v>0</v>
      </c>
      <c r="AB533" s="111">
        <v>0</v>
      </c>
      <c r="AC533" s="111">
        <v>0</v>
      </c>
      <c r="AD533" s="111">
        <v>0</v>
      </c>
      <c r="AE533" s="495">
        <f t="shared" si="173"/>
        <v>0</v>
      </c>
      <c r="AF533" s="111">
        <v>0</v>
      </c>
      <c r="AG533" s="111">
        <v>0</v>
      </c>
      <c r="AH533" s="111">
        <v>0</v>
      </c>
      <c r="AI533" s="111">
        <v>0</v>
      </c>
      <c r="AJ533" s="495">
        <f t="shared" si="169"/>
        <v>0</v>
      </c>
    </row>
    <row r="534" spans="2:36" s="21" customFormat="1" ht="19.899999999999999" customHeight="1" thickBot="1" x14ac:dyDescent="0.3">
      <c r="B534" s="871"/>
      <c r="C534" s="867"/>
      <c r="D534" s="797"/>
      <c r="E534" s="80" t="s">
        <v>114</v>
      </c>
      <c r="F534" s="52">
        <f t="shared" si="175"/>
        <v>0</v>
      </c>
      <c r="G534" s="113">
        <v>0</v>
      </c>
      <c r="H534" s="113">
        <v>0</v>
      </c>
      <c r="I534" s="113">
        <v>0</v>
      </c>
      <c r="J534" s="113">
        <v>0</v>
      </c>
      <c r="K534" s="68">
        <f t="shared" si="174"/>
        <v>0</v>
      </c>
      <c r="L534" s="110">
        <v>0</v>
      </c>
      <c r="M534" s="110">
        <v>0</v>
      </c>
      <c r="N534" s="110">
        <v>0</v>
      </c>
      <c r="O534" s="110">
        <v>0</v>
      </c>
      <c r="P534" s="318">
        <f t="shared" si="170"/>
        <v>0</v>
      </c>
      <c r="Q534" s="112">
        <v>0</v>
      </c>
      <c r="R534" s="112">
        <v>0</v>
      </c>
      <c r="S534" s="112">
        <v>0</v>
      </c>
      <c r="T534" s="112">
        <v>0</v>
      </c>
      <c r="U534" s="318">
        <f t="shared" si="171"/>
        <v>0</v>
      </c>
      <c r="V534" s="112">
        <v>0</v>
      </c>
      <c r="W534" s="112">
        <v>0</v>
      </c>
      <c r="X534" s="112">
        <v>0</v>
      </c>
      <c r="Y534" s="480">
        <v>0</v>
      </c>
      <c r="Z534" s="495">
        <f t="shared" si="172"/>
        <v>0</v>
      </c>
      <c r="AA534" s="112">
        <v>0</v>
      </c>
      <c r="AB534" s="112">
        <v>0</v>
      </c>
      <c r="AC534" s="112">
        <v>0</v>
      </c>
      <c r="AD534" s="112">
        <v>0</v>
      </c>
      <c r="AE534" s="495">
        <f t="shared" si="173"/>
        <v>0</v>
      </c>
      <c r="AF534" s="112">
        <v>0</v>
      </c>
      <c r="AG534" s="112">
        <v>0</v>
      </c>
      <c r="AH534" s="112">
        <v>0</v>
      </c>
      <c r="AI534" s="112">
        <v>0</v>
      </c>
      <c r="AJ534" s="495">
        <f t="shared" si="169"/>
        <v>0</v>
      </c>
    </row>
    <row r="535" spans="2:36" s="21" customFormat="1" ht="42.75" customHeight="1" thickBot="1" x14ac:dyDescent="0.3">
      <c r="B535" s="872">
        <v>2</v>
      </c>
      <c r="C535" s="867"/>
      <c r="D535" s="864" t="s">
        <v>668</v>
      </c>
      <c r="E535" s="80" t="s">
        <v>114</v>
      </c>
      <c r="F535" s="52">
        <f t="shared" si="175"/>
        <v>0</v>
      </c>
      <c r="G535" s="113">
        <v>0</v>
      </c>
      <c r="H535" s="113">
        <v>0</v>
      </c>
      <c r="I535" s="113">
        <v>0</v>
      </c>
      <c r="J535" s="113">
        <v>0</v>
      </c>
      <c r="K535" s="68">
        <f t="shared" si="174"/>
        <v>0</v>
      </c>
      <c r="L535" s="110">
        <v>0</v>
      </c>
      <c r="M535" s="110">
        <v>0</v>
      </c>
      <c r="N535" s="110">
        <v>0</v>
      </c>
      <c r="O535" s="110">
        <v>0</v>
      </c>
      <c r="P535" s="318">
        <f t="shared" si="170"/>
        <v>0</v>
      </c>
      <c r="Q535" s="111">
        <v>0</v>
      </c>
      <c r="R535" s="111">
        <v>0</v>
      </c>
      <c r="S535" s="111">
        <v>0</v>
      </c>
      <c r="T535" s="111">
        <v>0</v>
      </c>
      <c r="U535" s="318">
        <f t="shared" si="171"/>
        <v>0</v>
      </c>
      <c r="V535" s="111">
        <v>0</v>
      </c>
      <c r="W535" s="111">
        <v>0</v>
      </c>
      <c r="X535" s="111">
        <v>0</v>
      </c>
      <c r="Y535" s="486">
        <v>0</v>
      </c>
      <c r="Z535" s="495">
        <f t="shared" si="172"/>
        <v>0</v>
      </c>
      <c r="AA535" s="111">
        <v>0</v>
      </c>
      <c r="AB535" s="111">
        <v>0</v>
      </c>
      <c r="AC535" s="111">
        <v>0</v>
      </c>
      <c r="AD535" s="111">
        <v>0</v>
      </c>
      <c r="AE535" s="495">
        <f t="shared" si="173"/>
        <v>0</v>
      </c>
      <c r="AF535" s="111">
        <v>0</v>
      </c>
      <c r="AG535" s="111">
        <v>0</v>
      </c>
      <c r="AH535" s="111">
        <v>0</v>
      </c>
      <c r="AI535" s="111">
        <v>0</v>
      </c>
      <c r="AJ535" s="495">
        <f t="shared" si="169"/>
        <v>0</v>
      </c>
    </row>
    <row r="536" spans="2:36" s="21" customFormat="1" ht="58.5" customHeight="1" thickBot="1" x14ac:dyDescent="0.3">
      <c r="B536" s="870"/>
      <c r="C536" s="867"/>
      <c r="D536" s="865"/>
      <c r="E536" s="89" t="s">
        <v>626</v>
      </c>
      <c r="F536" s="52">
        <f t="shared" si="175"/>
        <v>0</v>
      </c>
      <c r="G536" s="113">
        <v>0</v>
      </c>
      <c r="H536" s="113">
        <v>0</v>
      </c>
      <c r="I536" s="113">
        <v>0</v>
      </c>
      <c r="J536" s="113">
        <v>0</v>
      </c>
      <c r="K536" s="68">
        <f t="shared" si="174"/>
        <v>0</v>
      </c>
      <c r="L536" s="110">
        <v>0</v>
      </c>
      <c r="M536" s="110">
        <v>0</v>
      </c>
      <c r="N536" s="110">
        <v>0</v>
      </c>
      <c r="O536" s="110">
        <v>0</v>
      </c>
      <c r="P536" s="318">
        <f t="shared" si="170"/>
        <v>0</v>
      </c>
      <c r="Q536" s="112">
        <v>0</v>
      </c>
      <c r="R536" s="112">
        <v>0</v>
      </c>
      <c r="S536" s="112">
        <v>0</v>
      </c>
      <c r="T536" s="112">
        <v>0</v>
      </c>
      <c r="U536" s="318">
        <f t="shared" si="171"/>
        <v>0</v>
      </c>
      <c r="V536" s="112">
        <v>0</v>
      </c>
      <c r="W536" s="112">
        <v>0</v>
      </c>
      <c r="X536" s="112">
        <v>0</v>
      </c>
      <c r="Y536" s="480">
        <v>0</v>
      </c>
      <c r="Z536" s="495">
        <f t="shared" si="172"/>
        <v>0</v>
      </c>
      <c r="AA536" s="112">
        <v>0</v>
      </c>
      <c r="AB536" s="112">
        <v>0</v>
      </c>
      <c r="AC536" s="112">
        <v>0</v>
      </c>
      <c r="AD536" s="112">
        <v>0</v>
      </c>
      <c r="AE536" s="495">
        <f t="shared" si="173"/>
        <v>0</v>
      </c>
      <c r="AF536" s="111">
        <v>0</v>
      </c>
      <c r="AG536" s="111">
        <v>0</v>
      </c>
      <c r="AH536" s="111">
        <v>0</v>
      </c>
      <c r="AI536" s="111">
        <v>0</v>
      </c>
      <c r="AJ536" s="495">
        <f t="shared" si="169"/>
        <v>0</v>
      </c>
    </row>
    <row r="537" spans="2:36" s="21" customFormat="1" ht="16.5" customHeight="1" x14ac:dyDescent="0.25">
      <c r="B537" s="20"/>
      <c r="C537" s="867"/>
      <c r="D537" s="823" t="s">
        <v>188</v>
      </c>
      <c r="E537" s="824"/>
      <c r="F537" s="52">
        <f t="shared" si="175"/>
        <v>0</v>
      </c>
      <c r="G537" s="68">
        <f t="shared" ref="G537:J538" si="182">G532</f>
        <v>0</v>
      </c>
      <c r="H537" s="68">
        <f t="shared" si="182"/>
        <v>0</v>
      </c>
      <c r="I537" s="68">
        <f t="shared" si="182"/>
        <v>0</v>
      </c>
      <c r="J537" s="68">
        <f t="shared" si="182"/>
        <v>0</v>
      </c>
      <c r="K537" s="68">
        <f t="shared" si="174"/>
        <v>0</v>
      </c>
      <c r="L537" s="68">
        <f t="shared" ref="L537:O538" si="183">L532</f>
        <v>0</v>
      </c>
      <c r="M537" s="68">
        <f t="shared" si="183"/>
        <v>0</v>
      </c>
      <c r="N537" s="68">
        <f t="shared" si="183"/>
        <v>0</v>
      </c>
      <c r="O537" s="68">
        <f t="shared" si="183"/>
        <v>0</v>
      </c>
      <c r="P537" s="318">
        <f t="shared" si="170"/>
        <v>0</v>
      </c>
      <c r="Q537" s="68">
        <v>0</v>
      </c>
      <c r="R537" s="68">
        <f t="shared" ref="R537:T538" si="184">R532</f>
        <v>0</v>
      </c>
      <c r="S537" s="68">
        <f t="shared" si="184"/>
        <v>0</v>
      </c>
      <c r="T537" s="68">
        <f t="shared" si="184"/>
        <v>0</v>
      </c>
      <c r="U537" s="318">
        <f t="shared" si="171"/>
        <v>0</v>
      </c>
      <c r="V537" s="68">
        <f t="shared" ref="V537:Y538" si="185">V532</f>
        <v>0</v>
      </c>
      <c r="W537" s="68">
        <f t="shared" si="185"/>
        <v>0</v>
      </c>
      <c r="X537" s="68">
        <f t="shared" si="185"/>
        <v>0</v>
      </c>
      <c r="Y537" s="475">
        <f t="shared" si="185"/>
        <v>0</v>
      </c>
      <c r="Z537" s="495">
        <f t="shared" si="172"/>
        <v>0</v>
      </c>
      <c r="AA537" s="68">
        <f t="shared" ref="AA537:AD538" si="186">AA532</f>
        <v>0</v>
      </c>
      <c r="AB537" s="68">
        <f t="shared" si="186"/>
        <v>0</v>
      </c>
      <c r="AC537" s="68">
        <f t="shared" si="186"/>
        <v>0</v>
      </c>
      <c r="AD537" s="68">
        <f t="shared" si="186"/>
        <v>0</v>
      </c>
      <c r="AE537" s="495">
        <f t="shared" si="173"/>
        <v>0</v>
      </c>
      <c r="AF537" s="68">
        <f t="shared" ref="AF537:AI538" si="187">AF532</f>
        <v>0</v>
      </c>
      <c r="AG537" s="68">
        <f t="shared" si="187"/>
        <v>0</v>
      </c>
      <c r="AH537" s="68">
        <f t="shared" si="187"/>
        <v>0</v>
      </c>
      <c r="AI537" s="68">
        <f t="shared" si="187"/>
        <v>0</v>
      </c>
      <c r="AJ537" s="495">
        <f t="shared" si="169"/>
        <v>0</v>
      </c>
    </row>
    <row r="538" spans="2:36" s="21" customFormat="1" ht="16.5" customHeight="1" x14ac:dyDescent="0.25">
      <c r="B538" s="20"/>
      <c r="C538" s="867"/>
      <c r="D538" s="817" t="s">
        <v>189</v>
      </c>
      <c r="E538" s="818"/>
      <c r="F538" s="52">
        <f t="shared" si="175"/>
        <v>0</v>
      </c>
      <c r="G538" s="68">
        <f t="shared" si="182"/>
        <v>0</v>
      </c>
      <c r="H538" s="68">
        <f t="shared" si="182"/>
        <v>0</v>
      </c>
      <c r="I538" s="68">
        <f t="shared" si="182"/>
        <v>0</v>
      </c>
      <c r="J538" s="68">
        <f t="shared" si="182"/>
        <v>0</v>
      </c>
      <c r="K538" s="68">
        <f t="shared" si="174"/>
        <v>0</v>
      </c>
      <c r="L538" s="68">
        <f t="shared" si="183"/>
        <v>0</v>
      </c>
      <c r="M538" s="68">
        <f t="shared" si="183"/>
        <v>0</v>
      </c>
      <c r="N538" s="68">
        <f t="shared" si="183"/>
        <v>0</v>
      </c>
      <c r="O538" s="68">
        <f t="shared" si="183"/>
        <v>0</v>
      </c>
      <c r="P538" s="318">
        <f t="shared" si="170"/>
        <v>0</v>
      </c>
      <c r="Q538" s="68">
        <f t="shared" ref="Q538" si="188">Q533</f>
        <v>0</v>
      </c>
      <c r="R538" s="68">
        <f t="shared" si="184"/>
        <v>0</v>
      </c>
      <c r="S538" s="68">
        <f t="shared" si="184"/>
        <v>0</v>
      </c>
      <c r="T538" s="68">
        <f t="shared" si="184"/>
        <v>0</v>
      </c>
      <c r="U538" s="318">
        <f t="shared" si="171"/>
        <v>0</v>
      </c>
      <c r="V538" s="68">
        <f t="shared" si="185"/>
        <v>0</v>
      </c>
      <c r="W538" s="68">
        <f t="shared" si="185"/>
        <v>0</v>
      </c>
      <c r="X538" s="68">
        <f t="shared" si="185"/>
        <v>0</v>
      </c>
      <c r="Y538" s="475">
        <f t="shared" si="185"/>
        <v>0</v>
      </c>
      <c r="Z538" s="495">
        <f t="shared" si="172"/>
        <v>0</v>
      </c>
      <c r="AA538" s="68">
        <f t="shared" si="186"/>
        <v>0</v>
      </c>
      <c r="AB538" s="68">
        <f t="shared" si="186"/>
        <v>0</v>
      </c>
      <c r="AC538" s="68">
        <f t="shared" si="186"/>
        <v>0</v>
      </c>
      <c r="AD538" s="68">
        <f t="shared" si="186"/>
        <v>0</v>
      </c>
      <c r="AE538" s="495">
        <f t="shared" si="173"/>
        <v>0</v>
      </c>
      <c r="AF538" s="68">
        <f t="shared" si="187"/>
        <v>0</v>
      </c>
      <c r="AG538" s="68">
        <f t="shared" si="187"/>
        <v>0</v>
      </c>
      <c r="AH538" s="68">
        <f t="shared" si="187"/>
        <v>0</v>
      </c>
      <c r="AI538" s="68">
        <f t="shared" si="187"/>
        <v>0</v>
      </c>
      <c r="AJ538" s="495">
        <f t="shared" si="169"/>
        <v>0</v>
      </c>
    </row>
    <row r="539" spans="2:36" s="21" customFormat="1" ht="16.5" customHeight="1" thickBot="1" x14ac:dyDescent="0.3">
      <c r="B539" s="161"/>
      <c r="C539" s="867"/>
      <c r="D539" s="821" t="s">
        <v>190</v>
      </c>
      <c r="E539" s="822"/>
      <c r="F539" s="52">
        <f t="shared" si="175"/>
        <v>0</v>
      </c>
      <c r="G539" s="68">
        <f t="shared" ref="G539:J539" si="189">G534+G535</f>
        <v>0</v>
      </c>
      <c r="H539" s="68">
        <f t="shared" si="189"/>
        <v>0</v>
      </c>
      <c r="I539" s="68">
        <f t="shared" si="189"/>
        <v>0</v>
      </c>
      <c r="J539" s="68">
        <f t="shared" si="189"/>
        <v>0</v>
      </c>
      <c r="K539" s="68">
        <f t="shared" si="174"/>
        <v>0</v>
      </c>
      <c r="L539" s="68">
        <f t="shared" ref="L539:O539" si="190">L534+L535</f>
        <v>0</v>
      </c>
      <c r="M539" s="68">
        <f t="shared" si="190"/>
        <v>0</v>
      </c>
      <c r="N539" s="68">
        <f t="shared" si="190"/>
        <v>0</v>
      </c>
      <c r="O539" s="68">
        <f t="shared" si="190"/>
        <v>0</v>
      </c>
      <c r="P539" s="318">
        <f t="shared" si="170"/>
        <v>0</v>
      </c>
      <c r="Q539" s="68">
        <f t="shared" ref="Q539:T539" si="191">Q534+Q535</f>
        <v>0</v>
      </c>
      <c r="R539" s="68">
        <f t="shared" si="191"/>
        <v>0</v>
      </c>
      <c r="S539" s="68">
        <f t="shared" si="191"/>
        <v>0</v>
      </c>
      <c r="T539" s="68">
        <f t="shared" si="191"/>
        <v>0</v>
      </c>
      <c r="U539" s="318">
        <f t="shared" si="171"/>
        <v>0</v>
      </c>
      <c r="V539" s="68">
        <f t="shared" ref="V539:Y539" si="192">V534+V535</f>
        <v>0</v>
      </c>
      <c r="W539" s="68">
        <f t="shared" si="192"/>
        <v>0</v>
      </c>
      <c r="X539" s="68">
        <f t="shared" si="192"/>
        <v>0</v>
      </c>
      <c r="Y539" s="475">
        <f t="shared" si="192"/>
        <v>0</v>
      </c>
      <c r="Z539" s="495">
        <f t="shared" si="172"/>
        <v>0</v>
      </c>
      <c r="AA539" s="68">
        <f t="shared" ref="AA539:AD539" si="193">AA534+AA535</f>
        <v>0</v>
      </c>
      <c r="AB539" s="68">
        <f t="shared" si="193"/>
        <v>0</v>
      </c>
      <c r="AC539" s="68">
        <f t="shared" si="193"/>
        <v>0</v>
      </c>
      <c r="AD539" s="68">
        <f t="shared" si="193"/>
        <v>0</v>
      </c>
      <c r="AE539" s="495">
        <f t="shared" si="173"/>
        <v>0</v>
      </c>
      <c r="AF539" s="68">
        <f t="shared" ref="AF539:AI539" si="194">AF534+AF535</f>
        <v>0</v>
      </c>
      <c r="AG539" s="68">
        <f t="shared" si="194"/>
        <v>0</v>
      </c>
      <c r="AH539" s="68">
        <f t="shared" si="194"/>
        <v>0</v>
      </c>
      <c r="AI539" s="68">
        <f t="shared" si="194"/>
        <v>0</v>
      </c>
      <c r="AJ539" s="495">
        <f t="shared" si="169"/>
        <v>0</v>
      </c>
    </row>
    <row r="540" spans="2:36" s="21" customFormat="1" ht="16.5" customHeight="1" thickBot="1" x14ac:dyDescent="0.3">
      <c r="B540" s="203"/>
      <c r="C540" s="868"/>
      <c r="D540" s="289" t="s">
        <v>714</v>
      </c>
      <c r="E540" s="289"/>
      <c r="F540" s="52">
        <f t="shared" si="175"/>
        <v>0</v>
      </c>
      <c r="G540" s="68">
        <f t="shared" ref="G540:J540" si="195">G536</f>
        <v>0</v>
      </c>
      <c r="H540" s="68">
        <f t="shared" si="195"/>
        <v>0</v>
      </c>
      <c r="I540" s="68">
        <f t="shared" si="195"/>
        <v>0</v>
      </c>
      <c r="J540" s="68">
        <f t="shared" si="195"/>
        <v>0</v>
      </c>
      <c r="K540" s="68">
        <f t="shared" si="174"/>
        <v>0</v>
      </c>
      <c r="L540" s="68">
        <f t="shared" ref="L540:O540" si="196">L536</f>
        <v>0</v>
      </c>
      <c r="M540" s="68">
        <f t="shared" si="196"/>
        <v>0</v>
      </c>
      <c r="N540" s="68">
        <f t="shared" si="196"/>
        <v>0</v>
      </c>
      <c r="O540" s="68">
        <f t="shared" si="196"/>
        <v>0</v>
      </c>
      <c r="P540" s="318">
        <f t="shared" si="170"/>
        <v>0</v>
      </c>
      <c r="Q540" s="68">
        <f t="shared" ref="Q540:T540" si="197">Q536</f>
        <v>0</v>
      </c>
      <c r="R540" s="68">
        <f t="shared" si="197"/>
        <v>0</v>
      </c>
      <c r="S540" s="68">
        <f t="shared" si="197"/>
        <v>0</v>
      </c>
      <c r="T540" s="68">
        <f t="shared" si="197"/>
        <v>0</v>
      </c>
      <c r="U540" s="318">
        <f t="shared" si="171"/>
        <v>0</v>
      </c>
      <c r="V540" s="68">
        <f t="shared" ref="V540:Y540" si="198">V536</f>
        <v>0</v>
      </c>
      <c r="W540" s="68">
        <f t="shared" si="198"/>
        <v>0</v>
      </c>
      <c r="X540" s="68">
        <f t="shared" si="198"/>
        <v>0</v>
      </c>
      <c r="Y540" s="475">
        <f t="shared" si="198"/>
        <v>0</v>
      </c>
      <c r="Z540" s="495">
        <f t="shared" si="172"/>
        <v>0</v>
      </c>
      <c r="AA540" s="68">
        <f t="shared" ref="AA540:AD540" si="199">AA536</f>
        <v>0</v>
      </c>
      <c r="AB540" s="68">
        <f t="shared" si="199"/>
        <v>0</v>
      </c>
      <c r="AC540" s="68">
        <f t="shared" si="199"/>
        <v>0</v>
      </c>
      <c r="AD540" s="68">
        <f t="shared" si="199"/>
        <v>0</v>
      </c>
      <c r="AE540" s="495">
        <f t="shared" si="173"/>
        <v>0</v>
      </c>
      <c r="AF540" s="68">
        <f t="shared" ref="AF540:AI540" si="200">AF536</f>
        <v>0</v>
      </c>
      <c r="AG540" s="68">
        <f t="shared" si="200"/>
        <v>0</v>
      </c>
      <c r="AH540" s="68">
        <f t="shared" si="200"/>
        <v>0</v>
      </c>
      <c r="AI540" s="68">
        <f t="shared" si="200"/>
        <v>0</v>
      </c>
      <c r="AJ540" s="495">
        <f t="shared" si="169"/>
        <v>0</v>
      </c>
    </row>
    <row r="541" spans="2:36" s="21" customFormat="1" ht="16.5" customHeight="1" thickBot="1" x14ac:dyDescent="0.3">
      <c r="B541" s="908">
        <v>1</v>
      </c>
      <c r="C541" s="905" t="s">
        <v>109</v>
      </c>
      <c r="D541" s="811" t="s">
        <v>750</v>
      </c>
      <c r="E541" s="86" t="s">
        <v>118</v>
      </c>
      <c r="F541" s="52">
        <f t="shared" si="175"/>
        <v>0</v>
      </c>
      <c r="G541" s="123"/>
      <c r="H541" s="123"/>
      <c r="I541" s="123"/>
      <c r="J541" s="123"/>
      <c r="K541" s="68">
        <f t="shared" si="174"/>
        <v>0</v>
      </c>
      <c r="L541" s="277"/>
      <c r="M541" s="277"/>
      <c r="N541" s="277"/>
      <c r="O541" s="277"/>
      <c r="P541" s="318">
        <f t="shared" si="170"/>
        <v>0</v>
      </c>
      <c r="Q541" s="277"/>
      <c r="R541" s="277"/>
      <c r="S541" s="277"/>
      <c r="T541" s="277"/>
      <c r="U541" s="318">
        <f t="shared" si="171"/>
        <v>0</v>
      </c>
      <c r="V541" s="277"/>
      <c r="W541" s="277"/>
      <c r="X541" s="277"/>
      <c r="Y541" s="422"/>
      <c r="Z541" s="495">
        <f t="shared" si="172"/>
        <v>0</v>
      </c>
      <c r="AA541" s="277"/>
      <c r="AB541" s="277"/>
      <c r="AC541" s="277"/>
      <c r="AD541" s="277"/>
      <c r="AE541" s="495">
        <f t="shared" si="173"/>
        <v>0</v>
      </c>
      <c r="AF541" s="277"/>
      <c r="AG541" s="277"/>
      <c r="AH541" s="277"/>
      <c r="AI541" s="277"/>
      <c r="AJ541" s="495">
        <f t="shared" si="169"/>
        <v>0</v>
      </c>
    </row>
    <row r="542" spans="2:36" s="21" customFormat="1" ht="16.5" customHeight="1" thickBot="1" x14ac:dyDescent="0.3">
      <c r="B542" s="909"/>
      <c r="C542" s="906"/>
      <c r="D542" s="796"/>
      <c r="E542" s="86" t="s">
        <v>205</v>
      </c>
      <c r="F542" s="52">
        <f t="shared" si="175"/>
        <v>0</v>
      </c>
      <c r="G542" s="120"/>
      <c r="H542" s="120"/>
      <c r="I542" s="120"/>
      <c r="J542" s="120"/>
      <c r="K542" s="68">
        <f t="shared" si="174"/>
        <v>0</v>
      </c>
      <c r="L542" s="277"/>
      <c r="M542" s="277"/>
      <c r="N542" s="277"/>
      <c r="O542" s="277"/>
      <c r="P542" s="318">
        <f t="shared" si="170"/>
        <v>0</v>
      </c>
      <c r="Q542" s="277"/>
      <c r="R542" s="277"/>
      <c r="S542" s="277"/>
      <c r="T542" s="277"/>
      <c r="U542" s="318">
        <f t="shared" si="171"/>
        <v>0</v>
      </c>
      <c r="V542" s="277"/>
      <c r="W542" s="277"/>
      <c r="X542" s="277"/>
      <c r="Y542" s="422"/>
      <c r="Z542" s="495">
        <f t="shared" si="172"/>
        <v>0</v>
      </c>
      <c r="AA542" s="277"/>
      <c r="AB542" s="277"/>
      <c r="AC542" s="277"/>
      <c r="AD542" s="277"/>
      <c r="AE542" s="495">
        <f t="shared" si="173"/>
        <v>0</v>
      </c>
      <c r="AF542" s="277"/>
      <c r="AG542" s="277"/>
      <c r="AH542" s="277"/>
      <c r="AI542" s="277"/>
      <c r="AJ542" s="495">
        <f t="shared" si="169"/>
        <v>0</v>
      </c>
    </row>
    <row r="543" spans="2:36" s="21" customFormat="1" ht="16.5" customHeight="1" thickBot="1" x14ac:dyDescent="0.3">
      <c r="B543" s="909"/>
      <c r="C543" s="906"/>
      <c r="D543" s="796"/>
      <c r="E543" s="88" t="s">
        <v>114</v>
      </c>
      <c r="F543" s="52">
        <f t="shared" si="175"/>
        <v>0</v>
      </c>
      <c r="G543" s="81">
        <v>0</v>
      </c>
      <c r="H543" s="92">
        <v>0</v>
      </c>
      <c r="I543" s="92">
        <v>0</v>
      </c>
      <c r="J543" s="92">
        <v>0</v>
      </c>
      <c r="K543" s="68">
        <f t="shared" si="174"/>
        <v>0</v>
      </c>
      <c r="L543" s="81">
        <v>0</v>
      </c>
      <c r="M543" s="81">
        <v>0</v>
      </c>
      <c r="N543" s="81">
        <v>0</v>
      </c>
      <c r="O543" s="81">
        <v>0</v>
      </c>
      <c r="P543" s="318">
        <f t="shared" si="170"/>
        <v>0</v>
      </c>
      <c r="Q543" s="81">
        <v>0</v>
      </c>
      <c r="R543" s="81">
        <v>0</v>
      </c>
      <c r="S543" s="81">
        <v>0</v>
      </c>
      <c r="T543" s="81">
        <v>0</v>
      </c>
      <c r="U543" s="318">
        <f t="shared" si="171"/>
        <v>0</v>
      </c>
      <c r="V543" s="81">
        <v>0</v>
      </c>
      <c r="W543" s="81">
        <v>0</v>
      </c>
      <c r="X543" s="81">
        <v>0</v>
      </c>
      <c r="Y543" s="487">
        <v>0</v>
      </c>
      <c r="Z543" s="495">
        <f t="shared" si="172"/>
        <v>0</v>
      </c>
      <c r="AA543" s="81">
        <v>0</v>
      </c>
      <c r="AB543" s="81">
        <v>0</v>
      </c>
      <c r="AC543" s="81">
        <v>0</v>
      </c>
      <c r="AD543" s="81">
        <v>0</v>
      </c>
      <c r="AE543" s="495">
        <f t="shared" si="173"/>
        <v>0</v>
      </c>
      <c r="AF543" s="81">
        <v>0</v>
      </c>
      <c r="AG543" s="81">
        <v>0</v>
      </c>
      <c r="AH543" s="81">
        <v>0</v>
      </c>
      <c r="AI543" s="81">
        <v>0</v>
      </c>
      <c r="AJ543" s="495">
        <f t="shared" si="169"/>
        <v>0</v>
      </c>
    </row>
    <row r="544" spans="2:36" s="21" customFormat="1" ht="16.5" customHeight="1" thickBot="1" x14ac:dyDescent="0.3">
      <c r="B544" s="909"/>
      <c r="C544" s="906"/>
      <c r="D544" s="796"/>
      <c r="E544" s="89" t="s">
        <v>626</v>
      </c>
      <c r="F544" s="52">
        <f t="shared" si="175"/>
        <v>0</v>
      </c>
      <c r="G544" s="81">
        <v>0</v>
      </c>
      <c r="H544" s="92">
        <v>0</v>
      </c>
      <c r="I544" s="92">
        <v>0</v>
      </c>
      <c r="J544" s="92">
        <v>0</v>
      </c>
      <c r="K544" s="68">
        <f t="shared" si="174"/>
        <v>0</v>
      </c>
      <c r="L544" s="81">
        <v>0</v>
      </c>
      <c r="M544" s="81">
        <v>0</v>
      </c>
      <c r="N544" s="81">
        <v>0</v>
      </c>
      <c r="O544" s="81">
        <v>0</v>
      </c>
      <c r="P544" s="318">
        <f t="shared" si="170"/>
        <v>0</v>
      </c>
      <c r="Q544" s="218">
        <v>0</v>
      </c>
      <c r="R544" s="218">
        <v>0</v>
      </c>
      <c r="S544" s="218">
        <v>0</v>
      </c>
      <c r="T544" s="218">
        <v>0</v>
      </c>
      <c r="U544" s="318">
        <f t="shared" si="171"/>
        <v>0</v>
      </c>
      <c r="V544" s="218">
        <v>0</v>
      </c>
      <c r="W544" s="218">
        <v>0</v>
      </c>
      <c r="X544" s="218">
        <v>0</v>
      </c>
      <c r="Y544" s="488">
        <v>0</v>
      </c>
      <c r="Z544" s="495">
        <f t="shared" si="172"/>
        <v>0</v>
      </c>
      <c r="AA544" s="218">
        <v>0</v>
      </c>
      <c r="AB544" s="218">
        <v>0</v>
      </c>
      <c r="AC544" s="218">
        <v>0</v>
      </c>
      <c r="AD544" s="218">
        <v>0</v>
      </c>
      <c r="AE544" s="495">
        <f t="shared" si="173"/>
        <v>0</v>
      </c>
      <c r="AF544" s="81">
        <v>0</v>
      </c>
      <c r="AG544" s="81">
        <v>0</v>
      </c>
      <c r="AH544" s="81">
        <v>0</v>
      </c>
      <c r="AI544" s="81">
        <v>0</v>
      </c>
      <c r="AJ544" s="495">
        <f t="shared" si="169"/>
        <v>0</v>
      </c>
    </row>
    <row r="545" spans="2:36" s="21" customFormat="1" ht="29.25" customHeight="1" thickBot="1" x14ac:dyDescent="0.3">
      <c r="B545" s="883"/>
      <c r="C545" s="906"/>
      <c r="D545" s="796"/>
      <c r="E545" s="214" t="s">
        <v>625</v>
      </c>
      <c r="F545" s="52">
        <f t="shared" si="175"/>
        <v>0</v>
      </c>
      <c r="G545" s="81">
        <v>0</v>
      </c>
      <c r="H545" s="92">
        <v>0</v>
      </c>
      <c r="I545" s="92">
        <v>0</v>
      </c>
      <c r="J545" s="92">
        <v>0</v>
      </c>
      <c r="K545" s="68">
        <f t="shared" si="174"/>
        <v>0</v>
      </c>
      <c r="L545" s="81">
        <v>0</v>
      </c>
      <c r="M545" s="81">
        <v>0</v>
      </c>
      <c r="N545" s="81">
        <v>0</v>
      </c>
      <c r="O545" s="81">
        <v>0</v>
      </c>
      <c r="P545" s="318">
        <f t="shared" si="170"/>
        <v>0</v>
      </c>
      <c r="Q545" s="127">
        <v>0</v>
      </c>
      <c r="R545" s="127">
        <v>0</v>
      </c>
      <c r="S545" s="127">
        <v>0</v>
      </c>
      <c r="T545" s="127">
        <v>0</v>
      </c>
      <c r="U545" s="318">
        <f t="shared" si="171"/>
        <v>0</v>
      </c>
      <c r="V545" s="127">
        <v>0</v>
      </c>
      <c r="W545" s="127">
        <v>0</v>
      </c>
      <c r="X545" s="127">
        <v>0</v>
      </c>
      <c r="Y545" s="477">
        <v>0</v>
      </c>
      <c r="Z545" s="495">
        <f t="shared" si="172"/>
        <v>0</v>
      </c>
      <c r="AA545" s="127">
        <v>0</v>
      </c>
      <c r="AB545" s="127">
        <v>0</v>
      </c>
      <c r="AC545" s="127">
        <v>0</v>
      </c>
      <c r="AD545" s="127">
        <v>0</v>
      </c>
      <c r="AE545" s="495">
        <f t="shared" si="173"/>
        <v>0</v>
      </c>
      <c r="AF545" s="81">
        <v>0</v>
      </c>
      <c r="AG545" s="81">
        <v>0</v>
      </c>
      <c r="AH545" s="81">
        <v>0</v>
      </c>
      <c r="AI545" s="81">
        <v>0</v>
      </c>
      <c r="AJ545" s="495">
        <f t="shared" si="169"/>
        <v>0</v>
      </c>
    </row>
    <row r="546" spans="2:36" s="21" customFormat="1" ht="23.25" customHeight="1" thickBot="1" x14ac:dyDescent="0.3">
      <c r="B546" s="898">
        <v>2</v>
      </c>
      <c r="C546" s="906"/>
      <c r="D546" s="933" t="s">
        <v>751</v>
      </c>
      <c r="E546" s="222" t="s">
        <v>626</v>
      </c>
      <c r="F546" s="52">
        <f t="shared" si="175"/>
        <v>0</v>
      </c>
      <c r="G546" s="308">
        <v>0</v>
      </c>
      <c r="H546" s="308">
        <v>0</v>
      </c>
      <c r="I546" s="308">
        <v>0</v>
      </c>
      <c r="J546" s="308">
        <v>0</v>
      </c>
      <c r="K546" s="68">
        <f t="shared" si="174"/>
        <v>0</v>
      </c>
      <c r="L546" s="81">
        <v>0</v>
      </c>
      <c r="M546" s="81">
        <v>0</v>
      </c>
      <c r="N546" s="81">
        <v>0</v>
      </c>
      <c r="O546" s="81">
        <v>0</v>
      </c>
      <c r="P546" s="318">
        <f t="shared" si="170"/>
        <v>0</v>
      </c>
      <c r="Q546" s="144">
        <v>0</v>
      </c>
      <c r="R546" s="144">
        <v>0</v>
      </c>
      <c r="S546" s="144">
        <v>0</v>
      </c>
      <c r="T546" s="144">
        <v>0</v>
      </c>
      <c r="U546" s="318">
        <f t="shared" si="171"/>
        <v>0</v>
      </c>
      <c r="V546" s="307">
        <v>0</v>
      </c>
      <c r="W546" s="307">
        <v>0</v>
      </c>
      <c r="X546" s="307">
        <v>0</v>
      </c>
      <c r="Y546" s="489">
        <v>0</v>
      </c>
      <c r="Z546" s="495">
        <f t="shared" si="172"/>
        <v>0</v>
      </c>
      <c r="AA546" s="307">
        <v>0</v>
      </c>
      <c r="AB546" s="307">
        <v>0</v>
      </c>
      <c r="AC546" s="307">
        <v>0</v>
      </c>
      <c r="AD546" s="307">
        <v>0</v>
      </c>
      <c r="AE546" s="495">
        <f t="shared" si="173"/>
        <v>0</v>
      </c>
      <c r="AF546" s="81">
        <v>0</v>
      </c>
      <c r="AG546" s="81">
        <v>0</v>
      </c>
      <c r="AH546" s="81">
        <v>0</v>
      </c>
      <c r="AI546" s="81">
        <v>0</v>
      </c>
      <c r="AJ546" s="495">
        <f t="shared" si="169"/>
        <v>0</v>
      </c>
    </row>
    <row r="547" spans="2:36" s="21" customFormat="1" ht="25.5" customHeight="1" thickBot="1" x14ac:dyDescent="0.3">
      <c r="B547" s="918"/>
      <c r="C547" s="906"/>
      <c r="D547" s="934"/>
      <c r="E547" s="87" t="s">
        <v>114</v>
      </c>
      <c r="F547" s="52">
        <f t="shared" si="175"/>
        <v>0</v>
      </c>
      <c r="G547" s="165"/>
      <c r="H547" s="165"/>
      <c r="I547" s="165"/>
      <c r="J547" s="165"/>
      <c r="K547" s="68"/>
      <c r="L547" s="455"/>
      <c r="M547" s="455"/>
      <c r="N547" s="455"/>
      <c r="O547" s="455"/>
      <c r="P547" s="318"/>
      <c r="Q547" s="113"/>
      <c r="R547" s="113"/>
      <c r="S547" s="113"/>
      <c r="T547" s="113"/>
      <c r="U547" s="318"/>
      <c r="V547" s="110">
        <v>0</v>
      </c>
      <c r="W547" s="110">
        <v>0</v>
      </c>
      <c r="X547" s="110">
        <v>0</v>
      </c>
      <c r="Y547" s="490">
        <v>0</v>
      </c>
      <c r="Z547" s="495">
        <f t="shared" si="172"/>
        <v>0</v>
      </c>
      <c r="AA547" s="307">
        <v>0</v>
      </c>
      <c r="AB547" s="307">
        <v>0</v>
      </c>
      <c r="AC547" s="307">
        <v>0</v>
      </c>
      <c r="AD547" s="307">
        <v>0</v>
      </c>
      <c r="AE547" s="495">
        <f t="shared" si="173"/>
        <v>0</v>
      </c>
      <c r="AF547" s="81">
        <v>0</v>
      </c>
      <c r="AG547" s="81">
        <v>0</v>
      </c>
      <c r="AH547" s="81">
        <v>0</v>
      </c>
      <c r="AI547" s="81">
        <v>0</v>
      </c>
      <c r="AJ547" s="495">
        <f t="shared" si="169"/>
        <v>0</v>
      </c>
    </row>
    <row r="548" spans="2:36" s="21" customFormat="1" ht="25.5" customHeight="1" thickBot="1" x14ac:dyDescent="0.3">
      <c r="B548" s="898">
        <v>3</v>
      </c>
      <c r="C548" s="906"/>
      <c r="D548" s="935" t="s">
        <v>752</v>
      </c>
      <c r="E548" s="222" t="s">
        <v>626</v>
      </c>
      <c r="F548" s="52">
        <f t="shared" si="175"/>
        <v>0</v>
      </c>
      <c r="G548" s="165"/>
      <c r="H548" s="165"/>
      <c r="I548" s="165"/>
      <c r="J548" s="165"/>
      <c r="K548" s="68"/>
      <c r="L548" s="455"/>
      <c r="M548" s="455"/>
      <c r="N548" s="455"/>
      <c r="O548" s="455"/>
      <c r="P548" s="318"/>
      <c r="Q548" s="113"/>
      <c r="R548" s="113"/>
      <c r="S548" s="113"/>
      <c r="T548" s="113"/>
      <c r="U548" s="318"/>
      <c r="V548" s="110">
        <v>0</v>
      </c>
      <c r="W548" s="110">
        <v>0</v>
      </c>
      <c r="X548" s="110">
        <v>0</v>
      </c>
      <c r="Y548" s="490">
        <v>0</v>
      </c>
      <c r="Z548" s="495">
        <f t="shared" si="172"/>
        <v>0</v>
      </c>
      <c r="AA548" s="307">
        <v>0</v>
      </c>
      <c r="AB548" s="307">
        <v>0</v>
      </c>
      <c r="AC548" s="307">
        <v>0</v>
      </c>
      <c r="AD548" s="307">
        <v>0</v>
      </c>
      <c r="AE548" s="495">
        <f t="shared" si="173"/>
        <v>0</v>
      </c>
      <c r="AF548" s="81">
        <v>0</v>
      </c>
      <c r="AG548" s="81">
        <v>0</v>
      </c>
      <c r="AH548" s="81">
        <v>0</v>
      </c>
      <c r="AI548" s="81">
        <v>0</v>
      </c>
      <c r="AJ548" s="495">
        <f t="shared" si="169"/>
        <v>0</v>
      </c>
    </row>
    <row r="549" spans="2:36" s="21" customFormat="1" ht="21.75" customHeight="1" thickBot="1" x14ac:dyDescent="0.3">
      <c r="B549" s="918"/>
      <c r="C549" s="906"/>
      <c r="D549" s="936"/>
      <c r="E549" s="87" t="s">
        <v>114</v>
      </c>
      <c r="F549" s="52">
        <f t="shared" si="175"/>
        <v>0</v>
      </c>
      <c r="G549" s="165"/>
      <c r="H549" s="165"/>
      <c r="I549" s="165"/>
      <c r="J549" s="165"/>
      <c r="K549" s="68"/>
      <c r="L549" s="455"/>
      <c r="M549" s="455"/>
      <c r="N549" s="455"/>
      <c r="O549" s="455"/>
      <c r="P549" s="318"/>
      <c r="Q549" s="113"/>
      <c r="R549" s="113"/>
      <c r="S549" s="113"/>
      <c r="T549" s="113"/>
      <c r="U549" s="318"/>
      <c r="V549" s="110">
        <v>0</v>
      </c>
      <c r="W549" s="110">
        <v>0</v>
      </c>
      <c r="X549" s="110">
        <v>0</v>
      </c>
      <c r="Y549" s="490">
        <v>0</v>
      </c>
      <c r="Z549" s="495">
        <f t="shared" si="172"/>
        <v>0</v>
      </c>
      <c r="AA549" s="307">
        <v>0</v>
      </c>
      <c r="AB549" s="307">
        <v>0</v>
      </c>
      <c r="AC549" s="307">
        <v>0</v>
      </c>
      <c r="AD549" s="307">
        <v>0</v>
      </c>
      <c r="AE549" s="495">
        <f t="shared" si="173"/>
        <v>0</v>
      </c>
      <c r="AF549" s="81">
        <v>0</v>
      </c>
      <c r="AG549" s="81">
        <v>0</v>
      </c>
      <c r="AH549" s="81">
        <v>0</v>
      </c>
      <c r="AI549" s="81">
        <v>0</v>
      </c>
      <c r="AJ549" s="495">
        <f t="shared" si="169"/>
        <v>0</v>
      </c>
    </row>
    <row r="550" spans="2:36" s="21" customFormat="1" ht="24.75" customHeight="1" thickBot="1" x14ac:dyDescent="0.3">
      <c r="B550" s="898">
        <v>4</v>
      </c>
      <c r="C550" s="906"/>
      <c r="D550" s="933" t="s">
        <v>753</v>
      </c>
      <c r="E550" s="222" t="s">
        <v>626</v>
      </c>
      <c r="F550" s="52">
        <f t="shared" si="175"/>
        <v>0</v>
      </c>
      <c r="G550" s="165"/>
      <c r="H550" s="165"/>
      <c r="I550" s="165"/>
      <c r="J550" s="165"/>
      <c r="K550" s="68"/>
      <c r="L550" s="455"/>
      <c r="M550" s="455"/>
      <c r="N550" s="455"/>
      <c r="O550" s="455"/>
      <c r="P550" s="318"/>
      <c r="Q550" s="113"/>
      <c r="R550" s="113"/>
      <c r="S550" s="113"/>
      <c r="T550" s="113"/>
      <c r="U550" s="318"/>
      <c r="V550" s="110">
        <v>0</v>
      </c>
      <c r="W550" s="110">
        <v>0</v>
      </c>
      <c r="X550" s="110">
        <v>0</v>
      </c>
      <c r="Y550" s="490">
        <v>0</v>
      </c>
      <c r="Z550" s="495">
        <f t="shared" si="172"/>
        <v>0</v>
      </c>
      <c r="AA550" s="307">
        <v>0</v>
      </c>
      <c r="AB550" s="307">
        <v>0</v>
      </c>
      <c r="AC550" s="307">
        <v>0</v>
      </c>
      <c r="AD550" s="307">
        <v>0</v>
      </c>
      <c r="AE550" s="495">
        <f t="shared" si="173"/>
        <v>0</v>
      </c>
      <c r="AF550" s="81">
        <v>0</v>
      </c>
      <c r="AG550" s="81">
        <v>0</v>
      </c>
      <c r="AH550" s="81">
        <v>0</v>
      </c>
      <c r="AI550" s="81">
        <v>0</v>
      </c>
      <c r="AJ550" s="495">
        <f t="shared" si="169"/>
        <v>0</v>
      </c>
    </row>
    <row r="551" spans="2:36" s="21" customFormat="1" ht="24.75" customHeight="1" thickBot="1" x14ac:dyDescent="0.3">
      <c r="B551" s="918"/>
      <c r="C551" s="906"/>
      <c r="D551" s="934"/>
      <c r="E551" s="87" t="s">
        <v>114</v>
      </c>
      <c r="F551" s="52">
        <f t="shared" si="175"/>
        <v>0</v>
      </c>
      <c r="G551" s="165"/>
      <c r="H551" s="165"/>
      <c r="I551" s="165"/>
      <c r="J551" s="165"/>
      <c r="K551" s="68"/>
      <c r="L551" s="455"/>
      <c r="M551" s="455"/>
      <c r="N551" s="455"/>
      <c r="O551" s="455"/>
      <c r="P551" s="318"/>
      <c r="Q551" s="113"/>
      <c r="R551" s="113"/>
      <c r="S551" s="113"/>
      <c r="T551" s="113"/>
      <c r="U551" s="318"/>
      <c r="V551" s="110">
        <v>0</v>
      </c>
      <c r="W551" s="110">
        <v>0</v>
      </c>
      <c r="X551" s="110">
        <v>0</v>
      </c>
      <c r="Y551" s="490">
        <v>0</v>
      </c>
      <c r="Z551" s="495">
        <f t="shared" si="172"/>
        <v>0</v>
      </c>
      <c r="AA551" s="307">
        <v>0</v>
      </c>
      <c r="AB551" s="307">
        <v>0</v>
      </c>
      <c r="AC551" s="307">
        <v>0</v>
      </c>
      <c r="AD551" s="307">
        <v>0</v>
      </c>
      <c r="AE551" s="495">
        <f t="shared" si="173"/>
        <v>0</v>
      </c>
      <c r="AF551" s="81">
        <v>0</v>
      </c>
      <c r="AG551" s="81">
        <v>0</v>
      </c>
      <c r="AH551" s="81">
        <v>0</v>
      </c>
      <c r="AI551" s="81">
        <v>0</v>
      </c>
      <c r="AJ551" s="495">
        <f t="shared" si="169"/>
        <v>0</v>
      </c>
    </row>
    <row r="552" spans="2:36" s="220" customFormat="1" ht="16.5" customHeight="1" x14ac:dyDescent="0.25">
      <c r="B552" s="20"/>
      <c r="C552" s="906"/>
      <c r="D552" s="823" t="s">
        <v>191</v>
      </c>
      <c r="E552" s="824"/>
      <c r="F552" s="52">
        <f t="shared" si="175"/>
        <v>0</v>
      </c>
      <c r="G552" s="68">
        <f t="shared" ref="G552:J554" si="201">G541</f>
        <v>0</v>
      </c>
      <c r="H552" s="68">
        <f t="shared" si="201"/>
        <v>0</v>
      </c>
      <c r="I552" s="68">
        <f t="shared" si="201"/>
        <v>0</v>
      </c>
      <c r="J552" s="68">
        <f t="shared" si="201"/>
        <v>0</v>
      </c>
      <c r="K552" s="68">
        <f t="shared" si="174"/>
        <v>0</v>
      </c>
      <c r="L552" s="68">
        <f t="shared" ref="L552:O554" si="202">L541</f>
        <v>0</v>
      </c>
      <c r="M552" s="68">
        <f t="shared" si="202"/>
        <v>0</v>
      </c>
      <c r="N552" s="68">
        <f t="shared" si="202"/>
        <v>0</v>
      </c>
      <c r="O552" s="68">
        <f t="shared" si="202"/>
        <v>0</v>
      </c>
      <c r="P552" s="318">
        <f t="shared" si="170"/>
        <v>0</v>
      </c>
      <c r="Q552" s="68">
        <f t="shared" ref="Q552:T554" si="203">Q541</f>
        <v>0</v>
      </c>
      <c r="R552" s="68">
        <f t="shared" si="203"/>
        <v>0</v>
      </c>
      <c r="S552" s="68">
        <f t="shared" si="203"/>
        <v>0</v>
      </c>
      <c r="T552" s="68">
        <f t="shared" si="203"/>
        <v>0</v>
      </c>
      <c r="U552" s="318">
        <f t="shared" si="171"/>
        <v>0</v>
      </c>
      <c r="V552" s="68">
        <f t="shared" ref="V552:Y552" si="204">V541</f>
        <v>0</v>
      </c>
      <c r="W552" s="68">
        <f t="shared" si="204"/>
        <v>0</v>
      </c>
      <c r="X552" s="68">
        <f t="shared" si="204"/>
        <v>0</v>
      </c>
      <c r="Y552" s="475">
        <f t="shared" si="204"/>
        <v>0</v>
      </c>
      <c r="Z552" s="495">
        <f t="shared" si="172"/>
        <v>0</v>
      </c>
      <c r="AA552" s="68">
        <f t="shared" ref="AA552:AD552" si="205">AA541</f>
        <v>0</v>
      </c>
      <c r="AB552" s="68">
        <f t="shared" si="205"/>
        <v>0</v>
      </c>
      <c r="AC552" s="68">
        <f t="shared" si="205"/>
        <v>0</v>
      </c>
      <c r="AD552" s="68">
        <f t="shared" si="205"/>
        <v>0</v>
      </c>
      <c r="AE552" s="495">
        <f t="shared" si="173"/>
        <v>0</v>
      </c>
      <c r="AF552" s="68">
        <f t="shared" ref="AF552:AI552" si="206">AF541</f>
        <v>0</v>
      </c>
      <c r="AG552" s="68">
        <f t="shared" si="206"/>
        <v>0</v>
      </c>
      <c r="AH552" s="68">
        <f t="shared" si="206"/>
        <v>0</v>
      </c>
      <c r="AI552" s="68">
        <f t="shared" si="206"/>
        <v>0</v>
      </c>
      <c r="AJ552" s="495">
        <f t="shared" si="169"/>
        <v>0</v>
      </c>
    </row>
    <row r="553" spans="2:36" s="220" customFormat="1" ht="16.5" customHeight="1" x14ac:dyDescent="0.25">
      <c r="B553" s="20"/>
      <c r="C553" s="906"/>
      <c r="D553" s="817" t="s">
        <v>196</v>
      </c>
      <c r="E553" s="818"/>
      <c r="F553" s="52">
        <f t="shared" si="175"/>
        <v>0</v>
      </c>
      <c r="G553" s="67">
        <f t="shared" si="201"/>
        <v>0</v>
      </c>
      <c r="H553" s="67">
        <f t="shared" si="201"/>
        <v>0</v>
      </c>
      <c r="I553" s="67">
        <f t="shared" si="201"/>
        <v>0</v>
      </c>
      <c r="J553" s="67">
        <f t="shared" si="201"/>
        <v>0</v>
      </c>
      <c r="K553" s="68">
        <f t="shared" si="174"/>
        <v>0</v>
      </c>
      <c r="L553" s="67">
        <f t="shared" si="202"/>
        <v>0</v>
      </c>
      <c r="M553" s="67">
        <f t="shared" si="202"/>
        <v>0</v>
      </c>
      <c r="N553" s="67">
        <f t="shared" si="202"/>
        <v>0</v>
      </c>
      <c r="O553" s="67">
        <f t="shared" si="202"/>
        <v>0</v>
      </c>
      <c r="P553" s="318">
        <f t="shared" si="170"/>
        <v>0</v>
      </c>
      <c r="Q553" s="67">
        <f t="shared" si="203"/>
        <v>0</v>
      </c>
      <c r="R553" s="67">
        <f t="shared" si="203"/>
        <v>0</v>
      </c>
      <c r="S553" s="67">
        <f t="shared" si="203"/>
        <v>0</v>
      </c>
      <c r="T553" s="67">
        <f t="shared" si="203"/>
        <v>0</v>
      </c>
      <c r="U553" s="318">
        <f t="shared" si="171"/>
        <v>0</v>
      </c>
      <c r="V553" s="67">
        <v>0</v>
      </c>
      <c r="W553" s="67">
        <v>0</v>
      </c>
      <c r="X553" s="67">
        <v>0</v>
      </c>
      <c r="Y553" s="491">
        <v>0</v>
      </c>
      <c r="Z553" s="495">
        <f t="shared" si="172"/>
        <v>0</v>
      </c>
      <c r="AA553" s="67">
        <v>0</v>
      </c>
      <c r="AB553" s="67">
        <v>0</v>
      </c>
      <c r="AC553" s="67">
        <v>0</v>
      </c>
      <c r="AD553" s="67">
        <v>0</v>
      </c>
      <c r="AE553" s="495">
        <f t="shared" si="173"/>
        <v>0</v>
      </c>
      <c r="AF553" s="67">
        <v>0</v>
      </c>
      <c r="AG553" s="67">
        <v>0</v>
      </c>
      <c r="AH553" s="67">
        <v>0</v>
      </c>
      <c r="AI553" s="67">
        <v>0</v>
      </c>
      <c r="AJ553" s="495">
        <f t="shared" si="169"/>
        <v>0</v>
      </c>
    </row>
    <row r="554" spans="2:36" s="220" customFormat="1" ht="16.5" customHeight="1" x14ac:dyDescent="0.25">
      <c r="B554" s="20"/>
      <c r="C554" s="906"/>
      <c r="D554" s="817" t="s">
        <v>197</v>
      </c>
      <c r="E554" s="818"/>
      <c r="F554" s="52">
        <f t="shared" si="175"/>
        <v>0</v>
      </c>
      <c r="G554" s="67">
        <f t="shared" si="201"/>
        <v>0</v>
      </c>
      <c r="H554" s="67">
        <f t="shared" si="201"/>
        <v>0</v>
      </c>
      <c r="I554" s="67">
        <f t="shared" si="201"/>
        <v>0</v>
      </c>
      <c r="J554" s="67">
        <f t="shared" si="201"/>
        <v>0</v>
      </c>
      <c r="K554" s="68">
        <f t="shared" si="174"/>
        <v>0</v>
      </c>
      <c r="L554" s="67">
        <f t="shared" si="202"/>
        <v>0</v>
      </c>
      <c r="M554" s="67">
        <f t="shared" si="202"/>
        <v>0</v>
      </c>
      <c r="N554" s="67">
        <f t="shared" si="202"/>
        <v>0</v>
      </c>
      <c r="O554" s="67">
        <f t="shared" si="202"/>
        <v>0</v>
      </c>
      <c r="P554" s="318">
        <f t="shared" si="170"/>
        <v>0</v>
      </c>
      <c r="Q554" s="67">
        <f t="shared" si="203"/>
        <v>0</v>
      </c>
      <c r="R554" s="67">
        <f t="shared" si="203"/>
        <v>0</v>
      </c>
      <c r="S554" s="67">
        <f t="shared" si="203"/>
        <v>0</v>
      </c>
      <c r="T554" s="67">
        <f t="shared" si="203"/>
        <v>0</v>
      </c>
      <c r="U554" s="318">
        <f t="shared" si="171"/>
        <v>0</v>
      </c>
      <c r="V554" s="67">
        <f t="shared" ref="V554:Y554" si="207">V543+V547+V549+V551</f>
        <v>0</v>
      </c>
      <c r="W554" s="67">
        <f t="shared" si="207"/>
        <v>0</v>
      </c>
      <c r="X554" s="67">
        <f t="shared" si="207"/>
        <v>0</v>
      </c>
      <c r="Y554" s="491">
        <f t="shared" si="207"/>
        <v>0</v>
      </c>
      <c r="Z554" s="495">
        <f t="shared" si="172"/>
        <v>0</v>
      </c>
      <c r="AA554" s="67">
        <f t="shared" ref="AA554:AD554" si="208">AA543+AA547+AA549+AA551</f>
        <v>0</v>
      </c>
      <c r="AB554" s="67">
        <f t="shared" si="208"/>
        <v>0</v>
      </c>
      <c r="AC554" s="67">
        <f t="shared" si="208"/>
        <v>0</v>
      </c>
      <c r="AD554" s="67">
        <f t="shared" si="208"/>
        <v>0</v>
      </c>
      <c r="AE554" s="495">
        <f t="shared" si="173"/>
        <v>0</v>
      </c>
      <c r="AF554" s="67">
        <f t="shared" ref="AF554:AI554" si="209">AF543+AF547+AF549+AF551</f>
        <v>0</v>
      </c>
      <c r="AG554" s="67">
        <f t="shared" si="209"/>
        <v>0</v>
      </c>
      <c r="AH554" s="67">
        <f t="shared" si="209"/>
        <v>0</v>
      </c>
      <c r="AI554" s="67">
        <f t="shared" si="209"/>
        <v>0</v>
      </c>
      <c r="AJ554" s="495">
        <f t="shared" si="169"/>
        <v>0</v>
      </c>
    </row>
    <row r="555" spans="2:36" s="220" customFormat="1" ht="16.5" customHeight="1" x14ac:dyDescent="0.25">
      <c r="B555" s="20"/>
      <c r="C555" s="906"/>
      <c r="D555" s="817" t="s">
        <v>491</v>
      </c>
      <c r="E555" s="818"/>
      <c r="F555" s="52">
        <f t="shared" si="175"/>
        <v>0</v>
      </c>
      <c r="G555" s="67">
        <f>G544+G546</f>
        <v>0</v>
      </c>
      <c r="H555" s="67">
        <f>H544+H546</f>
        <v>0</v>
      </c>
      <c r="I555" s="67">
        <f>I544+I546</f>
        <v>0</v>
      </c>
      <c r="J555" s="67">
        <f>J544+J546</f>
        <v>0</v>
      </c>
      <c r="K555" s="68">
        <f t="shared" si="174"/>
        <v>0</v>
      </c>
      <c r="L555" s="67">
        <f>L544+L546</f>
        <v>0</v>
      </c>
      <c r="M555" s="67">
        <f>M544+M546</f>
        <v>0</v>
      </c>
      <c r="N555" s="67">
        <f>N544+N546</f>
        <v>0</v>
      </c>
      <c r="O555" s="67">
        <f>O544+O546</f>
        <v>0</v>
      </c>
      <c r="P555" s="318">
        <f t="shared" si="170"/>
        <v>0</v>
      </c>
      <c r="Q555" s="67">
        <f>Q544+Q546</f>
        <v>0</v>
      </c>
      <c r="R555" s="67">
        <f>R544+R546</f>
        <v>0</v>
      </c>
      <c r="S555" s="67">
        <f>S544+S546</f>
        <v>0</v>
      </c>
      <c r="T555" s="67">
        <f>T544+T546</f>
        <v>0</v>
      </c>
      <c r="U555" s="318">
        <f t="shared" si="171"/>
        <v>0</v>
      </c>
      <c r="V555" s="67">
        <f t="shared" ref="V555:Y555" si="210">V544+V546+V548+V550</f>
        <v>0</v>
      </c>
      <c r="W555" s="67">
        <f t="shared" si="210"/>
        <v>0</v>
      </c>
      <c r="X555" s="67">
        <f t="shared" si="210"/>
        <v>0</v>
      </c>
      <c r="Y555" s="491">
        <f t="shared" si="210"/>
        <v>0</v>
      </c>
      <c r="Z555" s="495">
        <f t="shared" si="172"/>
        <v>0</v>
      </c>
      <c r="AA555" s="67">
        <f t="shared" ref="AA555:AD555" si="211">AA544+AA546+AA548+AA550</f>
        <v>0</v>
      </c>
      <c r="AB555" s="67">
        <f t="shared" si="211"/>
        <v>0</v>
      </c>
      <c r="AC555" s="67">
        <f t="shared" si="211"/>
        <v>0</v>
      </c>
      <c r="AD555" s="67">
        <f t="shared" si="211"/>
        <v>0</v>
      </c>
      <c r="AE555" s="495">
        <f t="shared" si="173"/>
        <v>0</v>
      </c>
      <c r="AF555" s="67">
        <f t="shared" ref="AF555:AI555" si="212">AF544+AF546+AF548+AF550</f>
        <v>0</v>
      </c>
      <c r="AG555" s="67">
        <f t="shared" si="212"/>
        <v>0</v>
      </c>
      <c r="AH555" s="67">
        <f t="shared" si="212"/>
        <v>0</v>
      </c>
      <c r="AI555" s="67">
        <f t="shared" si="212"/>
        <v>0</v>
      </c>
      <c r="AJ555" s="495">
        <f t="shared" si="169"/>
        <v>0</v>
      </c>
    </row>
    <row r="556" spans="2:36" s="220" customFormat="1" ht="16.5" customHeight="1" thickBot="1" x14ac:dyDescent="0.3">
      <c r="B556" s="20"/>
      <c r="C556" s="907"/>
      <c r="D556" s="817" t="s">
        <v>648</v>
      </c>
      <c r="E556" s="818"/>
      <c r="F556" s="52">
        <f t="shared" si="175"/>
        <v>0</v>
      </c>
      <c r="G556" s="67">
        <f>G545</f>
        <v>0</v>
      </c>
      <c r="H556" s="67">
        <f>H545</f>
        <v>0</v>
      </c>
      <c r="I556" s="67">
        <f>I545</f>
        <v>0</v>
      </c>
      <c r="J556" s="67">
        <f>J545</f>
        <v>0</v>
      </c>
      <c r="K556" s="68">
        <f t="shared" si="174"/>
        <v>0</v>
      </c>
      <c r="L556" s="67">
        <f>L545</f>
        <v>0</v>
      </c>
      <c r="M556" s="67">
        <f>M545</f>
        <v>0</v>
      </c>
      <c r="N556" s="67">
        <f>N545</f>
        <v>0</v>
      </c>
      <c r="O556" s="67">
        <f>O545</f>
        <v>0</v>
      </c>
      <c r="P556" s="318">
        <f t="shared" si="170"/>
        <v>0</v>
      </c>
      <c r="Q556" s="67">
        <f>Q545</f>
        <v>0</v>
      </c>
      <c r="R556" s="67">
        <f>R545</f>
        <v>0</v>
      </c>
      <c r="S556" s="67">
        <f>S545</f>
        <v>0</v>
      </c>
      <c r="T556" s="67">
        <f>T545</f>
        <v>0</v>
      </c>
      <c r="U556" s="318">
        <f t="shared" si="171"/>
        <v>0</v>
      </c>
      <c r="V556" s="67">
        <f t="shared" ref="V556:Y556" si="213">V545</f>
        <v>0</v>
      </c>
      <c r="W556" s="67">
        <f t="shared" si="213"/>
        <v>0</v>
      </c>
      <c r="X556" s="67">
        <f t="shared" si="213"/>
        <v>0</v>
      </c>
      <c r="Y556" s="491">
        <f t="shared" si="213"/>
        <v>0</v>
      </c>
      <c r="Z556" s="495">
        <f t="shared" si="172"/>
        <v>0</v>
      </c>
      <c r="AA556" s="67">
        <f t="shared" ref="AA556:AD556" si="214">AA545</f>
        <v>0</v>
      </c>
      <c r="AB556" s="67">
        <f t="shared" si="214"/>
        <v>0</v>
      </c>
      <c r="AC556" s="67">
        <f t="shared" si="214"/>
        <v>0</v>
      </c>
      <c r="AD556" s="67">
        <f t="shared" si="214"/>
        <v>0</v>
      </c>
      <c r="AE556" s="495">
        <f t="shared" si="173"/>
        <v>0</v>
      </c>
      <c r="AF556" s="67">
        <f t="shared" ref="AF556:AI556" si="215">AF545</f>
        <v>0</v>
      </c>
      <c r="AG556" s="67">
        <f t="shared" si="215"/>
        <v>0</v>
      </c>
      <c r="AH556" s="67">
        <f t="shared" si="215"/>
        <v>0</v>
      </c>
      <c r="AI556" s="67">
        <f t="shared" si="215"/>
        <v>0</v>
      </c>
      <c r="AJ556" s="495">
        <f t="shared" si="169"/>
        <v>0</v>
      </c>
    </row>
    <row r="557" spans="2:36" s="125" customFormat="1" ht="16.5" customHeight="1" thickBot="1" x14ac:dyDescent="0.3">
      <c r="B557" s="900">
        <v>1</v>
      </c>
      <c r="C557" s="911" t="s">
        <v>112</v>
      </c>
      <c r="D557" s="807" t="s">
        <v>110</v>
      </c>
      <c r="E557" s="85" t="s">
        <v>118</v>
      </c>
      <c r="F557" s="52">
        <f t="shared" si="175"/>
        <v>0</v>
      </c>
      <c r="G557" s="142"/>
      <c r="H557" s="109"/>
      <c r="I557" s="109"/>
      <c r="J557" s="109"/>
      <c r="K557" s="68">
        <f t="shared" si="174"/>
        <v>0</v>
      </c>
      <c r="L557" s="277"/>
      <c r="M557" s="277"/>
      <c r="N557" s="277"/>
      <c r="O557" s="277"/>
      <c r="P557" s="318">
        <f t="shared" si="170"/>
        <v>0</v>
      </c>
      <c r="Q557" s="277"/>
      <c r="R557" s="277"/>
      <c r="S557" s="277"/>
      <c r="T557" s="277"/>
      <c r="U557" s="318">
        <f t="shared" si="171"/>
        <v>0</v>
      </c>
      <c r="V557" s="277"/>
      <c r="W557" s="277"/>
      <c r="X557" s="277"/>
      <c r="Y557" s="422"/>
      <c r="Z557" s="495">
        <f t="shared" si="172"/>
        <v>0</v>
      </c>
      <c r="AA557" s="277"/>
      <c r="AB557" s="277"/>
      <c r="AC557" s="277"/>
      <c r="AD557" s="277"/>
      <c r="AE557" s="495">
        <f t="shared" si="173"/>
        <v>0</v>
      </c>
      <c r="AF557" s="277"/>
      <c r="AG557" s="277"/>
      <c r="AH557" s="277"/>
      <c r="AI557" s="277"/>
      <c r="AJ557" s="495">
        <f t="shared" si="169"/>
        <v>0</v>
      </c>
    </row>
    <row r="558" spans="2:36" s="125" customFormat="1" ht="16.5" customHeight="1" thickBot="1" x14ac:dyDescent="0.3">
      <c r="B558" s="910"/>
      <c r="C558" s="906"/>
      <c r="D558" s="787"/>
      <c r="E558" s="86" t="s">
        <v>205</v>
      </c>
      <c r="F558" s="52">
        <f t="shared" si="175"/>
        <v>0</v>
      </c>
      <c r="G558" s="146"/>
      <c r="H558" s="110"/>
      <c r="I558" s="110"/>
      <c r="J558" s="110"/>
      <c r="K558" s="68">
        <f t="shared" si="174"/>
        <v>0</v>
      </c>
      <c r="L558" s="277"/>
      <c r="M558" s="277"/>
      <c r="N558" s="277"/>
      <c r="O558" s="277"/>
      <c r="P558" s="318">
        <f t="shared" si="170"/>
        <v>0</v>
      </c>
      <c r="Q558" s="277"/>
      <c r="R558" s="277"/>
      <c r="S558" s="277"/>
      <c r="T558" s="277"/>
      <c r="U558" s="318">
        <f t="shared" si="171"/>
        <v>0</v>
      </c>
      <c r="V558" s="277"/>
      <c r="W558" s="277"/>
      <c r="X558" s="277"/>
      <c r="Y558" s="422"/>
      <c r="Z558" s="495">
        <f t="shared" si="172"/>
        <v>0</v>
      </c>
      <c r="AA558" s="277"/>
      <c r="AB558" s="277"/>
      <c r="AC558" s="277"/>
      <c r="AD558" s="277"/>
      <c r="AE558" s="495">
        <f t="shared" si="173"/>
        <v>0</v>
      </c>
      <c r="AF558" s="277"/>
      <c r="AG558" s="277"/>
      <c r="AH558" s="277"/>
      <c r="AI558" s="277"/>
      <c r="AJ558" s="495">
        <f t="shared" si="169"/>
        <v>0</v>
      </c>
    </row>
    <row r="559" spans="2:36" s="239" customFormat="1" ht="16.5" customHeight="1" thickBot="1" x14ac:dyDescent="0.3">
      <c r="B559" s="910"/>
      <c r="C559" s="906"/>
      <c r="D559" s="787"/>
      <c r="E559" s="87" t="s">
        <v>114</v>
      </c>
      <c r="F559" s="52">
        <f t="shared" si="175"/>
        <v>0</v>
      </c>
      <c r="G559" s="81">
        <v>0</v>
      </c>
      <c r="H559" s="92">
        <v>0</v>
      </c>
      <c r="I559" s="92">
        <v>0</v>
      </c>
      <c r="J559" s="92">
        <v>0</v>
      </c>
      <c r="K559" s="68">
        <f t="shared" si="174"/>
        <v>0</v>
      </c>
      <c r="L559" s="81">
        <v>0</v>
      </c>
      <c r="M559" s="81">
        <v>0</v>
      </c>
      <c r="N559" s="81">
        <v>0</v>
      </c>
      <c r="O559" s="81">
        <v>0</v>
      </c>
      <c r="P559" s="318">
        <f t="shared" si="170"/>
        <v>0</v>
      </c>
      <c r="Q559" s="81">
        <v>0</v>
      </c>
      <c r="R559" s="81">
        <v>0</v>
      </c>
      <c r="S559" s="81">
        <v>0</v>
      </c>
      <c r="T559" s="81">
        <v>0</v>
      </c>
      <c r="U559" s="318">
        <f t="shared" si="171"/>
        <v>0</v>
      </c>
      <c r="V559" s="81">
        <v>0</v>
      </c>
      <c r="W559" s="81">
        <v>0</v>
      </c>
      <c r="X559" s="81">
        <v>0</v>
      </c>
      <c r="Y559" s="487">
        <v>0</v>
      </c>
      <c r="Z559" s="495">
        <f t="shared" si="172"/>
        <v>0</v>
      </c>
      <c r="AA559" s="81">
        <v>0</v>
      </c>
      <c r="AB559" s="81">
        <v>0</v>
      </c>
      <c r="AC559" s="81">
        <v>0</v>
      </c>
      <c r="AD559" s="81">
        <v>0</v>
      </c>
      <c r="AE559" s="495">
        <f t="shared" si="173"/>
        <v>0</v>
      </c>
      <c r="AF559" s="81">
        <v>0</v>
      </c>
      <c r="AG559" s="81">
        <v>0</v>
      </c>
      <c r="AH559" s="81">
        <v>0</v>
      </c>
      <c r="AI559" s="81">
        <v>0</v>
      </c>
      <c r="AJ559" s="495">
        <f t="shared" si="169"/>
        <v>0</v>
      </c>
    </row>
    <row r="560" spans="2:36" s="239" customFormat="1" ht="16.5" customHeight="1" thickBot="1" x14ac:dyDescent="0.3">
      <c r="B560" s="910"/>
      <c r="C560" s="906"/>
      <c r="D560" s="787"/>
      <c r="E560" s="228" t="s">
        <v>626</v>
      </c>
      <c r="F560" s="52">
        <f t="shared" si="175"/>
        <v>0</v>
      </c>
      <c r="G560" s="81">
        <v>0</v>
      </c>
      <c r="H560" s="92">
        <v>0</v>
      </c>
      <c r="I560" s="92">
        <v>0</v>
      </c>
      <c r="J560" s="92">
        <v>0</v>
      </c>
      <c r="K560" s="68">
        <f t="shared" si="174"/>
        <v>0</v>
      </c>
      <c r="L560" s="81">
        <v>0</v>
      </c>
      <c r="M560" s="81">
        <v>0</v>
      </c>
      <c r="N560" s="81">
        <v>0</v>
      </c>
      <c r="O560" s="81">
        <v>0</v>
      </c>
      <c r="P560" s="318">
        <f t="shared" si="170"/>
        <v>0</v>
      </c>
      <c r="Q560" s="218">
        <v>0</v>
      </c>
      <c r="R560" s="218">
        <v>0</v>
      </c>
      <c r="S560" s="218">
        <v>0</v>
      </c>
      <c r="T560" s="218">
        <v>0</v>
      </c>
      <c r="U560" s="318">
        <f t="shared" si="171"/>
        <v>0</v>
      </c>
      <c r="V560" s="81">
        <v>0</v>
      </c>
      <c r="W560" s="81">
        <v>0</v>
      </c>
      <c r="X560" s="81">
        <v>0</v>
      </c>
      <c r="Y560" s="487">
        <v>0</v>
      </c>
      <c r="Z560" s="495">
        <f t="shared" si="172"/>
        <v>0</v>
      </c>
      <c r="AA560" s="218">
        <v>0</v>
      </c>
      <c r="AB560" s="218">
        <v>0</v>
      </c>
      <c r="AC560" s="218">
        <v>0</v>
      </c>
      <c r="AD560" s="218">
        <v>0</v>
      </c>
      <c r="AE560" s="495">
        <f t="shared" si="173"/>
        <v>0</v>
      </c>
      <c r="AF560" s="218">
        <v>0</v>
      </c>
      <c r="AG560" s="218">
        <v>0</v>
      </c>
      <c r="AH560" s="218">
        <v>0</v>
      </c>
      <c r="AI560" s="218">
        <v>0</v>
      </c>
      <c r="AJ560" s="495">
        <f t="shared" si="169"/>
        <v>0</v>
      </c>
    </row>
    <row r="561" spans="2:36" s="239" customFormat="1" ht="21.75" thickBot="1" x14ac:dyDescent="0.3">
      <c r="B561" s="910"/>
      <c r="C561" s="906"/>
      <c r="D561" s="791"/>
      <c r="E561" s="89" t="s">
        <v>625</v>
      </c>
      <c r="F561" s="52">
        <f t="shared" si="175"/>
        <v>0</v>
      </c>
      <c r="G561" s="81">
        <v>0</v>
      </c>
      <c r="H561" s="92">
        <v>0</v>
      </c>
      <c r="I561" s="92">
        <v>0</v>
      </c>
      <c r="J561" s="92">
        <v>0</v>
      </c>
      <c r="K561" s="68">
        <f t="shared" si="174"/>
        <v>0</v>
      </c>
      <c r="L561" s="81">
        <v>0</v>
      </c>
      <c r="M561" s="81">
        <v>0</v>
      </c>
      <c r="N561" s="81">
        <v>0</v>
      </c>
      <c r="O561" s="81">
        <v>0</v>
      </c>
      <c r="P561" s="318">
        <f t="shared" si="170"/>
        <v>0</v>
      </c>
      <c r="Q561" s="127">
        <v>0</v>
      </c>
      <c r="R561" s="127">
        <v>0</v>
      </c>
      <c r="S561" s="127">
        <v>0</v>
      </c>
      <c r="T561" s="127">
        <v>0</v>
      </c>
      <c r="U561" s="318">
        <f t="shared" si="171"/>
        <v>0</v>
      </c>
      <c r="V561" s="81">
        <v>0</v>
      </c>
      <c r="W561" s="81">
        <v>0</v>
      </c>
      <c r="X561" s="81">
        <v>0</v>
      </c>
      <c r="Y561" s="487">
        <v>0</v>
      </c>
      <c r="Z561" s="495">
        <f t="shared" si="172"/>
        <v>0</v>
      </c>
      <c r="AA561" s="127">
        <v>0</v>
      </c>
      <c r="AB561" s="127">
        <v>0</v>
      </c>
      <c r="AC561" s="127">
        <v>0</v>
      </c>
      <c r="AD561" s="127">
        <v>0</v>
      </c>
      <c r="AE561" s="495">
        <f t="shared" si="173"/>
        <v>0</v>
      </c>
      <c r="AF561" s="127">
        <v>0</v>
      </c>
      <c r="AG561" s="127">
        <v>0</v>
      </c>
      <c r="AH561" s="127">
        <v>0</v>
      </c>
      <c r="AI561" s="127">
        <v>0</v>
      </c>
      <c r="AJ561" s="495">
        <f t="shared" si="169"/>
        <v>0</v>
      </c>
    </row>
    <row r="562" spans="2:36" s="239" customFormat="1" ht="16.5" customHeight="1" thickBot="1" x14ac:dyDescent="0.3">
      <c r="B562" s="910">
        <v>2</v>
      </c>
      <c r="C562" s="906"/>
      <c r="D562" s="786" t="s">
        <v>111</v>
      </c>
      <c r="E562" s="85" t="s">
        <v>118</v>
      </c>
      <c r="F562" s="52">
        <f t="shared" si="175"/>
        <v>0</v>
      </c>
      <c r="G562" s="146"/>
      <c r="H562" s="146"/>
      <c r="I562" s="146"/>
      <c r="J562" s="146"/>
      <c r="K562" s="68">
        <f t="shared" si="174"/>
        <v>0</v>
      </c>
      <c r="L562" s="277"/>
      <c r="M562" s="277"/>
      <c r="N562" s="277"/>
      <c r="O562" s="277"/>
      <c r="P562" s="318">
        <f t="shared" si="170"/>
        <v>0</v>
      </c>
      <c r="Q562" s="277"/>
      <c r="R562" s="277"/>
      <c r="S562" s="277"/>
      <c r="T562" s="277"/>
      <c r="U562" s="318">
        <f t="shared" si="171"/>
        <v>0</v>
      </c>
      <c r="V562" s="277"/>
      <c r="W562" s="277"/>
      <c r="X562" s="277"/>
      <c r="Y562" s="422"/>
      <c r="Z562" s="495">
        <f t="shared" si="172"/>
        <v>0</v>
      </c>
      <c r="AA562" s="277"/>
      <c r="AB562" s="277"/>
      <c r="AC562" s="277"/>
      <c r="AD562" s="277"/>
      <c r="AE562" s="495">
        <f t="shared" si="173"/>
        <v>0</v>
      </c>
      <c r="AF562" s="277"/>
      <c r="AG562" s="277"/>
      <c r="AH562" s="277"/>
      <c r="AI562" s="277"/>
      <c r="AJ562" s="495">
        <f t="shared" si="169"/>
        <v>0</v>
      </c>
    </row>
    <row r="563" spans="2:36" s="239" customFormat="1" ht="16.5" customHeight="1" thickBot="1" x14ac:dyDescent="0.3">
      <c r="B563" s="910"/>
      <c r="C563" s="906"/>
      <c r="D563" s="787"/>
      <c r="E563" s="86" t="s">
        <v>205</v>
      </c>
      <c r="F563" s="52">
        <f t="shared" si="175"/>
        <v>0</v>
      </c>
      <c r="G563" s="146"/>
      <c r="H563" s="146"/>
      <c r="I563" s="146"/>
      <c r="J563" s="146"/>
      <c r="K563" s="68">
        <f t="shared" si="174"/>
        <v>0</v>
      </c>
      <c r="L563" s="277"/>
      <c r="M563" s="277"/>
      <c r="N563" s="277"/>
      <c r="O563" s="277"/>
      <c r="P563" s="318">
        <f t="shared" si="170"/>
        <v>0</v>
      </c>
      <c r="Q563" s="277"/>
      <c r="R563" s="277"/>
      <c r="S563" s="277"/>
      <c r="T563" s="277"/>
      <c r="U563" s="318">
        <f t="shared" si="171"/>
        <v>0</v>
      </c>
      <c r="V563" s="277"/>
      <c r="W563" s="277"/>
      <c r="X563" s="277"/>
      <c r="Y563" s="422"/>
      <c r="Z563" s="495">
        <f t="shared" si="172"/>
        <v>0</v>
      </c>
      <c r="AA563" s="277"/>
      <c r="AB563" s="277"/>
      <c r="AC563" s="277"/>
      <c r="AD563" s="277"/>
      <c r="AE563" s="495">
        <f t="shared" si="173"/>
        <v>0</v>
      </c>
      <c r="AF563" s="277"/>
      <c r="AG563" s="277"/>
      <c r="AH563" s="277"/>
      <c r="AI563" s="277"/>
      <c r="AJ563" s="495">
        <f t="shared" si="169"/>
        <v>0</v>
      </c>
    </row>
    <row r="564" spans="2:36" s="239" customFormat="1" ht="16.5" customHeight="1" thickBot="1" x14ac:dyDescent="0.3">
      <c r="B564" s="910"/>
      <c r="C564" s="906"/>
      <c r="D564" s="787"/>
      <c r="E564" s="87" t="s">
        <v>114</v>
      </c>
      <c r="F564" s="52">
        <f t="shared" si="175"/>
        <v>0</v>
      </c>
      <c r="G564" s="112">
        <v>0</v>
      </c>
      <c r="H564" s="112">
        <v>0</v>
      </c>
      <c r="I564" s="112">
        <v>0</v>
      </c>
      <c r="J564" s="112">
        <v>0</v>
      </c>
      <c r="K564" s="68">
        <f t="shared" si="174"/>
        <v>0</v>
      </c>
      <c r="L564" s="112">
        <v>0</v>
      </c>
      <c r="M564" s="112">
        <v>0</v>
      </c>
      <c r="N564" s="112">
        <v>0</v>
      </c>
      <c r="O564" s="112">
        <v>0</v>
      </c>
      <c r="P564" s="318">
        <f t="shared" si="170"/>
        <v>0</v>
      </c>
      <c r="Q564" s="112">
        <v>0</v>
      </c>
      <c r="R564" s="112">
        <v>0</v>
      </c>
      <c r="S564" s="112">
        <v>0</v>
      </c>
      <c r="T564" s="112">
        <v>0</v>
      </c>
      <c r="U564" s="318">
        <f t="shared" si="171"/>
        <v>0</v>
      </c>
      <c r="V564" s="112">
        <v>0</v>
      </c>
      <c r="W564" s="112">
        <v>0</v>
      </c>
      <c r="X564" s="112">
        <v>0</v>
      </c>
      <c r="Y564" s="480">
        <v>0</v>
      </c>
      <c r="Z564" s="495">
        <f t="shared" si="172"/>
        <v>0</v>
      </c>
      <c r="AA564" s="112">
        <v>0</v>
      </c>
      <c r="AB564" s="112">
        <v>0</v>
      </c>
      <c r="AC564" s="112">
        <v>0</v>
      </c>
      <c r="AD564" s="112">
        <v>0</v>
      </c>
      <c r="AE564" s="495">
        <f t="shared" si="173"/>
        <v>0</v>
      </c>
      <c r="AF564" s="112">
        <v>0</v>
      </c>
      <c r="AG564" s="112">
        <v>0</v>
      </c>
      <c r="AH564" s="112">
        <v>0</v>
      </c>
      <c r="AI564" s="112">
        <v>0</v>
      </c>
      <c r="AJ564" s="495">
        <f t="shared" si="169"/>
        <v>0</v>
      </c>
    </row>
    <row r="565" spans="2:36" s="239" customFormat="1" ht="16.5" customHeight="1" thickBot="1" x14ac:dyDescent="0.3">
      <c r="B565" s="910"/>
      <c r="C565" s="906"/>
      <c r="D565" s="787"/>
      <c r="E565" s="228" t="s">
        <v>626</v>
      </c>
      <c r="F565" s="52">
        <f t="shared" si="175"/>
        <v>0</v>
      </c>
      <c r="G565" s="145">
        <v>0</v>
      </c>
      <c r="H565" s="145">
        <v>0</v>
      </c>
      <c r="I565" s="145">
        <v>0</v>
      </c>
      <c r="J565" s="145">
        <v>0</v>
      </c>
      <c r="K565" s="68">
        <f t="shared" si="174"/>
        <v>0</v>
      </c>
      <c r="L565" s="112">
        <v>0</v>
      </c>
      <c r="M565" s="112">
        <v>0</v>
      </c>
      <c r="N565" s="112">
        <v>0</v>
      </c>
      <c r="O565" s="112">
        <v>0</v>
      </c>
      <c r="P565" s="318">
        <f t="shared" si="170"/>
        <v>0</v>
      </c>
      <c r="Q565" s="145">
        <v>0</v>
      </c>
      <c r="R565" s="145">
        <v>0</v>
      </c>
      <c r="S565" s="145">
        <v>0</v>
      </c>
      <c r="T565" s="145">
        <v>0</v>
      </c>
      <c r="U565" s="318">
        <f t="shared" si="171"/>
        <v>0</v>
      </c>
      <c r="V565" s="112">
        <v>0</v>
      </c>
      <c r="W565" s="112">
        <v>0</v>
      </c>
      <c r="X565" s="112">
        <v>0</v>
      </c>
      <c r="Y565" s="480">
        <v>0</v>
      </c>
      <c r="Z565" s="495">
        <f t="shared" si="172"/>
        <v>0</v>
      </c>
      <c r="AA565" s="145">
        <v>0</v>
      </c>
      <c r="AB565" s="145">
        <v>0</v>
      </c>
      <c r="AC565" s="145">
        <v>0</v>
      </c>
      <c r="AD565" s="145">
        <v>0</v>
      </c>
      <c r="AE565" s="495">
        <f t="shared" si="173"/>
        <v>0</v>
      </c>
      <c r="AF565" s="145">
        <v>0</v>
      </c>
      <c r="AG565" s="145">
        <v>0</v>
      </c>
      <c r="AH565" s="145">
        <v>0</v>
      </c>
      <c r="AI565" s="145">
        <v>0</v>
      </c>
      <c r="AJ565" s="495">
        <f t="shared" si="169"/>
        <v>0</v>
      </c>
    </row>
    <row r="566" spans="2:36" s="239" customFormat="1" ht="21.75" thickBot="1" x14ac:dyDescent="0.3">
      <c r="B566" s="910"/>
      <c r="C566" s="906"/>
      <c r="D566" s="791"/>
      <c r="E566" s="89" t="s">
        <v>625</v>
      </c>
      <c r="F566" s="52">
        <f t="shared" si="175"/>
        <v>0</v>
      </c>
      <c r="G566" s="145">
        <v>0</v>
      </c>
      <c r="H566" s="145">
        <v>0</v>
      </c>
      <c r="I566" s="145">
        <v>0</v>
      </c>
      <c r="J566" s="145">
        <v>0</v>
      </c>
      <c r="K566" s="68">
        <f t="shared" si="174"/>
        <v>0</v>
      </c>
      <c r="L566" s="112">
        <v>0</v>
      </c>
      <c r="M566" s="112">
        <v>0</v>
      </c>
      <c r="N566" s="112">
        <v>0</v>
      </c>
      <c r="O566" s="112">
        <v>0</v>
      </c>
      <c r="P566" s="318">
        <f t="shared" si="170"/>
        <v>0</v>
      </c>
      <c r="Q566" s="145">
        <v>0</v>
      </c>
      <c r="R566" s="145">
        <v>0</v>
      </c>
      <c r="S566" s="145">
        <v>0</v>
      </c>
      <c r="T566" s="145">
        <v>0</v>
      </c>
      <c r="U566" s="318">
        <f t="shared" si="171"/>
        <v>0</v>
      </c>
      <c r="V566" s="112">
        <v>0</v>
      </c>
      <c r="W566" s="112">
        <v>0</v>
      </c>
      <c r="X566" s="112">
        <v>0</v>
      </c>
      <c r="Y566" s="480">
        <v>0</v>
      </c>
      <c r="Z566" s="495">
        <f t="shared" si="172"/>
        <v>0</v>
      </c>
      <c r="AA566" s="145">
        <v>0</v>
      </c>
      <c r="AB566" s="145">
        <v>0</v>
      </c>
      <c r="AC566" s="145">
        <v>0</v>
      </c>
      <c r="AD566" s="145">
        <v>0</v>
      </c>
      <c r="AE566" s="495">
        <f t="shared" si="173"/>
        <v>0</v>
      </c>
      <c r="AF566" s="145">
        <v>0</v>
      </c>
      <c r="AG566" s="145">
        <v>0</v>
      </c>
      <c r="AH566" s="145">
        <v>0</v>
      </c>
      <c r="AI566" s="145">
        <v>0</v>
      </c>
      <c r="AJ566" s="495">
        <f t="shared" si="169"/>
        <v>0</v>
      </c>
    </row>
    <row r="567" spans="2:36" s="239" customFormat="1" ht="16.5" customHeight="1" thickBot="1" x14ac:dyDescent="0.3">
      <c r="B567" s="910">
        <v>3</v>
      </c>
      <c r="C567" s="906"/>
      <c r="D567" s="786" t="s">
        <v>510</v>
      </c>
      <c r="E567" s="116" t="s">
        <v>118</v>
      </c>
      <c r="F567" s="52">
        <f t="shared" si="175"/>
        <v>0</v>
      </c>
      <c r="G567" s="110">
        <v>0</v>
      </c>
      <c r="H567" s="110">
        <v>0</v>
      </c>
      <c r="I567" s="110">
        <v>0</v>
      </c>
      <c r="J567" s="110">
        <v>0</v>
      </c>
      <c r="K567" s="68">
        <f t="shared" si="174"/>
        <v>0</v>
      </c>
      <c r="L567" s="112">
        <v>0</v>
      </c>
      <c r="M567" s="112">
        <v>0</v>
      </c>
      <c r="N567" s="112">
        <v>0</v>
      </c>
      <c r="O567" s="112">
        <v>0</v>
      </c>
      <c r="P567" s="318">
        <f t="shared" si="170"/>
        <v>0</v>
      </c>
      <c r="Q567" s="145">
        <v>0</v>
      </c>
      <c r="R567" s="145">
        <v>0</v>
      </c>
      <c r="S567" s="145">
        <v>0</v>
      </c>
      <c r="T567" s="145">
        <v>0</v>
      </c>
      <c r="U567" s="318">
        <f t="shared" si="171"/>
        <v>0</v>
      </c>
      <c r="V567" s="112">
        <v>0</v>
      </c>
      <c r="W567" s="112">
        <v>0</v>
      </c>
      <c r="X567" s="112">
        <v>0</v>
      </c>
      <c r="Y567" s="480">
        <v>0</v>
      </c>
      <c r="Z567" s="495">
        <f t="shared" si="172"/>
        <v>0</v>
      </c>
      <c r="AA567" s="110">
        <v>0</v>
      </c>
      <c r="AB567" s="110">
        <v>0</v>
      </c>
      <c r="AC567" s="110">
        <v>0</v>
      </c>
      <c r="AD567" s="110">
        <v>0</v>
      </c>
      <c r="AE567" s="495">
        <f t="shared" si="173"/>
        <v>0</v>
      </c>
      <c r="AF567" s="110">
        <v>0</v>
      </c>
      <c r="AG567" s="110">
        <v>0</v>
      </c>
      <c r="AH567" s="110">
        <v>0</v>
      </c>
      <c r="AI567" s="110">
        <v>0</v>
      </c>
      <c r="AJ567" s="495">
        <f t="shared" si="169"/>
        <v>0</v>
      </c>
    </row>
    <row r="568" spans="2:36" s="239" customFormat="1" ht="16.5" customHeight="1" thickBot="1" x14ac:dyDescent="0.3">
      <c r="B568" s="910"/>
      <c r="C568" s="906"/>
      <c r="D568" s="787"/>
      <c r="E568" s="79" t="s">
        <v>205</v>
      </c>
      <c r="F568" s="52">
        <f t="shared" si="175"/>
        <v>0</v>
      </c>
      <c r="G568" s="110">
        <v>0</v>
      </c>
      <c r="H568" s="110">
        <v>0</v>
      </c>
      <c r="I568" s="110">
        <v>0</v>
      </c>
      <c r="J568" s="110">
        <v>0</v>
      </c>
      <c r="K568" s="68">
        <f t="shared" si="174"/>
        <v>0</v>
      </c>
      <c r="L568" s="112">
        <v>0</v>
      </c>
      <c r="M568" s="112">
        <v>0</v>
      </c>
      <c r="N568" s="112">
        <v>0</v>
      </c>
      <c r="O568" s="112">
        <v>0</v>
      </c>
      <c r="P568" s="318">
        <f t="shared" si="170"/>
        <v>0</v>
      </c>
      <c r="Q568" s="145">
        <v>0</v>
      </c>
      <c r="R568" s="145">
        <v>0</v>
      </c>
      <c r="S568" s="145">
        <v>0</v>
      </c>
      <c r="T568" s="145">
        <v>0</v>
      </c>
      <c r="U568" s="318">
        <f t="shared" si="171"/>
        <v>0</v>
      </c>
      <c r="V568" s="112">
        <v>0</v>
      </c>
      <c r="W568" s="112">
        <v>0</v>
      </c>
      <c r="X568" s="112">
        <v>0</v>
      </c>
      <c r="Y568" s="480">
        <v>0</v>
      </c>
      <c r="Z568" s="495">
        <f t="shared" si="172"/>
        <v>0</v>
      </c>
      <c r="AA568" s="110">
        <v>0</v>
      </c>
      <c r="AB568" s="110">
        <v>0</v>
      </c>
      <c r="AC568" s="110">
        <v>0</v>
      </c>
      <c r="AD568" s="110">
        <v>0</v>
      </c>
      <c r="AE568" s="495">
        <f t="shared" si="173"/>
        <v>0</v>
      </c>
      <c r="AF568" s="110">
        <v>0</v>
      </c>
      <c r="AG568" s="110">
        <v>0</v>
      </c>
      <c r="AH568" s="110">
        <v>0</v>
      </c>
      <c r="AI568" s="110">
        <v>0</v>
      </c>
      <c r="AJ568" s="495">
        <f t="shared" si="169"/>
        <v>0</v>
      </c>
    </row>
    <row r="569" spans="2:36" s="239" customFormat="1" ht="16.5" customHeight="1" thickBot="1" x14ac:dyDescent="0.3">
      <c r="B569" s="910"/>
      <c r="C569" s="906"/>
      <c r="D569" s="787"/>
      <c r="E569" s="79" t="s">
        <v>114</v>
      </c>
      <c r="F569" s="52">
        <f t="shared" si="175"/>
        <v>0</v>
      </c>
      <c r="G569" s="110">
        <v>0</v>
      </c>
      <c r="H569" s="110">
        <v>0</v>
      </c>
      <c r="I569" s="110">
        <v>0</v>
      </c>
      <c r="J569" s="110">
        <v>0</v>
      </c>
      <c r="K569" s="68">
        <f t="shared" si="174"/>
        <v>0</v>
      </c>
      <c r="L569" s="112">
        <v>0</v>
      </c>
      <c r="M569" s="112">
        <v>0</v>
      </c>
      <c r="N569" s="112">
        <v>0</v>
      </c>
      <c r="O569" s="112">
        <v>0</v>
      </c>
      <c r="P569" s="318">
        <f t="shared" si="170"/>
        <v>0</v>
      </c>
      <c r="Q569" s="145">
        <v>0</v>
      </c>
      <c r="R569" s="145">
        <v>0</v>
      </c>
      <c r="S569" s="145">
        <v>0</v>
      </c>
      <c r="T569" s="145">
        <v>0</v>
      </c>
      <c r="U569" s="318">
        <f t="shared" si="171"/>
        <v>0</v>
      </c>
      <c r="V569" s="112">
        <v>0</v>
      </c>
      <c r="W569" s="112">
        <v>0</v>
      </c>
      <c r="X569" s="112">
        <v>0</v>
      </c>
      <c r="Y569" s="480">
        <v>0</v>
      </c>
      <c r="Z569" s="495">
        <f t="shared" si="172"/>
        <v>0</v>
      </c>
      <c r="AA569" s="112">
        <v>0</v>
      </c>
      <c r="AB569" s="112">
        <v>0</v>
      </c>
      <c r="AC569" s="112">
        <v>0</v>
      </c>
      <c r="AD569" s="112">
        <v>0</v>
      </c>
      <c r="AE569" s="495">
        <f t="shared" si="173"/>
        <v>0</v>
      </c>
      <c r="AF569" s="110">
        <v>0</v>
      </c>
      <c r="AG569" s="110">
        <v>0</v>
      </c>
      <c r="AH569" s="110">
        <v>0</v>
      </c>
      <c r="AI569" s="110">
        <v>0</v>
      </c>
      <c r="AJ569" s="495">
        <f t="shared" si="169"/>
        <v>0</v>
      </c>
    </row>
    <row r="570" spans="2:36" s="239" customFormat="1" ht="16.5" customHeight="1" thickBot="1" x14ac:dyDescent="0.3">
      <c r="B570" s="910"/>
      <c r="C570" s="906"/>
      <c r="D570" s="787"/>
      <c r="E570" s="228" t="s">
        <v>626</v>
      </c>
      <c r="F570" s="52">
        <f t="shared" si="175"/>
        <v>0</v>
      </c>
      <c r="G570" s="110">
        <v>0</v>
      </c>
      <c r="H570" s="110">
        <v>0</v>
      </c>
      <c r="I570" s="110">
        <v>0</v>
      </c>
      <c r="J570" s="110">
        <v>0</v>
      </c>
      <c r="K570" s="68">
        <f t="shared" si="174"/>
        <v>0</v>
      </c>
      <c r="L570" s="112">
        <v>0</v>
      </c>
      <c r="M570" s="112">
        <v>0</v>
      </c>
      <c r="N570" s="112">
        <v>0</v>
      </c>
      <c r="O570" s="112">
        <v>0</v>
      </c>
      <c r="P570" s="318">
        <f t="shared" si="170"/>
        <v>0</v>
      </c>
      <c r="Q570" s="145">
        <v>0</v>
      </c>
      <c r="R570" s="145">
        <v>0</v>
      </c>
      <c r="S570" s="145">
        <v>0</v>
      </c>
      <c r="T570" s="145">
        <v>0</v>
      </c>
      <c r="U570" s="318">
        <f t="shared" si="171"/>
        <v>0</v>
      </c>
      <c r="V570" s="112">
        <v>0</v>
      </c>
      <c r="W570" s="112">
        <v>0</v>
      </c>
      <c r="X570" s="112">
        <v>0</v>
      </c>
      <c r="Y570" s="480">
        <v>0</v>
      </c>
      <c r="Z570" s="495">
        <f t="shared" si="172"/>
        <v>0</v>
      </c>
      <c r="AA570" s="145">
        <v>0</v>
      </c>
      <c r="AB570" s="145">
        <v>0</v>
      </c>
      <c r="AC570" s="145">
        <v>0</v>
      </c>
      <c r="AD570" s="145">
        <v>0</v>
      </c>
      <c r="AE570" s="495">
        <f t="shared" si="173"/>
        <v>0</v>
      </c>
      <c r="AF570" s="110">
        <v>0</v>
      </c>
      <c r="AG570" s="110">
        <v>0</v>
      </c>
      <c r="AH570" s="110">
        <v>0</v>
      </c>
      <c r="AI570" s="110">
        <v>0</v>
      </c>
      <c r="AJ570" s="495">
        <f t="shared" si="169"/>
        <v>0</v>
      </c>
    </row>
    <row r="571" spans="2:36" s="239" customFormat="1" ht="21.75" thickBot="1" x14ac:dyDescent="0.3">
      <c r="B571" s="910"/>
      <c r="C571" s="906"/>
      <c r="D571" s="791"/>
      <c r="E571" s="243" t="s">
        <v>625</v>
      </c>
      <c r="F571" s="52">
        <f t="shared" si="175"/>
        <v>0</v>
      </c>
      <c r="G571" s="245"/>
      <c r="H571" s="245"/>
      <c r="I571" s="245"/>
      <c r="J571" s="245"/>
      <c r="K571" s="68">
        <f t="shared" si="174"/>
        <v>0</v>
      </c>
      <c r="L571" s="277"/>
      <c r="M571" s="277"/>
      <c r="N571" s="277"/>
      <c r="O571" s="277"/>
      <c r="P571" s="318">
        <f t="shared" si="170"/>
        <v>0</v>
      </c>
      <c r="Q571" s="277"/>
      <c r="R571" s="277"/>
      <c r="S571" s="277"/>
      <c r="T571" s="277"/>
      <c r="U571" s="318">
        <f t="shared" si="171"/>
        <v>0</v>
      </c>
      <c r="V571" s="277"/>
      <c r="W571" s="277"/>
      <c r="X571" s="277"/>
      <c r="Y571" s="422"/>
      <c r="Z571" s="495">
        <f t="shared" si="172"/>
        <v>0</v>
      </c>
      <c r="AA571" s="277"/>
      <c r="AB571" s="277"/>
      <c r="AC571" s="277"/>
      <c r="AD571" s="277"/>
      <c r="AE571" s="495">
        <f t="shared" si="173"/>
        <v>0</v>
      </c>
      <c r="AF571" s="277"/>
      <c r="AG571" s="277"/>
      <c r="AH571" s="277"/>
      <c r="AI571" s="277"/>
      <c r="AJ571" s="495">
        <f t="shared" si="169"/>
        <v>0</v>
      </c>
    </row>
    <row r="572" spans="2:36" s="239" customFormat="1" ht="16.5" customHeight="1" x14ac:dyDescent="0.25">
      <c r="B572" s="910">
        <v>4</v>
      </c>
      <c r="C572" s="906"/>
      <c r="D572" s="795" t="s">
        <v>502</v>
      </c>
      <c r="E572" s="147" t="s">
        <v>118</v>
      </c>
      <c r="F572" s="52">
        <f t="shared" si="175"/>
        <v>0</v>
      </c>
      <c r="G572" s="91">
        <v>0</v>
      </c>
      <c r="H572" s="91">
        <v>0</v>
      </c>
      <c r="I572" s="91">
        <v>0</v>
      </c>
      <c r="J572" s="91">
        <v>0</v>
      </c>
      <c r="K572" s="68">
        <f t="shared" si="174"/>
        <v>0</v>
      </c>
      <c r="L572" s="91">
        <v>0</v>
      </c>
      <c r="M572" s="91">
        <v>0</v>
      </c>
      <c r="N572" s="91">
        <v>0</v>
      </c>
      <c r="O572" s="91">
        <v>0</v>
      </c>
      <c r="P572" s="318">
        <f t="shared" si="170"/>
        <v>0</v>
      </c>
      <c r="Q572" s="91">
        <v>0</v>
      </c>
      <c r="R572" s="91">
        <v>0</v>
      </c>
      <c r="S572" s="91">
        <v>0</v>
      </c>
      <c r="T572" s="91">
        <v>0</v>
      </c>
      <c r="U572" s="318">
        <f t="shared" si="171"/>
        <v>0</v>
      </c>
      <c r="V572" s="91">
        <v>0</v>
      </c>
      <c r="W572" s="91">
        <v>0</v>
      </c>
      <c r="X572" s="91">
        <v>0</v>
      </c>
      <c r="Y572" s="492">
        <v>0</v>
      </c>
      <c r="Z572" s="495">
        <f t="shared" si="172"/>
        <v>0</v>
      </c>
      <c r="AA572" s="91">
        <v>0</v>
      </c>
      <c r="AB572" s="91">
        <v>0</v>
      </c>
      <c r="AC572" s="91">
        <v>0</v>
      </c>
      <c r="AD572" s="91">
        <v>0</v>
      </c>
      <c r="AE572" s="495">
        <f t="shared" si="173"/>
        <v>0</v>
      </c>
      <c r="AF572" s="91">
        <v>0</v>
      </c>
      <c r="AG572" s="91">
        <v>0</v>
      </c>
      <c r="AH572" s="91">
        <v>0</v>
      </c>
      <c r="AI572" s="91">
        <v>0</v>
      </c>
      <c r="AJ572" s="495">
        <f t="shared" si="169"/>
        <v>0</v>
      </c>
    </row>
    <row r="573" spans="2:36" s="239" customFormat="1" ht="16.5" customHeight="1" x14ac:dyDescent="0.25">
      <c r="B573" s="910"/>
      <c r="C573" s="906"/>
      <c r="D573" s="796"/>
      <c r="E573" s="119" t="s">
        <v>205</v>
      </c>
      <c r="F573" s="52">
        <f t="shared" si="175"/>
        <v>0</v>
      </c>
      <c r="G573" s="91">
        <v>0</v>
      </c>
      <c r="H573" s="91">
        <v>0</v>
      </c>
      <c r="I573" s="91">
        <v>0</v>
      </c>
      <c r="J573" s="91">
        <v>0</v>
      </c>
      <c r="K573" s="68">
        <f t="shared" si="174"/>
        <v>0</v>
      </c>
      <c r="L573" s="91">
        <v>0</v>
      </c>
      <c r="M573" s="91">
        <v>0</v>
      </c>
      <c r="N573" s="91">
        <v>0</v>
      </c>
      <c r="O573" s="91">
        <v>0</v>
      </c>
      <c r="P573" s="318">
        <f t="shared" si="170"/>
        <v>0</v>
      </c>
      <c r="Q573" s="91">
        <v>0</v>
      </c>
      <c r="R573" s="91">
        <v>0</v>
      </c>
      <c r="S573" s="91">
        <v>0</v>
      </c>
      <c r="T573" s="91">
        <v>0</v>
      </c>
      <c r="U573" s="318">
        <f t="shared" si="171"/>
        <v>0</v>
      </c>
      <c r="V573" s="91">
        <v>0</v>
      </c>
      <c r="W573" s="91">
        <v>0</v>
      </c>
      <c r="X573" s="91">
        <v>0</v>
      </c>
      <c r="Y573" s="492">
        <v>0</v>
      </c>
      <c r="Z573" s="495">
        <f t="shared" si="172"/>
        <v>0</v>
      </c>
      <c r="AA573" s="91">
        <v>0</v>
      </c>
      <c r="AB573" s="91">
        <v>0</v>
      </c>
      <c r="AC573" s="91">
        <v>0</v>
      </c>
      <c r="AD573" s="91">
        <v>0</v>
      </c>
      <c r="AE573" s="495">
        <f t="shared" si="173"/>
        <v>0</v>
      </c>
      <c r="AF573" s="91">
        <v>0</v>
      </c>
      <c r="AG573" s="91">
        <v>0</v>
      </c>
      <c r="AH573" s="91">
        <v>0</v>
      </c>
      <c r="AI573" s="91">
        <v>0</v>
      </c>
      <c r="AJ573" s="495">
        <f t="shared" si="169"/>
        <v>0</v>
      </c>
    </row>
    <row r="574" spans="2:36" s="239" customFormat="1" ht="16.5" customHeight="1" thickBot="1" x14ac:dyDescent="0.3">
      <c r="B574" s="910"/>
      <c r="C574" s="906"/>
      <c r="D574" s="796"/>
      <c r="E574" s="87" t="s">
        <v>114</v>
      </c>
      <c r="F574" s="52">
        <f t="shared" si="175"/>
        <v>0</v>
      </c>
      <c r="G574" s="91">
        <v>0</v>
      </c>
      <c r="H574" s="91">
        <v>0</v>
      </c>
      <c r="I574" s="91">
        <v>0</v>
      </c>
      <c r="J574" s="91">
        <v>0</v>
      </c>
      <c r="K574" s="68">
        <f t="shared" si="174"/>
        <v>0</v>
      </c>
      <c r="L574" s="91">
        <v>0</v>
      </c>
      <c r="M574" s="91">
        <v>0</v>
      </c>
      <c r="N574" s="91">
        <v>0</v>
      </c>
      <c r="O574" s="91">
        <v>0</v>
      </c>
      <c r="P574" s="318">
        <f t="shared" si="170"/>
        <v>0</v>
      </c>
      <c r="Q574" s="91">
        <v>0</v>
      </c>
      <c r="R574" s="91">
        <v>0</v>
      </c>
      <c r="S574" s="91">
        <v>0</v>
      </c>
      <c r="T574" s="91">
        <v>0</v>
      </c>
      <c r="U574" s="318">
        <f t="shared" si="171"/>
        <v>0</v>
      </c>
      <c r="V574" s="92">
        <v>0</v>
      </c>
      <c r="W574" s="92">
        <v>0</v>
      </c>
      <c r="X574" s="92">
        <v>0</v>
      </c>
      <c r="Y574" s="482">
        <v>0</v>
      </c>
      <c r="Z574" s="495">
        <f t="shared" si="172"/>
        <v>0</v>
      </c>
      <c r="AA574" s="91">
        <v>0</v>
      </c>
      <c r="AB574" s="91">
        <v>0</v>
      </c>
      <c r="AC574" s="91">
        <v>0</v>
      </c>
      <c r="AD574" s="91">
        <v>0</v>
      </c>
      <c r="AE574" s="495">
        <f t="shared" si="173"/>
        <v>0</v>
      </c>
      <c r="AF574" s="92">
        <v>0</v>
      </c>
      <c r="AG574" s="92">
        <v>0</v>
      </c>
      <c r="AH574" s="92">
        <v>0</v>
      </c>
      <c r="AI574" s="92">
        <v>0</v>
      </c>
      <c r="AJ574" s="495">
        <f t="shared" si="169"/>
        <v>0</v>
      </c>
    </row>
    <row r="575" spans="2:36" s="239" customFormat="1" ht="16.5" customHeight="1" thickBot="1" x14ac:dyDescent="0.3">
      <c r="B575" s="910"/>
      <c r="C575" s="906"/>
      <c r="D575" s="796"/>
      <c r="E575" s="228" t="s">
        <v>626</v>
      </c>
      <c r="F575" s="52">
        <f t="shared" si="175"/>
        <v>1</v>
      </c>
      <c r="G575" s="91">
        <v>0</v>
      </c>
      <c r="H575" s="91">
        <v>0</v>
      </c>
      <c r="I575" s="91">
        <v>0</v>
      </c>
      <c r="J575" s="91">
        <v>0</v>
      </c>
      <c r="K575" s="68">
        <f t="shared" si="174"/>
        <v>0</v>
      </c>
      <c r="L575" s="91">
        <v>0</v>
      </c>
      <c r="M575" s="91">
        <v>0</v>
      </c>
      <c r="N575" s="91">
        <v>0</v>
      </c>
      <c r="O575" s="91">
        <v>0</v>
      </c>
      <c r="P575" s="318">
        <f t="shared" si="170"/>
        <v>0</v>
      </c>
      <c r="Q575" s="91">
        <v>0</v>
      </c>
      <c r="R575" s="91">
        <v>0</v>
      </c>
      <c r="S575" s="91">
        <v>0</v>
      </c>
      <c r="T575" s="91">
        <v>0</v>
      </c>
      <c r="U575" s="318">
        <f t="shared" si="171"/>
        <v>0</v>
      </c>
      <c r="V575" s="164">
        <v>0</v>
      </c>
      <c r="W575" s="164">
        <v>0</v>
      </c>
      <c r="X575" s="164">
        <v>0</v>
      </c>
      <c r="Y575" s="483">
        <v>1</v>
      </c>
      <c r="Z575" s="495">
        <f t="shared" si="172"/>
        <v>1</v>
      </c>
      <c r="AA575" s="91">
        <v>0</v>
      </c>
      <c r="AB575" s="91">
        <v>0</v>
      </c>
      <c r="AC575" s="91">
        <v>0</v>
      </c>
      <c r="AD575" s="91">
        <v>0</v>
      </c>
      <c r="AE575" s="495">
        <f t="shared" si="173"/>
        <v>0</v>
      </c>
      <c r="AF575" s="164">
        <v>0</v>
      </c>
      <c r="AG575" s="164">
        <v>0</v>
      </c>
      <c r="AH575" s="164">
        <v>0</v>
      </c>
      <c r="AI575" s="164">
        <v>0</v>
      </c>
      <c r="AJ575" s="495">
        <f t="shared" si="169"/>
        <v>0</v>
      </c>
    </row>
    <row r="576" spans="2:36" s="239" customFormat="1" ht="21.75" thickBot="1" x14ac:dyDescent="0.3">
      <c r="B576" s="910"/>
      <c r="C576" s="906"/>
      <c r="D576" s="797"/>
      <c r="E576" s="89" t="s">
        <v>625</v>
      </c>
      <c r="F576" s="52">
        <f t="shared" si="175"/>
        <v>0</v>
      </c>
      <c r="G576" s="91">
        <v>0</v>
      </c>
      <c r="H576" s="91">
        <v>0</v>
      </c>
      <c r="I576" s="91">
        <v>0</v>
      </c>
      <c r="J576" s="91">
        <v>0</v>
      </c>
      <c r="K576" s="68">
        <f t="shared" si="174"/>
        <v>0</v>
      </c>
      <c r="L576" s="91">
        <v>0</v>
      </c>
      <c r="M576" s="91">
        <v>0</v>
      </c>
      <c r="N576" s="91">
        <v>0</v>
      </c>
      <c r="O576" s="91">
        <v>0</v>
      </c>
      <c r="P576" s="318">
        <f t="shared" si="170"/>
        <v>0</v>
      </c>
      <c r="Q576" s="91">
        <v>0</v>
      </c>
      <c r="R576" s="91">
        <v>0</v>
      </c>
      <c r="S576" s="91">
        <v>0</v>
      </c>
      <c r="T576" s="91">
        <v>0</v>
      </c>
      <c r="U576" s="318">
        <f t="shared" si="171"/>
        <v>0</v>
      </c>
      <c r="V576" s="145">
        <v>0</v>
      </c>
      <c r="W576" s="145">
        <v>0</v>
      </c>
      <c r="X576" s="145">
        <v>0</v>
      </c>
      <c r="Y576" s="466">
        <v>0</v>
      </c>
      <c r="Z576" s="495">
        <f t="shared" si="172"/>
        <v>0</v>
      </c>
      <c r="AA576" s="91">
        <v>0</v>
      </c>
      <c r="AB576" s="91">
        <v>0</v>
      </c>
      <c r="AC576" s="91">
        <v>0</v>
      </c>
      <c r="AD576" s="91">
        <v>0</v>
      </c>
      <c r="AE576" s="495">
        <f t="shared" si="173"/>
        <v>0</v>
      </c>
      <c r="AF576" s="145">
        <v>0</v>
      </c>
      <c r="AG576" s="145">
        <v>0</v>
      </c>
      <c r="AH576" s="145">
        <v>0</v>
      </c>
      <c r="AI576" s="145">
        <v>0</v>
      </c>
      <c r="AJ576" s="495">
        <f t="shared" si="169"/>
        <v>0</v>
      </c>
    </row>
    <row r="577" spans="2:36" s="239" customFormat="1" ht="16.5" customHeight="1" x14ac:dyDescent="0.25">
      <c r="B577" s="910">
        <v>5</v>
      </c>
      <c r="C577" s="906"/>
      <c r="D577" s="795" t="s">
        <v>382</v>
      </c>
      <c r="E577" s="116" t="s">
        <v>118</v>
      </c>
      <c r="F577" s="52">
        <f t="shared" si="175"/>
        <v>0</v>
      </c>
      <c r="G577" s="91">
        <v>0</v>
      </c>
      <c r="H577" s="91">
        <v>0</v>
      </c>
      <c r="I577" s="91">
        <v>0</v>
      </c>
      <c r="J577" s="91">
        <v>0</v>
      </c>
      <c r="K577" s="68">
        <f t="shared" si="174"/>
        <v>0</v>
      </c>
      <c r="L577" s="91">
        <v>0</v>
      </c>
      <c r="M577" s="91">
        <v>0</v>
      </c>
      <c r="N577" s="91">
        <v>0</v>
      </c>
      <c r="O577" s="91">
        <v>0</v>
      </c>
      <c r="P577" s="318">
        <f t="shared" si="170"/>
        <v>0</v>
      </c>
      <c r="Q577" s="91">
        <v>0</v>
      </c>
      <c r="R577" s="91">
        <v>0</v>
      </c>
      <c r="S577" s="91">
        <v>0</v>
      </c>
      <c r="T577" s="91">
        <v>0</v>
      </c>
      <c r="U577" s="318">
        <f t="shared" si="171"/>
        <v>0</v>
      </c>
      <c r="V577" s="110">
        <v>0</v>
      </c>
      <c r="W577" s="110">
        <v>0</v>
      </c>
      <c r="X577" s="110">
        <v>0</v>
      </c>
      <c r="Y577" s="490">
        <v>0</v>
      </c>
      <c r="Z577" s="495">
        <f t="shared" si="172"/>
        <v>0</v>
      </c>
      <c r="AA577" s="91">
        <v>0</v>
      </c>
      <c r="AB577" s="91">
        <v>0</v>
      </c>
      <c r="AC577" s="91">
        <v>0</v>
      </c>
      <c r="AD577" s="91">
        <v>0</v>
      </c>
      <c r="AE577" s="495">
        <f t="shared" si="173"/>
        <v>0</v>
      </c>
      <c r="AF577" s="110">
        <v>0</v>
      </c>
      <c r="AG577" s="110">
        <v>0</v>
      </c>
      <c r="AH577" s="110">
        <v>0</v>
      </c>
      <c r="AI577" s="110">
        <v>0</v>
      </c>
      <c r="AJ577" s="495">
        <f t="shared" si="169"/>
        <v>0</v>
      </c>
    </row>
    <row r="578" spans="2:36" s="239" customFormat="1" ht="16.5" customHeight="1" x14ac:dyDescent="0.25">
      <c r="B578" s="910"/>
      <c r="C578" s="906"/>
      <c r="D578" s="796"/>
      <c r="E578" s="87" t="s">
        <v>205</v>
      </c>
      <c r="F578" s="52">
        <f t="shared" si="175"/>
        <v>0</v>
      </c>
      <c r="G578" s="91">
        <v>0</v>
      </c>
      <c r="H578" s="91">
        <v>0</v>
      </c>
      <c r="I578" s="91">
        <v>0</v>
      </c>
      <c r="J578" s="91">
        <v>0</v>
      </c>
      <c r="K578" s="68">
        <f t="shared" si="174"/>
        <v>0</v>
      </c>
      <c r="L578" s="91">
        <v>0</v>
      </c>
      <c r="M578" s="91">
        <v>0</v>
      </c>
      <c r="N578" s="91">
        <v>0</v>
      </c>
      <c r="O578" s="91">
        <v>0</v>
      </c>
      <c r="P578" s="318">
        <f t="shared" si="170"/>
        <v>0</v>
      </c>
      <c r="Q578" s="91">
        <v>0</v>
      </c>
      <c r="R578" s="91">
        <v>0</v>
      </c>
      <c r="S578" s="91">
        <v>0</v>
      </c>
      <c r="T578" s="91">
        <v>0</v>
      </c>
      <c r="U578" s="318">
        <f t="shared" si="171"/>
        <v>0</v>
      </c>
      <c r="V578" s="110">
        <v>0</v>
      </c>
      <c r="W578" s="110">
        <v>0</v>
      </c>
      <c r="X578" s="110">
        <v>0</v>
      </c>
      <c r="Y578" s="490">
        <v>0</v>
      </c>
      <c r="Z578" s="495">
        <f t="shared" si="172"/>
        <v>0</v>
      </c>
      <c r="AA578" s="91">
        <v>0</v>
      </c>
      <c r="AB578" s="91">
        <v>0</v>
      </c>
      <c r="AC578" s="91">
        <v>0</v>
      </c>
      <c r="AD578" s="91">
        <v>0</v>
      </c>
      <c r="AE578" s="495">
        <f t="shared" si="173"/>
        <v>0</v>
      </c>
      <c r="AF578" s="110">
        <v>0</v>
      </c>
      <c r="AG578" s="110">
        <v>0</v>
      </c>
      <c r="AH578" s="110">
        <v>0</v>
      </c>
      <c r="AI578" s="110">
        <v>0</v>
      </c>
      <c r="AJ578" s="495">
        <f t="shared" si="169"/>
        <v>0</v>
      </c>
    </row>
    <row r="579" spans="2:36" s="239" customFormat="1" ht="16.5" customHeight="1" thickBot="1" x14ac:dyDescent="0.3">
      <c r="B579" s="910"/>
      <c r="C579" s="906"/>
      <c r="D579" s="796"/>
      <c r="E579" s="88" t="s">
        <v>114</v>
      </c>
      <c r="F579" s="52">
        <f t="shared" si="175"/>
        <v>0</v>
      </c>
      <c r="G579" s="91">
        <v>0</v>
      </c>
      <c r="H579" s="91">
        <v>0</v>
      </c>
      <c r="I579" s="91">
        <v>0</v>
      </c>
      <c r="J579" s="91">
        <v>0</v>
      </c>
      <c r="K579" s="68">
        <f t="shared" si="174"/>
        <v>0</v>
      </c>
      <c r="L579" s="91">
        <v>0</v>
      </c>
      <c r="M579" s="91">
        <v>0</v>
      </c>
      <c r="N579" s="91">
        <v>0</v>
      </c>
      <c r="O579" s="91">
        <v>0</v>
      </c>
      <c r="P579" s="318">
        <f t="shared" si="170"/>
        <v>0</v>
      </c>
      <c r="Q579" s="91">
        <v>0</v>
      </c>
      <c r="R579" s="91">
        <v>0</v>
      </c>
      <c r="S579" s="91">
        <v>0</v>
      </c>
      <c r="T579" s="91">
        <v>0</v>
      </c>
      <c r="U579" s="318">
        <f t="shared" si="171"/>
        <v>0</v>
      </c>
      <c r="V579" s="112">
        <v>0</v>
      </c>
      <c r="W579" s="112">
        <v>0</v>
      </c>
      <c r="X579" s="112">
        <v>0</v>
      </c>
      <c r="Y579" s="480">
        <v>0</v>
      </c>
      <c r="Z579" s="495">
        <f t="shared" si="172"/>
        <v>0</v>
      </c>
      <c r="AA579" s="91">
        <v>0</v>
      </c>
      <c r="AB579" s="91">
        <v>0</v>
      </c>
      <c r="AC579" s="91">
        <v>0</v>
      </c>
      <c r="AD579" s="91">
        <v>0</v>
      </c>
      <c r="AE579" s="495">
        <f t="shared" si="173"/>
        <v>0</v>
      </c>
      <c r="AF579" s="112">
        <v>0</v>
      </c>
      <c r="AG579" s="112">
        <v>0</v>
      </c>
      <c r="AH579" s="112">
        <v>0</v>
      </c>
      <c r="AI579" s="112">
        <v>0</v>
      </c>
      <c r="AJ579" s="495">
        <f t="shared" si="169"/>
        <v>0</v>
      </c>
    </row>
    <row r="580" spans="2:36" s="239" customFormat="1" ht="16.5" customHeight="1" thickBot="1" x14ac:dyDescent="0.3">
      <c r="B580" s="910"/>
      <c r="C580" s="906"/>
      <c r="D580" s="796"/>
      <c r="E580" s="226" t="s">
        <v>626</v>
      </c>
      <c r="F580" s="52">
        <f t="shared" si="175"/>
        <v>0</v>
      </c>
      <c r="G580" s="91">
        <v>0</v>
      </c>
      <c r="H580" s="91">
        <v>0</v>
      </c>
      <c r="I580" s="91">
        <v>0</v>
      </c>
      <c r="J580" s="91">
        <v>0</v>
      </c>
      <c r="K580" s="68">
        <f t="shared" si="174"/>
        <v>0</v>
      </c>
      <c r="L580" s="91">
        <v>0</v>
      </c>
      <c r="M580" s="91">
        <v>0</v>
      </c>
      <c r="N580" s="91">
        <v>0</v>
      </c>
      <c r="O580" s="91">
        <v>0</v>
      </c>
      <c r="P580" s="318">
        <f t="shared" si="170"/>
        <v>0</v>
      </c>
      <c r="Q580" s="91">
        <v>0</v>
      </c>
      <c r="R580" s="91">
        <v>0</v>
      </c>
      <c r="S580" s="91">
        <v>0</v>
      </c>
      <c r="T580" s="91">
        <v>0</v>
      </c>
      <c r="U580" s="318">
        <f t="shared" si="171"/>
        <v>0</v>
      </c>
      <c r="V580" s="145">
        <v>0</v>
      </c>
      <c r="W580" s="145">
        <v>0</v>
      </c>
      <c r="X580" s="145">
        <v>0</v>
      </c>
      <c r="Y580" s="466">
        <v>0</v>
      </c>
      <c r="Z580" s="495">
        <f t="shared" si="172"/>
        <v>0</v>
      </c>
      <c r="AA580" s="91">
        <v>0</v>
      </c>
      <c r="AB580" s="91">
        <v>0</v>
      </c>
      <c r="AC580" s="91">
        <v>0</v>
      </c>
      <c r="AD580" s="91">
        <v>0</v>
      </c>
      <c r="AE580" s="495">
        <f t="shared" si="173"/>
        <v>0</v>
      </c>
      <c r="AF580" s="145">
        <v>0</v>
      </c>
      <c r="AG580" s="145">
        <v>0</v>
      </c>
      <c r="AH580" s="145">
        <v>0</v>
      </c>
      <c r="AI580" s="145">
        <v>0</v>
      </c>
      <c r="AJ580" s="495">
        <f t="shared" si="169"/>
        <v>0</v>
      </c>
    </row>
    <row r="581" spans="2:36" s="239" customFormat="1" ht="21.75" thickBot="1" x14ac:dyDescent="0.3">
      <c r="B581" s="910"/>
      <c r="C581" s="906"/>
      <c r="D581" s="797"/>
      <c r="E581" s="229" t="s">
        <v>625</v>
      </c>
      <c r="F581" s="52">
        <f t="shared" si="175"/>
        <v>0</v>
      </c>
      <c r="G581" s="91">
        <v>0</v>
      </c>
      <c r="H581" s="91">
        <v>0</v>
      </c>
      <c r="I581" s="91">
        <v>0</v>
      </c>
      <c r="J581" s="91">
        <v>0</v>
      </c>
      <c r="K581" s="68">
        <f t="shared" si="174"/>
        <v>0</v>
      </c>
      <c r="L581" s="91">
        <v>0</v>
      </c>
      <c r="M581" s="91">
        <v>0</v>
      </c>
      <c r="N581" s="91">
        <v>0</v>
      </c>
      <c r="O581" s="91">
        <v>0</v>
      </c>
      <c r="P581" s="318">
        <f t="shared" si="170"/>
        <v>0</v>
      </c>
      <c r="Q581" s="91">
        <v>0</v>
      </c>
      <c r="R581" s="91">
        <v>0</v>
      </c>
      <c r="S581" s="91">
        <v>0</v>
      </c>
      <c r="T581" s="91">
        <v>0</v>
      </c>
      <c r="U581" s="318">
        <f t="shared" si="171"/>
        <v>0</v>
      </c>
      <c r="V581" s="145">
        <v>0</v>
      </c>
      <c r="W581" s="145">
        <v>0</v>
      </c>
      <c r="X581" s="145">
        <v>0</v>
      </c>
      <c r="Y581" s="466">
        <v>0</v>
      </c>
      <c r="Z581" s="495">
        <f t="shared" si="172"/>
        <v>0</v>
      </c>
      <c r="AA581" s="91">
        <v>0</v>
      </c>
      <c r="AB581" s="91">
        <v>0</v>
      </c>
      <c r="AC581" s="91">
        <v>0</v>
      </c>
      <c r="AD581" s="91">
        <v>0</v>
      </c>
      <c r="AE581" s="495">
        <f t="shared" si="173"/>
        <v>0</v>
      </c>
      <c r="AF581" s="145">
        <v>0</v>
      </c>
      <c r="AG581" s="145">
        <v>0</v>
      </c>
      <c r="AH581" s="145">
        <v>0</v>
      </c>
      <c r="AI581" s="145">
        <v>0</v>
      </c>
      <c r="AJ581" s="495">
        <f t="shared" si="169"/>
        <v>0</v>
      </c>
    </row>
    <row r="582" spans="2:36" s="239" customFormat="1" ht="16.5" customHeight="1" x14ac:dyDescent="0.25">
      <c r="B582" s="910">
        <v>6</v>
      </c>
      <c r="C582" s="906"/>
      <c r="D582" s="795" t="s">
        <v>383</v>
      </c>
      <c r="E582" s="116" t="s">
        <v>118</v>
      </c>
      <c r="F582" s="52">
        <f t="shared" si="175"/>
        <v>0</v>
      </c>
      <c r="G582" s="91">
        <v>0</v>
      </c>
      <c r="H582" s="91">
        <v>0</v>
      </c>
      <c r="I582" s="91">
        <v>0</v>
      </c>
      <c r="J582" s="91">
        <v>0</v>
      </c>
      <c r="K582" s="68">
        <f t="shared" si="174"/>
        <v>0</v>
      </c>
      <c r="L582" s="91">
        <v>0</v>
      </c>
      <c r="M582" s="91">
        <v>0</v>
      </c>
      <c r="N582" s="91">
        <v>0</v>
      </c>
      <c r="O582" s="91">
        <v>0</v>
      </c>
      <c r="P582" s="318">
        <f t="shared" si="170"/>
        <v>0</v>
      </c>
      <c r="Q582" s="91">
        <v>0</v>
      </c>
      <c r="R582" s="91">
        <v>0</v>
      </c>
      <c r="S582" s="91">
        <v>0</v>
      </c>
      <c r="T582" s="91">
        <v>0</v>
      </c>
      <c r="U582" s="318">
        <f t="shared" si="171"/>
        <v>0</v>
      </c>
      <c r="V582" s="110">
        <v>0</v>
      </c>
      <c r="W582" s="110">
        <v>0</v>
      </c>
      <c r="X582" s="110">
        <v>0</v>
      </c>
      <c r="Y582" s="490">
        <v>0</v>
      </c>
      <c r="Z582" s="495">
        <f t="shared" si="172"/>
        <v>0</v>
      </c>
      <c r="AA582" s="91">
        <v>0</v>
      </c>
      <c r="AB582" s="91">
        <v>0</v>
      </c>
      <c r="AC582" s="91">
        <v>0</v>
      </c>
      <c r="AD582" s="91">
        <v>0</v>
      </c>
      <c r="AE582" s="495">
        <f t="shared" si="173"/>
        <v>0</v>
      </c>
      <c r="AF582" s="110">
        <v>0</v>
      </c>
      <c r="AG582" s="110">
        <v>0</v>
      </c>
      <c r="AH582" s="110">
        <v>0</v>
      </c>
      <c r="AI582" s="110">
        <v>0</v>
      </c>
      <c r="AJ582" s="495">
        <f t="shared" si="169"/>
        <v>0</v>
      </c>
    </row>
    <row r="583" spans="2:36" s="239" customFormat="1" ht="16.5" customHeight="1" x14ac:dyDescent="0.25">
      <c r="B583" s="910"/>
      <c r="C583" s="906"/>
      <c r="D583" s="796"/>
      <c r="E583" s="79" t="s">
        <v>205</v>
      </c>
      <c r="F583" s="52">
        <f t="shared" si="175"/>
        <v>0</v>
      </c>
      <c r="G583" s="91">
        <v>0</v>
      </c>
      <c r="H583" s="91">
        <v>0</v>
      </c>
      <c r="I583" s="91">
        <v>0</v>
      </c>
      <c r="J583" s="91">
        <v>0</v>
      </c>
      <c r="K583" s="68">
        <f t="shared" si="174"/>
        <v>0</v>
      </c>
      <c r="L583" s="91">
        <v>0</v>
      </c>
      <c r="M583" s="91">
        <v>0</v>
      </c>
      <c r="N583" s="91">
        <v>0</v>
      </c>
      <c r="O583" s="91">
        <v>0</v>
      </c>
      <c r="P583" s="318">
        <f t="shared" si="170"/>
        <v>0</v>
      </c>
      <c r="Q583" s="91">
        <v>0</v>
      </c>
      <c r="R583" s="91">
        <v>0</v>
      </c>
      <c r="S583" s="91">
        <v>0</v>
      </c>
      <c r="T583" s="91">
        <v>0</v>
      </c>
      <c r="U583" s="318">
        <f t="shared" si="171"/>
        <v>0</v>
      </c>
      <c r="V583" s="110">
        <v>0</v>
      </c>
      <c r="W583" s="110">
        <v>0</v>
      </c>
      <c r="X583" s="110">
        <v>0</v>
      </c>
      <c r="Y583" s="490">
        <v>0</v>
      </c>
      <c r="Z583" s="495">
        <f t="shared" si="172"/>
        <v>0</v>
      </c>
      <c r="AA583" s="91">
        <v>0</v>
      </c>
      <c r="AB583" s="91">
        <v>0</v>
      </c>
      <c r="AC583" s="91">
        <v>0</v>
      </c>
      <c r="AD583" s="91">
        <v>0</v>
      </c>
      <c r="AE583" s="495">
        <f t="shared" si="173"/>
        <v>0</v>
      </c>
      <c r="AF583" s="110">
        <v>0</v>
      </c>
      <c r="AG583" s="110">
        <v>0</v>
      </c>
      <c r="AH583" s="110">
        <v>0</v>
      </c>
      <c r="AI583" s="110">
        <v>0</v>
      </c>
      <c r="AJ583" s="495">
        <f t="shared" si="169"/>
        <v>0</v>
      </c>
    </row>
    <row r="584" spans="2:36" s="239" customFormat="1" ht="16.5" customHeight="1" thickBot="1" x14ac:dyDescent="0.3">
      <c r="B584" s="910"/>
      <c r="C584" s="906"/>
      <c r="D584" s="796"/>
      <c r="E584" s="79" t="s">
        <v>114</v>
      </c>
      <c r="F584" s="52">
        <f t="shared" si="175"/>
        <v>0</v>
      </c>
      <c r="G584" s="91">
        <v>0</v>
      </c>
      <c r="H584" s="91">
        <v>0</v>
      </c>
      <c r="I584" s="91">
        <v>0</v>
      </c>
      <c r="J584" s="91">
        <v>0</v>
      </c>
      <c r="K584" s="68">
        <f t="shared" si="174"/>
        <v>0</v>
      </c>
      <c r="L584" s="91">
        <v>0</v>
      </c>
      <c r="M584" s="91">
        <v>0</v>
      </c>
      <c r="N584" s="91">
        <v>0</v>
      </c>
      <c r="O584" s="91">
        <v>0</v>
      </c>
      <c r="P584" s="318">
        <f t="shared" si="170"/>
        <v>0</v>
      </c>
      <c r="Q584" s="91">
        <v>0</v>
      </c>
      <c r="R584" s="91">
        <v>0</v>
      </c>
      <c r="S584" s="91">
        <v>0</v>
      </c>
      <c r="T584" s="91">
        <v>0</v>
      </c>
      <c r="U584" s="318">
        <f t="shared" si="171"/>
        <v>0</v>
      </c>
      <c r="V584" s="112">
        <v>0</v>
      </c>
      <c r="W584" s="112">
        <v>0</v>
      </c>
      <c r="X584" s="112">
        <v>0</v>
      </c>
      <c r="Y584" s="480">
        <v>0</v>
      </c>
      <c r="Z584" s="495">
        <f t="shared" si="172"/>
        <v>0</v>
      </c>
      <c r="AA584" s="91">
        <v>0</v>
      </c>
      <c r="AB584" s="91">
        <v>0</v>
      </c>
      <c r="AC584" s="91">
        <v>0</v>
      </c>
      <c r="AD584" s="91">
        <v>0</v>
      </c>
      <c r="AE584" s="495">
        <f t="shared" si="173"/>
        <v>0</v>
      </c>
      <c r="AF584" s="110">
        <v>0</v>
      </c>
      <c r="AG584" s="110">
        <v>0</v>
      </c>
      <c r="AH584" s="110">
        <v>0</v>
      </c>
      <c r="AI584" s="110">
        <v>0</v>
      </c>
      <c r="AJ584" s="495">
        <f t="shared" si="169"/>
        <v>0</v>
      </c>
    </row>
    <row r="585" spans="2:36" s="239" customFormat="1" ht="16.5" customHeight="1" thickBot="1" x14ac:dyDescent="0.3">
      <c r="B585" s="910"/>
      <c r="C585" s="906"/>
      <c r="D585" s="796"/>
      <c r="E585" s="228" t="s">
        <v>626</v>
      </c>
      <c r="F585" s="52">
        <f t="shared" si="175"/>
        <v>0</v>
      </c>
      <c r="G585" s="91">
        <v>0</v>
      </c>
      <c r="H585" s="91">
        <v>0</v>
      </c>
      <c r="I585" s="91">
        <v>0</v>
      </c>
      <c r="J585" s="91">
        <v>0</v>
      </c>
      <c r="K585" s="68">
        <f t="shared" si="174"/>
        <v>0</v>
      </c>
      <c r="L585" s="91">
        <v>0</v>
      </c>
      <c r="M585" s="91">
        <v>0</v>
      </c>
      <c r="N585" s="91">
        <v>0</v>
      </c>
      <c r="O585" s="91">
        <v>0</v>
      </c>
      <c r="P585" s="318">
        <f t="shared" si="170"/>
        <v>0</v>
      </c>
      <c r="Q585" s="91">
        <v>0</v>
      </c>
      <c r="R585" s="91">
        <v>0</v>
      </c>
      <c r="S585" s="91">
        <v>0</v>
      </c>
      <c r="T585" s="91">
        <v>0</v>
      </c>
      <c r="U585" s="318">
        <f t="shared" si="171"/>
        <v>0</v>
      </c>
      <c r="V585" s="145">
        <v>0</v>
      </c>
      <c r="W585" s="145">
        <v>0</v>
      </c>
      <c r="X585" s="145">
        <v>0</v>
      </c>
      <c r="Y585" s="466">
        <v>0</v>
      </c>
      <c r="Z585" s="495">
        <f t="shared" si="172"/>
        <v>0</v>
      </c>
      <c r="AA585" s="91">
        <v>0</v>
      </c>
      <c r="AB585" s="91">
        <v>0</v>
      </c>
      <c r="AC585" s="91">
        <v>0</v>
      </c>
      <c r="AD585" s="91">
        <v>0</v>
      </c>
      <c r="AE585" s="495">
        <f t="shared" si="173"/>
        <v>0</v>
      </c>
      <c r="AF585" s="110">
        <v>0</v>
      </c>
      <c r="AG585" s="110">
        <v>0</v>
      </c>
      <c r="AH585" s="110">
        <v>0</v>
      </c>
      <c r="AI585" s="110">
        <v>0</v>
      </c>
      <c r="AJ585" s="495">
        <f t="shared" si="169"/>
        <v>0</v>
      </c>
    </row>
    <row r="586" spans="2:36" s="239" customFormat="1" ht="21.75" thickBot="1" x14ac:dyDescent="0.3">
      <c r="B586" s="910"/>
      <c r="C586" s="906"/>
      <c r="D586" s="797"/>
      <c r="E586" s="227" t="s">
        <v>625</v>
      </c>
      <c r="F586" s="52">
        <f t="shared" si="175"/>
        <v>0</v>
      </c>
      <c r="G586" s="91">
        <v>0</v>
      </c>
      <c r="H586" s="91">
        <v>0</v>
      </c>
      <c r="I586" s="91">
        <v>0</v>
      </c>
      <c r="J586" s="91">
        <v>0</v>
      </c>
      <c r="K586" s="68">
        <f t="shared" si="174"/>
        <v>0</v>
      </c>
      <c r="L586" s="91">
        <v>0</v>
      </c>
      <c r="M586" s="91">
        <v>0</v>
      </c>
      <c r="N586" s="91">
        <v>0</v>
      </c>
      <c r="O586" s="91">
        <v>0</v>
      </c>
      <c r="P586" s="318">
        <f t="shared" si="170"/>
        <v>0</v>
      </c>
      <c r="Q586" s="91">
        <v>0</v>
      </c>
      <c r="R586" s="91">
        <v>0</v>
      </c>
      <c r="S586" s="91">
        <v>0</v>
      </c>
      <c r="T586" s="91">
        <v>0</v>
      </c>
      <c r="U586" s="318">
        <f t="shared" si="171"/>
        <v>0</v>
      </c>
      <c r="V586" s="145">
        <v>0</v>
      </c>
      <c r="W586" s="145">
        <v>0</v>
      </c>
      <c r="X586" s="145">
        <v>0</v>
      </c>
      <c r="Y586" s="466">
        <v>0</v>
      </c>
      <c r="Z586" s="495">
        <f t="shared" si="172"/>
        <v>0</v>
      </c>
      <c r="AA586" s="91">
        <v>0</v>
      </c>
      <c r="AB586" s="91">
        <v>0</v>
      </c>
      <c r="AC586" s="91">
        <v>0</v>
      </c>
      <c r="AD586" s="91">
        <v>0</v>
      </c>
      <c r="AE586" s="495">
        <f t="shared" si="173"/>
        <v>0</v>
      </c>
      <c r="AF586" s="110">
        <v>0</v>
      </c>
      <c r="AG586" s="110">
        <v>0</v>
      </c>
      <c r="AH586" s="110">
        <v>0</v>
      </c>
      <c r="AI586" s="110">
        <v>0</v>
      </c>
      <c r="AJ586" s="495">
        <f t="shared" ref="AJ586:AJ649" si="216">AF586+AG586+AH586+AI586</f>
        <v>0</v>
      </c>
    </row>
    <row r="587" spans="2:36" s="21" customFormat="1" ht="16.5" customHeight="1" x14ac:dyDescent="0.25">
      <c r="B587" s="20"/>
      <c r="C587" s="906"/>
      <c r="D587" s="819" t="s">
        <v>192</v>
      </c>
      <c r="E587" s="820"/>
      <c r="F587" s="52">
        <f t="shared" si="175"/>
        <v>0</v>
      </c>
      <c r="G587" s="67">
        <f t="shared" ref="G587:J591" si="217">G557+G562+G567+G572+G577+G582</f>
        <v>0</v>
      </c>
      <c r="H587" s="67">
        <f t="shared" si="217"/>
        <v>0</v>
      </c>
      <c r="I587" s="67">
        <f t="shared" si="217"/>
        <v>0</v>
      </c>
      <c r="J587" s="67">
        <f t="shared" si="217"/>
        <v>0</v>
      </c>
      <c r="K587" s="68">
        <f t="shared" si="174"/>
        <v>0</v>
      </c>
      <c r="L587" s="67">
        <f t="shared" ref="L587:O591" si="218">L557+L562+L567+L572+L577+L582</f>
        <v>0</v>
      </c>
      <c r="M587" s="67">
        <f t="shared" si="218"/>
        <v>0</v>
      </c>
      <c r="N587" s="67">
        <f t="shared" si="218"/>
        <v>0</v>
      </c>
      <c r="O587" s="67">
        <f t="shared" si="218"/>
        <v>0</v>
      </c>
      <c r="P587" s="318">
        <f t="shared" si="170"/>
        <v>0</v>
      </c>
      <c r="Q587" s="67">
        <f t="shared" ref="Q587:T591" si="219">Q557+Q562+Q567+Q572+Q577+Q582</f>
        <v>0</v>
      </c>
      <c r="R587" s="67">
        <f t="shared" si="219"/>
        <v>0</v>
      </c>
      <c r="S587" s="67">
        <f t="shared" si="219"/>
        <v>0</v>
      </c>
      <c r="T587" s="67">
        <f t="shared" si="219"/>
        <v>0</v>
      </c>
      <c r="U587" s="318">
        <f t="shared" si="171"/>
        <v>0</v>
      </c>
      <c r="V587" s="67">
        <v>0</v>
      </c>
      <c r="W587" s="67">
        <f t="shared" ref="W587:Y591" si="220">W557+W562+W567+W572+W577+W582</f>
        <v>0</v>
      </c>
      <c r="X587" s="67">
        <f t="shared" si="220"/>
        <v>0</v>
      </c>
      <c r="Y587" s="491">
        <f t="shared" si="220"/>
        <v>0</v>
      </c>
      <c r="Z587" s="495">
        <f t="shared" si="172"/>
        <v>0</v>
      </c>
      <c r="AA587" s="67">
        <f t="shared" ref="AA587:AD591" si="221">AA557+AA562+AA567+AA572+AA577+AA582</f>
        <v>0</v>
      </c>
      <c r="AB587" s="67">
        <f t="shared" si="221"/>
        <v>0</v>
      </c>
      <c r="AC587" s="67">
        <f t="shared" si="221"/>
        <v>0</v>
      </c>
      <c r="AD587" s="67">
        <f t="shared" si="221"/>
        <v>0</v>
      </c>
      <c r="AE587" s="495">
        <f t="shared" si="173"/>
        <v>0</v>
      </c>
      <c r="AF587" s="67">
        <f t="shared" ref="AF587:AI591" si="222">AF557+AF562+AF567+AF572+AF577+AF582</f>
        <v>0</v>
      </c>
      <c r="AG587" s="67">
        <f t="shared" si="222"/>
        <v>0</v>
      </c>
      <c r="AH587" s="67">
        <f t="shared" si="222"/>
        <v>0</v>
      </c>
      <c r="AI587" s="67">
        <f t="shared" si="222"/>
        <v>0</v>
      </c>
      <c r="AJ587" s="495">
        <f t="shared" si="216"/>
        <v>0</v>
      </c>
    </row>
    <row r="588" spans="2:36" s="21" customFormat="1" ht="16.5" customHeight="1" x14ac:dyDescent="0.25">
      <c r="B588" s="20"/>
      <c r="C588" s="906"/>
      <c r="D588" s="817" t="s">
        <v>193</v>
      </c>
      <c r="E588" s="818"/>
      <c r="F588" s="52">
        <f t="shared" si="175"/>
        <v>0</v>
      </c>
      <c r="G588" s="67">
        <f t="shared" si="217"/>
        <v>0</v>
      </c>
      <c r="H588" s="67">
        <f t="shared" si="217"/>
        <v>0</v>
      </c>
      <c r="I588" s="67">
        <f t="shared" si="217"/>
        <v>0</v>
      </c>
      <c r="J588" s="67">
        <f t="shared" si="217"/>
        <v>0</v>
      </c>
      <c r="K588" s="68">
        <f t="shared" si="174"/>
        <v>0</v>
      </c>
      <c r="L588" s="67">
        <f t="shared" si="218"/>
        <v>0</v>
      </c>
      <c r="M588" s="67">
        <f t="shared" si="218"/>
        <v>0</v>
      </c>
      <c r="N588" s="67">
        <f t="shared" si="218"/>
        <v>0</v>
      </c>
      <c r="O588" s="67">
        <f t="shared" si="218"/>
        <v>0</v>
      </c>
      <c r="P588" s="318">
        <f t="shared" si="170"/>
        <v>0</v>
      </c>
      <c r="Q588" s="67">
        <f t="shared" si="219"/>
        <v>0</v>
      </c>
      <c r="R588" s="67">
        <f t="shared" si="219"/>
        <v>0</v>
      </c>
      <c r="S588" s="67">
        <f t="shared" si="219"/>
        <v>0</v>
      </c>
      <c r="T588" s="67">
        <f t="shared" si="219"/>
        <v>0</v>
      </c>
      <c r="U588" s="318">
        <f t="shared" si="171"/>
        <v>0</v>
      </c>
      <c r="V588" s="67">
        <f t="shared" ref="V588:X591" si="223">V558+V563+V568+V573+V578+V583</f>
        <v>0</v>
      </c>
      <c r="W588" s="67">
        <f t="shared" si="223"/>
        <v>0</v>
      </c>
      <c r="X588" s="67">
        <f t="shared" si="223"/>
        <v>0</v>
      </c>
      <c r="Y588" s="491">
        <f t="shared" si="220"/>
        <v>0</v>
      </c>
      <c r="Z588" s="495">
        <f t="shared" ref="Z588:Z651" si="224">V588+W588+X588+Y588</f>
        <v>0</v>
      </c>
      <c r="AA588" s="67">
        <f t="shared" si="221"/>
        <v>0</v>
      </c>
      <c r="AB588" s="67">
        <f t="shared" si="221"/>
        <v>0</v>
      </c>
      <c r="AC588" s="67">
        <f t="shared" si="221"/>
        <v>0</v>
      </c>
      <c r="AD588" s="67">
        <f t="shared" si="221"/>
        <v>0</v>
      </c>
      <c r="AE588" s="495">
        <f t="shared" ref="AE588:AE651" si="225">AA588+AB588+AC588+AD588</f>
        <v>0</v>
      </c>
      <c r="AF588" s="67">
        <f t="shared" si="222"/>
        <v>0</v>
      </c>
      <c r="AG588" s="67">
        <f t="shared" si="222"/>
        <v>0</v>
      </c>
      <c r="AH588" s="67">
        <f t="shared" si="222"/>
        <v>0</v>
      </c>
      <c r="AI588" s="67">
        <f t="shared" si="222"/>
        <v>0</v>
      </c>
      <c r="AJ588" s="495">
        <f t="shared" si="216"/>
        <v>0</v>
      </c>
    </row>
    <row r="589" spans="2:36" s="21" customFormat="1" ht="16.5" customHeight="1" thickBot="1" x14ac:dyDescent="0.3">
      <c r="B589" s="20"/>
      <c r="C589" s="906"/>
      <c r="D589" s="237" t="s">
        <v>194</v>
      </c>
      <c r="E589" s="238"/>
      <c r="F589" s="52">
        <f t="shared" si="175"/>
        <v>0</v>
      </c>
      <c r="G589" s="67">
        <f t="shared" si="217"/>
        <v>0</v>
      </c>
      <c r="H589" s="67">
        <f t="shared" si="217"/>
        <v>0</v>
      </c>
      <c r="I589" s="67">
        <f t="shared" si="217"/>
        <v>0</v>
      </c>
      <c r="J589" s="67">
        <f t="shared" si="217"/>
        <v>0</v>
      </c>
      <c r="K589" s="68">
        <f t="shared" si="174"/>
        <v>0</v>
      </c>
      <c r="L589" s="67">
        <f t="shared" si="218"/>
        <v>0</v>
      </c>
      <c r="M589" s="67">
        <f t="shared" si="218"/>
        <v>0</v>
      </c>
      <c r="N589" s="67">
        <f t="shared" si="218"/>
        <v>0</v>
      </c>
      <c r="O589" s="67">
        <f t="shared" si="218"/>
        <v>0</v>
      </c>
      <c r="P589" s="318">
        <f t="shared" si="170"/>
        <v>0</v>
      </c>
      <c r="Q589" s="67">
        <f t="shared" si="219"/>
        <v>0</v>
      </c>
      <c r="R589" s="67">
        <f t="shared" si="219"/>
        <v>0</v>
      </c>
      <c r="S589" s="67">
        <f t="shared" si="219"/>
        <v>0</v>
      </c>
      <c r="T589" s="67">
        <f t="shared" si="219"/>
        <v>0</v>
      </c>
      <c r="U589" s="318">
        <f t="shared" si="171"/>
        <v>0</v>
      </c>
      <c r="V589" s="67">
        <f t="shared" si="223"/>
        <v>0</v>
      </c>
      <c r="W589" s="67">
        <f t="shared" si="223"/>
        <v>0</v>
      </c>
      <c r="X589" s="67">
        <f t="shared" si="223"/>
        <v>0</v>
      </c>
      <c r="Y589" s="491">
        <f t="shared" si="220"/>
        <v>0</v>
      </c>
      <c r="Z589" s="495">
        <f t="shared" si="224"/>
        <v>0</v>
      </c>
      <c r="AA589" s="67">
        <f t="shared" si="221"/>
        <v>0</v>
      </c>
      <c r="AB589" s="67">
        <f t="shared" si="221"/>
        <v>0</v>
      </c>
      <c r="AC589" s="67">
        <f t="shared" si="221"/>
        <v>0</v>
      </c>
      <c r="AD589" s="67">
        <f t="shared" si="221"/>
        <v>0</v>
      </c>
      <c r="AE589" s="495">
        <f t="shared" si="225"/>
        <v>0</v>
      </c>
      <c r="AF589" s="67">
        <f t="shared" si="222"/>
        <v>0</v>
      </c>
      <c r="AG589" s="67">
        <f t="shared" si="222"/>
        <v>0</v>
      </c>
      <c r="AH589" s="67">
        <f t="shared" si="222"/>
        <v>0</v>
      </c>
      <c r="AI589" s="67">
        <f t="shared" si="222"/>
        <v>0</v>
      </c>
      <c r="AJ589" s="495">
        <f t="shared" si="216"/>
        <v>0</v>
      </c>
    </row>
    <row r="590" spans="2:36" s="21" customFormat="1" ht="16.5" customHeight="1" thickBot="1" x14ac:dyDescent="0.3">
      <c r="B590" s="20"/>
      <c r="C590" s="906"/>
      <c r="D590" s="815" t="s">
        <v>488</v>
      </c>
      <c r="E590" s="816"/>
      <c r="F590" s="52">
        <f t="shared" ref="F590:F653" si="226">K590+P590+U590+Z590+AE590+AJ590</f>
        <v>1</v>
      </c>
      <c r="G590" s="67">
        <f t="shared" si="217"/>
        <v>0</v>
      </c>
      <c r="H590" s="67">
        <f t="shared" si="217"/>
        <v>0</v>
      </c>
      <c r="I590" s="67">
        <f t="shared" si="217"/>
        <v>0</v>
      </c>
      <c r="J590" s="67">
        <f t="shared" si="217"/>
        <v>0</v>
      </c>
      <c r="K590" s="68">
        <f t="shared" si="174"/>
        <v>0</v>
      </c>
      <c r="L590" s="67">
        <f t="shared" si="218"/>
        <v>0</v>
      </c>
      <c r="M590" s="67">
        <f t="shared" si="218"/>
        <v>0</v>
      </c>
      <c r="N590" s="67">
        <f t="shared" si="218"/>
        <v>0</v>
      </c>
      <c r="O590" s="67">
        <f t="shared" si="218"/>
        <v>0</v>
      </c>
      <c r="P590" s="318">
        <f t="shared" si="170"/>
        <v>0</v>
      </c>
      <c r="Q590" s="67">
        <f t="shared" si="219"/>
        <v>0</v>
      </c>
      <c r="R590" s="67">
        <f t="shared" si="219"/>
        <v>0</v>
      </c>
      <c r="S590" s="67">
        <f t="shared" si="219"/>
        <v>0</v>
      </c>
      <c r="T590" s="67">
        <f t="shared" si="219"/>
        <v>0</v>
      </c>
      <c r="U590" s="318">
        <f t="shared" si="171"/>
        <v>0</v>
      </c>
      <c r="V590" s="67">
        <f t="shared" si="223"/>
        <v>0</v>
      </c>
      <c r="W590" s="67">
        <f t="shared" si="223"/>
        <v>0</v>
      </c>
      <c r="X590" s="67">
        <f t="shared" si="223"/>
        <v>0</v>
      </c>
      <c r="Y590" s="491">
        <f t="shared" si="220"/>
        <v>1</v>
      </c>
      <c r="Z590" s="495">
        <f t="shared" si="224"/>
        <v>1</v>
      </c>
      <c r="AA590" s="67">
        <f t="shared" si="221"/>
        <v>0</v>
      </c>
      <c r="AB590" s="67">
        <f t="shared" si="221"/>
        <v>0</v>
      </c>
      <c r="AC590" s="67">
        <f t="shared" si="221"/>
        <v>0</v>
      </c>
      <c r="AD590" s="67">
        <f t="shared" si="221"/>
        <v>0</v>
      </c>
      <c r="AE590" s="495">
        <f t="shared" si="225"/>
        <v>0</v>
      </c>
      <c r="AF590" s="67">
        <f t="shared" si="222"/>
        <v>0</v>
      </c>
      <c r="AG590" s="67">
        <f t="shared" si="222"/>
        <v>0</v>
      </c>
      <c r="AH590" s="67">
        <f t="shared" si="222"/>
        <v>0</v>
      </c>
      <c r="AI590" s="67">
        <f t="shared" si="222"/>
        <v>0</v>
      </c>
      <c r="AJ590" s="495">
        <f t="shared" si="216"/>
        <v>0</v>
      </c>
    </row>
    <row r="591" spans="2:36" s="21" customFormat="1" ht="16.5" customHeight="1" thickBot="1" x14ac:dyDescent="0.3">
      <c r="B591" s="161"/>
      <c r="C591" s="907"/>
      <c r="D591" s="815" t="s">
        <v>649</v>
      </c>
      <c r="E591" s="816"/>
      <c r="F591" s="52">
        <f t="shared" si="226"/>
        <v>0</v>
      </c>
      <c r="G591" s="67">
        <f t="shared" si="217"/>
        <v>0</v>
      </c>
      <c r="H591" s="67">
        <f t="shared" si="217"/>
        <v>0</v>
      </c>
      <c r="I591" s="67">
        <f t="shared" si="217"/>
        <v>0</v>
      </c>
      <c r="J591" s="67">
        <f t="shared" si="217"/>
        <v>0</v>
      </c>
      <c r="K591" s="68">
        <f t="shared" si="174"/>
        <v>0</v>
      </c>
      <c r="L591" s="67">
        <f t="shared" si="218"/>
        <v>0</v>
      </c>
      <c r="M591" s="67">
        <f t="shared" si="218"/>
        <v>0</v>
      </c>
      <c r="N591" s="67">
        <f t="shared" si="218"/>
        <v>0</v>
      </c>
      <c r="O591" s="67">
        <f t="shared" si="218"/>
        <v>0</v>
      </c>
      <c r="P591" s="318">
        <f t="shared" si="170"/>
        <v>0</v>
      </c>
      <c r="Q591" s="67">
        <f t="shared" si="219"/>
        <v>0</v>
      </c>
      <c r="R591" s="67">
        <f t="shared" si="219"/>
        <v>0</v>
      </c>
      <c r="S591" s="67">
        <f t="shared" si="219"/>
        <v>0</v>
      </c>
      <c r="T591" s="67">
        <f t="shared" si="219"/>
        <v>0</v>
      </c>
      <c r="U591" s="318">
        <f t="shared" si="171"/>
        <v>0</v>
      </c>
      <c r="V591" s="67">
        <f t="shared" si="223"/>
        <v>0</v>
      </c>
      <c r="W591" s="67">
        <f t="shared" si="223"/>
        <v>0</v>
      </c>
      <c r="X591" s="67">
        <f t="shared" si="223"/>
        <v>0</v>
      </c>
      <c r="Y591" s="491">
        <f t="shared" si="220"/>
        <v>0</v>
      </c>
      <c r="Z591" s="495">
        <f t="shared" si="224"/>
        <v>0</v>
      </c>
      <c r="AA591" s="67">
        <f t="shared" si="221"/>
        <v>0</v>
      </c>
      <c r="AB591" s="67">
        <f t="shared" si="221"/>
        <v>0</v>
      </c>
      <c r="AC591" s="67">
        <f t="shared" si="221"/>
        <v>0</v>
      </c>
      <c r="AD591" s="67">
        <f t="shared" si="221"/>
        <v>0</v>
      </c>
      <c r="AE591" s="495">
        <f t="shared" si="225"/>
        <v>0</v>
      </c>
      <c r="AF591" s="67">
        <f t="shared" si="222"/>
        <v>0</v>
      </c>
      <c r="AG591" s="67">
        <f t="shared" si="222"/>
        <v>0</v>
      </c>
      <c r="AH591" s="67">
        <f t="shared" si="222"/>
        <v>0</v>
      </c>
      <c r="AI591" s="67">
        <f t="shared" si="222"/>
        <v>0</v>
      </c>
      <c r="AJ591" s="495">
        <f t="shared" si="216"/>
        <v>0</v>
      </c>
    </row>
    <row r="592" spans="2:36" s="125" customFormat="1" ht="23.25" customHeight="1" thickBot="1" x14ac:dyDescent="0.3">
      <c r="B592" s="927">
        <v>1</v>
      </c>
      <c r="C592" s="879" t="s">
        <v>87</v>
      </c>
      <c r="D592" s="786" t="s">
        <v>582</v>
      </c>
      <c r="E592" s="199" t="s">
        <v>118</v>
      </c>
      <c r="F592" s="52">
        <f t="shared" si="226"/>
        <v>0</v>
      </c>
      <c r="G592" s="142"/>
      <c r="H592" s="142"/>
      <c r="I592" s="142"/>
      <c r="J592" s="142"/>
      <c r="K592" s="68">
        <f t="shared" si="174"/>
        <v>0</v>
      </c>
      <c r="L592" s="277"/>
      <c r="M592" s="277"/>
      <c r="N592" s="277"/>
      <c r="O592" s="277"/>
      <c r="P592" s="318">
        <f t="shared" si="170"/>
        <v>0</v>
      </c>
      <c r="Q592" s="277"/>
      <c r="R592" s="277"/>
      <c r="S592" s="277"/>
      <c r="T592" s="277"/>
      <c r="U592" s="318">
        <f t="shared" si="171"/>
        <v>0</v>
      </c>
      <c r="V592" s="277"/>
      <c r="W592" s="277"/>
      <c r="X592" s="277"/>
      <c r="Y592" s="422"/>
      <c r="Z592" s="495">
        <f t="shared" si="224"/>
        <v>0</v>
      </c>
      <c r="AA592" s="277"/>
      <c r="AB592" s="277"/>
      <c r="AC592" s="277"/>
      <c r="AD592" s="277"/>
      <c r="AE592" s="495">
        <f t="shared" si="225"/>
        <v>0</v>
      </c>
      <c r="AF592" s="277"/>
      <c r="AG592" s="277"/>
      <c r="AH592" s="277"/>
      <c r="AI592" s="277"/>
      <c r="AJ592" s="495">
        <f t="shared" si="216"/>
        <v>0</v>
      </c>
    </row>
    <row r="593" spans="2:36" s="125" customFormat="1" ht="23.25" customHeight="1" thickBot="1" x14ac:dyDescent="0.3">
      <c r="B593" s="899"/>
      <c r="C593" s="928"/>
      <c r="D593" s="787"/>
      <c r="E593" s="86" t="s">
        <v>205</v>
      </c>
      <c r="F593" s="52">
        <f t="shared" si="226"/>
        <v>0</v>
      </c>
      <c r="G593" s="146"/>
      <c r="H593" s="146"/>
      <c r="I593" s="146"/>
      <c r="J593" s="146"/>
      <c r="K593" s="68">
        <f t="shared" si="174"/>
        <v>0</v>
      </c>
      <c r="L593" s="277"/>
      <c r="M593" s="277"/>
      <c r="N593" s="277"/>
      <c r="O593" s="277"/>
      <c r="P593" s="318">
        <f t="shared" ref="P593:P656" si="227">L593+M593+N593+O593</f>
        <v>0</v>
      </c>
      <c r="Q593" s="277"/>
      <c r="R593" s="277"/>
      <c r="S593" s="277"/>
      <c r="T593" s="277"/>
      <c r="U593" s="318">
        <f t="shared" ref="U593:U656" si="228">Q593+R593+S593+T593</f>
        <v>0</v>
      </c>
      <c r="V593" s="277"/>
      <c r="W593" s="277"/>
      <c r="X593" s="277"/>
      <c r="Y593" s="422"/>
      <c r="Z593" s="495">
        <f t="shared" si="224"/>
        <v>0</v>
      </c>
      <c r="AA593" s="277"/>
      <c r="AB593" s="277"/>
      <c r="AC593" s="277"/>
      <c r="AD593" s="277"/>
      <c r="AE593" s="495">
        <f t="shared" si="225"/>
        <v>0</v>
      </c>
      <c r="AF593" s="277"/>
      <c r="AG593" s="277"/>
      <c r="AH593" s="277"/>
      <c r="AI593" s="277"/>
      <c r="AJ593" s="495">
        <f t="shared" si="216"/>
        <v>0</v>
      </c>
    </row>
    <row r="594" spans="2:36" s="269" customFormat="1" ht="23.25" customHeight="1" thickBot="1" x14ac:dyDescent="0.3">
      <c r="B594" s="899"/>
      <c r="C594" s="928"/>
      <c r="D594" s="787"/>
      <c r="E594" s="87" t="s">
        <v>114</v>
      </c>
      <c r="F594" s="52">
        <f t="shared" si="226"/>
        <v>0</v>
      </c>
      <c r="G594" s="112">
        <v>0</v>
      </c>
      <c r="H594" s="112">
        <v>0</v>
      </c>
      <c r="I594" s="112">
        <v>0</v>
      </c>
      <c r="J594" s="112">
        <v>0</v>
      </c>
      <c r="K594" s="68">
        <f t="shared" ref="K594:K657" si="229">G594+H594+I594+J594</f>
        <v>0</v>
      </c>
      <c r="L594" s="112">
        <v>0</v>
      </c>
      <c r="M594" s="112">
        <v>0</v>
      </c>
      <c r="N594" s="112">
        <v>0</v>
      </c>
      <c r="O594" s="112">
        <v>0</v>
      </c>
      <c r="P594" s="318">
        <f t="shared" si="227"/>
        <v>0</v>
      </c>
      <c r="Q594" s="112">
        <v>0</v>
      </c>
      <c r="R594" s="112">
        <v>0</v>
      </c>
      <c r="S594" s="112">
        <v>0</v>
      </c>
      <c r="T594" s="112">
        <v>0</v>
      </c>
      <c r="U594" s="318">
        <f t="shared" si="228"/>
        <v>0</v>
      </c>
      <c r="V594" s="112">
        <v>0</v>
      </c>
      <c r="W594" s="112">
        <v>0</v>
      </c>
      <c r="X594" s="112">
        <v>0</v>
      </c>
      <c r="Y594" s="480">
        <v>0</v>
      </c>
      <c r="Z594" s="495">
        <f t="shared" si="224"/>
        <v>0</v>
      </c>
      <c r="AA594" s="112">
        <v>0</v>
      </c>
      <c r="AB594" s="112">
        <v>0</v>
      </c>
      <c r="AC594" s="112">
        <v>0</v>
      </c>
      <c r="AD594" s="112">
        <v>0</v>
      </c>
      <c r="AE594" s="495">
        <f t="shared" si="225"/>
        <v>0</v>
      </c>
      <c r="AF594" s="112">
        <v>0</v>
      </c>
      <c r="AG594" s="112">
        <v>0</v>
      </c>
      <c r="AH594" s="112">
        <v>0</v>
      </c>
      <c r="AI594" s="112">
        <v>0</v>
      </c>
      <c r="AJ594" s="495">
        <f t="shared" si="216"/>
        <v>0</v>
      </c>
    </row>
    <row r="595" spans="2:36" s="269" customFormat="1" ht="23.25" customHeight="1" thickBot="1" x14ac:dyDescent="0.3">
      <c r="B595" s="899"/>
      <c r="C595" s="928"/>
      <c r="D595" s="787"/>
      <c r="E595" s="230" t="s">
        <v>626</v>
      </c>
      <c r="F595" s="52">
        <f t="shared" si="226"/>
        <v>0</v>
      </c>
      <c r="G595" s="145">
        <v>0</v>
      </c>
      <c r="H595" s="145">
        <v>0</v>
      </c>
      <c r="I595" s="145">
        <v>0</v>
      </c>
      <c r="J595" s="145">
        <v>0</v>
      </c>
      <c r="K595" s="68">
        <f t="shared" si="229"/>
        <v>0</v>
      </c>
      <c r="L595" s="145">
        <v>0</v>
      </c>
      <c r="M595" s="145">
        <v>0</v>
      </c>
      <c r="N595" s="145">
        <v>0</v>
      </c>
      <c r="O595" s="145">
        <v>0</v>
      </c>
      <c r="P595" s="318">
        <f t="shared" si="227"/>
        <v>0</v>
      </c>
      <c r="Q595" s="112">
        <v>0</v>
      </c>
      <c r="R595" s="112">
        <v>0</v>
      </c>
      <c r="S595" s="112">
        <v>0</v>
      </c>
      <c r="T595" s="112">
        <v>0</v>
      </c>
      <c r="U595" s="318">
        <f t="shared" si="228"/>
        <v>0</v>
      </c>
      <c r="V595" s="112">
        <v>0</v>
      </c>
      <c r="W595" s="112">
        <v>0</v>
      </c>
      <c r="X595" s="112">
        <v>0</v>
      </c>
      <c r="Y595" s="480">
        <v>0</v>
      </c>
      <c r="Z595" s="495">
        <f t="shared" si="224"/>
        <v>0</v>
      </c>
      <c r="AA595" s="145">
        <v>0</v>
      </c>
      <c r="AB595" s="145">
        <v>0</v>
      </c>
      <c r="AC595" s="145">
        <v>0</v>
      </c>
      <c r="AD595" s="145">
        <v>0</v>
      </c>
      <c r="AE595" s="495">
        <f t="shared" si="225"/>
        <v>0</v>
      </c>
      <c r="AF595" s="145">
        <v>0</v>
      </c>
      <c r="AG595" s="145">
        <v>0</v>
      </c>
      <c r="AH595" s="145">
        <v>0</v>
      </c>
      <c r="AI595" s="145">
        <v>0</v>
      </c>
      <c r="AJ595" s="495">
        <f t="shared" si="216"/>
        <v>0</v>
      </c>
    </row>
    <row r="596" spans="2:36" s="269" customFormat="1" ht="23.25" customHeight="1" thickBot="1" x14ac:dyDescent="0.3">
      <c r="B596" s="900"/>
      <c r="C596" s="928"/>
      <c r="D596" s="791"/>
      <c r="E596" s="229" t="s">
        <v>625</v>
      </c>
      <c r="F596" s="52">
        <f t="shared" si="226"/>
        <v>0</v>
      </c>
      <c r="G596" s="145">
        <v>0</v>
      </c>
      <c r="H596" s="145">
        <v>0</v>
      </c>
      <c r="I596" s="145">
        <v>0</v>
      </c>
      <c r="J596" s="145">
        <v>0</v>
      </c>
      <c r="K596" s="68">
        <f t="shared" si="229"/>
        <v>0</v>
      </c>
      <c r="L596" s="145">
        <v>0</v>
      </c>
      <c r="M596" s="145">
        <v>0</v>
      </c>
      <c r="N596" s="145">
        <v>0</v>
      </c>
      <c r="O596" s="145">
        <v>0</v>
      </c>
      <c r="P596" s="318">
        <f t="shared" si="227"/>
        <v>0</v>
      </c>
      <c r="Q596" s="112">
        <v>0</v>
      </c>
      <c r="R596" s="112">
        <v>0</v>
      </c>
      <c r="S596" s="112">
        <v>0</v>
      </c>
      <c r="T596" s="112">
        <v>0</v>
      </c>
      <c r="U596" s="318">
        <f t="shared" si="228"/>
        <v>0</v>
      </c>
      <c r="V596" s="145">
        <v>0</v>
      </c>
      <c r="W596" s="145">
        <v>0</v>
      </c>
      <c r="X596" s="145">
        <v>0</v>
      </c>
      <c r="Y596" s="466">
        <v>0</v>
      </c>
      <c r="Z596" s="495">
        <f t="shared" si="224"/>
        <v>0</v>
      </c>
      <c r="AA596" s="145">
        <v>0</v>
      </c>
      <c r="AB596" s="145">
        <v>0</v>
      </c>
      <c r="AC596" s="145">
        <v>0</v>
      </c>
      <c r="AD596" s="145">
        <v>0</v>
      </c>
      <c r="AE596" s="495">
        <f t="shared" si="225"/>
        <v>0</v>
      </c>
      <c r="AF596" s="145">
        <v>0</v>
      </c>
      <c r="AG596" s="145">
        <v>0</v>
      </c>
      <c r="AH596" s="145">
        <v>0</v>
      </c>
      <c r="AI596" s="145">
        <v>0</v>
      </c>
      <c r="AJ596" s="495">
        <f t="shared" si="216"/>
        <v>0</v>
      </c>
    </row>
    <row r="597" spans="2:36" s="125" customFormat="1" ht="16.5" customHeight="1" thickBot="1" x14ac:dyDescent="0.3">
      <c r="B597" s="898">
        <v>2</v>
      </c>
      <c r="C597" s="928"/>
      <c r="D597" s="786" t="s">
        <v>241</v>
      </c>
      <c r="E597" s="85" t="s">
        <v>118</v>
      </c>
      <c r="F597" s="52">
        <f t="shared" si="226"/>
        <v>0</v>
      </c>
      <c r="G597" s="142"/>
      <c r="H597" s="142"/>
      <c r="I597" s="142"/>
      <c r="J597" s="142"/>
      <c r="K597" s="68">
        <f t="shared" si="229"/>
        <v>0</v>
      </c>
      <c r="L597" s="277"/>
      <c r="M597" s="277"/>
      <c r="N597" s="277"/>
      <c r="O597" s="277"/>
      <c r="P597" s="318">
        <f t="shared" si="227"/>
        <v>0</v>
      </c>
      <c r="Q597" s="277"/>
      <c r="R597" s="277"/>
      <c r="S597" s="277"/>
      <c r="T597" s="277"/>
      <c r="U597" s="318">
        <f t="shared" si="228"/>
        <v>0</v>
      </c>
      <c r="V597" s="277"/>
      <c r="W597" s="277"/>
      <c r="X597" s="277"/>
      <c r="Y597" s="422"/>
      <c r="Z597" s="495">
        <f t="shared" si="224"/>
        <v>0</v>
      </c>
      <c r="AA597" s="277"/>
      <c r="AB597" s="277"/>
      <c r="AC597" s="277"/>
      <c r="AD597" s="277"/>
      <c r="AE597" s="495">
        <f t="shared" si="225"/>
        <v>0</v>
      </c>
      <c r="AF597" s="277"/>
      <c r="AG597" s="277"/>
      <c r="AH597" s="277"/>
      <c r="AI597" s="277"/>
      <c r="AJ597" s="495">
        <f t="shared" si="216"/>
        <v>0</v>
      </c>
    </row>
    <row r="598" spans="2:36" s="125" customFormat="1" ht="16.5" customHeight="1" thickBot="1" x14ac:dyDescent="0.3">
      <c r="B598" s="899"/>
      <c r="C598" s="928"/>
      <c r="D598" s="787"/>
      <c r="E598" s="86" t="s">
        <v>205</v>
      </c>
      <c r="F598" s="52">
        <f t="shared" si="226"/>
        <v>0</v>
      </c>
      <c r="G598" s="146"/>
      <c r="H598" s="146"/>
      <c r="I598" s="146"/>
      <c r="J598" s="146"/>
      <c r="K598" s="68">
        <f t="shared" si="229"/>
        <v>0</v>
      </c>
      <c r="L598" s="277"/>
      <c r="M598" s="277"/>
      <c r="N598" s="277"/>
      <c r="O598" s="277"/>
      <c r="P598" s="318">
        <f t="shared" si="227"/>
        <v>0</v>
      </c>
      <c r="Q598" s="277"/>
      <c r="R598" s="277"/>
      <c r="S598" s="277"/>
      <c r="T598" s="277"/>
      <c r="U598" s="318">
        <f t="shared" si="228"/>
        <v>0</v>
      </c>
      <c r="V598" s="277"/>
      <c r="W598" s="277"/>
      <c r="X598" s="277"/>
      <c r="Y598" s="422"/>
      <c r="Z598" s="495">
        <f t="shared" si="224"/>
        <v>0</v>
      </c>
      <c r="AA598" s="277"/>
      <c r="AB598" s="277"/>
      <c r="AC598" s="277"/>
      <c r="AD598" s="277"/>
      <c r="AE598" s="495">
        <f t="shared" si="225"/>
        <v>0</v>
      </c>
      <c r="AF598" s="277"/>
      <c r="AG598" s="277"/>
      <c r="AH598" s="277"/>
      <c r="AI598" s="277"/>
      <c r="AJ598" s="495">
        <f t="shared" si="216"/>
        <v>0</v>
      </c>
    </row>
    <row r="599" spans="2:36" s="269" customFormat="1" ht="16.5" customHeight="1" thickBot="1" x14ac:dyDescent="0.3">
      <c r="B599" s="899"/>
      <c r="C599" s="928"/>
      <c r="D599" s="787"/>
      <c r="E599" s="87" t="s">
        <v>114</v>
      </c>
      <c r="F599" s="52">
        <f t="shared" si="226"/>
        <v>0</v>
      </c>
      <c r="G599" s="112">
        <v>0</v>
      </c>
      <c r="H599" s="112">
        <v>0</v>
      </c>
      <c r="I599" s="112">
        <v>0</v>
      </c>
      <c r="J599" s="112">
        <v>0</v>
      </c>
      <c r="K599" s="68">
        <f t="shared" si="229"/>
        <v>0</v>
      </c>
      <c r="L599" s="112">
        <v>0</v>
      </c>
      <c r="M599" s="112">
        <v>0</v>
      </c>
      <c r="N599" s="112">
        <v>0</v>
      </c>
      <c r="O599" s="112">
        <v>0</v>
      </c>
      <c r="P599" s="318">
        <f t="shared" si="227"/>
        <v>0</v>
      </c>
      <c r="Q599" s="112">
        <v>0</v>
      </c>
      <c r="R599" s="112">
        <v>0</v>
      </c>
      <c r="S599" s="112">
        <v>0</v>
      </c>
      <c r="T599" s="112">
        <v>0</v>
      </c>
      <c r="U599" s="318">
        <f t="shared" si="228"/>
        <v>0</v>
      </c>
      <c r="V599" s="112">
        <v>0</v>
      </c>
      <c r="W599" s="112">
        <v>0</v>
      </c>
      <c r="X599" s="112">
        <v>0</v>
      </c>
      <c r="Y599" s="480">
        <v>0</v>
      </c>
      <c r="Z599" s="495">
        <f t="shared" si="224"/>
        <v>0</v>
      </c>
      <c r="AA599" s="112">
        <v>0</v>
      </c>
      <c r="AB599" s="112">
        <v>0</v>
      </c>
      <c r="AC599" s="112">
        <v>0</v>
      </c>
      <c r="AD599" s="112">
        <v>0</v>
      </c>
      <c r="AE599" s="495">
        <f t="shared" si="225"/>
        <v>0</v>
      </c>
      <c r="AF599" s="112">
        <v>0</v>
      </c>
      <c r="AG599" s="112">
        <v>0</v>
      </c>
      <c r="AH599" s="112">
        <v>0</v>
      </c>
      <c r="AI599" s="112">
        <v>0</v>
      </c>
      <c r="AJ599" s="495">
        <f t="shared" si="216"/>
        <v>0</v>
      </c>
    </row>
    <row r="600" spans="2:36" s="269" customFormat="1" ht="16.5" customHeight="1" thickBot="1" x14ac:dyDescent="0.3">
      <c r="B600" s="899"/>
      <c r="C600" s="928"/>
      <c r="D600" s="787"/>
      <c r="E600" s="230" t="s">
        <v>626</v>
      </c>
      <c r="F600" s="52">
        <f t="shared" si="226"/>
        <v>0</v>
      </c>
      <c r="G600" s="145">
        <v>0</v>
      </c>
      <c r="H600" s="145">
        <v>0</v>
      </c>
      <c r="I600" s="145">
        <v>0</v>
      </c>
      <c r="J600" s="145">
        <v>0</v>
      </c>
      <c r="K600" s="68">
        <f t="shared" si="229"/>
        <v>0</v>
      </c>
      <c r="L600" s="145">
        <v>0</v>
      </c>
      <c r="M600" s="145">
        <v>0</v>
      </c>
      <c r="N600" s="145">
        <v>0</v>
      </c>
      <c r="O600" s="145">
        <v>0</v>
      </c>
      <c r="P600" s="318">
        <f t="shared" si="227"/>
        <v>0</v>
      </c>
      <c r="Q600" s="145">
        <v>0</v>
      </c>
      <c r="R600" s="145">
        <v>0</v>
      </c>
      <c r="S600" s="145">
        <v>0</v>
      </c>
      <c r="T600" s="145">
        <v>0</v>
      </c>
      <c r="U600" s="318">
        <f t="shared" si="228"/>
        <v>0</v>
      </c>
      <c r="V600" s="145">
        <v>0</v>
      </c>
      <c r="W600" s="145">
        <v>0</v>
      </c>
      <c r="X600" s="145">
        <v>0</v>
      </c>
      <c r="Y600" s="466">
        <v>0</v>
      </c>
      <c r="Z600" s="495">
        <f t="shared" si="224"/>
        <v>0</v>
      </c>
      <c r="AA600" s="112">
        <v>0</v>
      </c>
      <c r="AB600" s="112">
        <v>0</v>
      </c>
      <c r="AC600" s="112">
        <v>0</v>
      </c>
      <c r="AD600" s="112">
        <v>0</v>
      </c>
      <c r="AE600" s="495">
        <f t="shared" si="225"/>
        <v>0</v>
      </c>
      <c r="AF600" s="112">
        <v>0</v>
      </c>
      <c r="AG600" s="112">
        <v>0</v>
      </c>
      <c r="AH600" s="112">
        <v>0</v>
      </c>
      <c r="AI600" s="112">
        <v>0</v>
      </c>
      <c r="AJ600" s="495">
        <f t="shared" si="216"/>
        <v>0</v>
      </c>
    </row>
    <row r="601" spans="2:36" s="269" customFormat="1" ht="21.75" thickBot="1" x14ac:dyDescent="0.3">
      <c r="B601" s="900"/>
      <c r="C601" s="928"/>
      <c r="D601" s="791"/>
      <c r="E601" s="229" t="s">
        <v>625</v>
      </c>
      <c r="F601" s="52">
        <f t="shared" si="226"/>
        <v>0</v>
      </c>
      <c r="G601" s="145">
        <v>0</v>
      </c>
      <c r="H601" s="145">
        <v>0</v>
      </c>
      <c r="I601" s="145">
        <v>0</v>
      </c>
      <c r="J601" s="145">
        <v>0</v>
      </c>
      <c r="K601" s="68">
        <f t="shared" si="229"/>
        <v>0</v>
      </c>
      <c r="L601" s="145">
        <v>0</v>
      </c>
      <c r="M601" s="145">
        <v>0</v>
      </c>
      <c r="N601" s="145">
        <v>0</v>
      </c>
      <c r="O601" s="145">
        <v>0</v>
      </c>
      <c r="P601" s="318">
        <f t="shared" si="227"/>
        <v>0</v>
      </c>
      <c r="Q601" s="145">
        <v>0</v>
      </c>
      <c r="R601" s="145">
        <v>0</v>
      </c>
      <c r="S601" s="145">
        <v>0</v>
      </c>
      <c r="T601" s="145">
        <v>0</v>
      </c>
      <c r="U601" s="318">
        <f t="shared" si="228"/>
        <v>0</v>
      </c>
      <c r="V601" s="145">
        <v>0</v>
      </c>
      <c r="W601" s="145">
        <v>0</v>
      </c>
      <c r="X601" s="145">
        <v>0</v>
      </c>
      <c r="Y601" s="466">
        <v>0</v>
      </c>
      <c r="Z601" s="495">
        <f t="shared" si="224"/>
        <v>0</v>
      </c>
      <c r="AA601" s="112">
        <v>0</v>
      </c>
      <c r="AB601" s="112">
        <v>0</v>
      </c>
      <c r="AC601" s="112">
        <v>0</v>
      </c>
      <c r="AD601" s="112">
        <v>0</v>
      </c>
      <c r="AE601" s="495">
        <f t="shared" si="225"/>
        <v>0</v>
      </c>
      <c r="AF601" s="112">
        <v>0</v>
      </c>
      <c r="AG601" s="112">
        <v>0</v>
      </c>
      <c r="AH601" s="112">
        <v>0</v>
      </c>
      <c r="AI601" s="112">
        <v>0</v>
      </c>
      <c r="AJ601" s="495">
        <f t="shared" si="216"/>
        <v>0</v>
      </c>
    </row>
    <row r="602" spans="2:36" s="269" customFormat="1" ht="16.5" customHeight="1" thickBot="1" x14ac:dyDescent="0.3">
      <c r="B602" s="898">
        <v>3</v>
      </c>
      <c r="C602" s="928"/>
      <c r="D602" s="786" t="s">
        <v>242</v>
      </c>
      <c r="E602" s="117" t="s">
        <v>118</v>
      </c>
      <c r="F602" s="52">
        <f t="shared" si="226"/>
        <v>0</v>
      </c>
      <c r="G602" s="113">
        <v>0</v>
      </c>
      <c r="H602" s="113">
        <v>0</v>
      </c>
      <c r="I602" s="113">
        <v>0</v>
      </c>
      <c r="J602" s="113">
        <v>0</v>
      </c>
      <c r="K602" s="68">
        <f t="shared" si="229"/>
        <v>0</v>
      </c>
      <c r="L602" s="113">
        <v>0</v>
      </c>
      <c r="M602" s="113">
        <v>0</v>
      </c>
      <c r="N602" s="113">
        <v>0</v>
      </c>
      <c r="O602" s="113">
        <v>0</v>
      </c>
      <c r="P602" s="318">
        <f t="shared" si="227"/>
        <v>0</v>
      </c>
      <c r="Q602" s="145">
        <v>0</v>
      </c>
      <c r="R602" s="145">
        <v>0</v>
      </c>
      <c r="S602" s="145">
        <v>0</v>
      </c>
      <c r="T602" s="145">
        <v>0</v>
      </c>
      <c r="U602" s="318">
        <f t="shared" si="228"/>
        <v>0</v>
      </c>
      <c r="V602" s="113">
        <v>0</v>
      </c>
      <c r="W602" s="113">
        <v>0</v>
      </c>
      <c r="X602" s="113">
        <v>0</v>
      </c>
      <c r="Y602" s="485">
        <v>0</v>
      </c>
      <c r="Z602" s="495">
        <f t="shared" si="224"/>
        <v>0</v>
      </c>
      <c r="AA602" s="112">
        <v>0</v>
      </c>
      <c r="AB602" s="112">
        <v>0</v>
      </c>
      <c r="AC602" s="112">
        <v>0</v>
      </c>
      <c r="AD602" s="112">
        <v>0</v>
      </c>
      <c r="AE602" s="495">
        <f t="shared" si="225"/>
        <v>0</v>
      </c>
      <c r="AF602" s="112">
        <v>0</v>
      </c>
      <c r="AG602" s="112">
        <v>0</v>
      </c>
      <c r="AH602" s="112">
        <v>0</v>
      </c>
      <c r="AI602" s="112">
        <v>0</v>
      </c>
      <c r="AJ602" s="495">
        <f t="shared" si="216"/>
        <v>0</v>
      </c>
    </row>
    <row r="603" spans="2:36" s="269" customFormat="1" ht="16.5" customHeight="1" thickBot="1" x14ac:dyDescent="0.3">
      <c r="B603" s="899"/>
      <c r="C603" s="928"/>
      <c r="D603" s="787"/>
      <c r="E603" s="79" t="s">
        <v>205</v>
      </c>
      <c r="F603" s="52">
        <f t="shared" si="226"/>
        <v>0</v>
      </c>
      <c r="G603" s="111">
        <v>0</v>
      </c>
      <c r="H603" s="111">
        <v>0</v>
      </c>
      <c r="I603" s="111">
        <v>0</v>
      </c>
      <c r="J603" s="111">
        <v>0</v>
      </c>
      <c r="K603" s="68">
        <f t="shared" si="229"/>
        <v>0</v>
      </c>
      <c r="L603" s="111">
        <v>0</v>
      </c>
      <c r="M603" s="111">
        <v>0</v>
      </c>
      <c r="N603" s="111">
        <v>0</v>
      </c>
      <c r="O603" s="111">
        <v>0</v>
      </c>
      <c r="P603" s="318">
        <f t="shared" si="227"/>
        <v>0</v>
      </c>
      <c r="Q603" s="145">
        <v>0</v>
      </c>
      <c r="R603" s="145">
        <v>0</v>
      </c>
      <c r="S603" s="145">
        <v>0</v>
      </c>
      <c r="T603" s="145">
        <v>0</v>
      </c>
      <c r="U603" s="318">
        <f t="shared" si="228"/>
        <v>0</v>
      </c>
      <c r="V603" s="111">
        <v>0</v>
      </c>
      <c r="W603" s="111">
        <v>0</v>
      </c>
      <c r="X603" s="111">
        <v>0</v>
      </c>
      <c r="Y603" s="486">
        <v>0</v>
      </c>
      <c r="Z603" s="495">
        <f t="shared" si="224"/>
        <v>0</v>
      </c>
      <c r="AA603" s="112">
        <v>0</v>
      </c>
      <c r="AB603" s="112">
        <v>0</v>
      </c>
      <c r="AC603" s="112">
        <v>0</v>
      </c>
      <c r="AD603" s="112">
        <v>0</v>
      </c>
      <c r="AE603" s="495">
        <f t="shared" si="225"/>
        <v>0</v>
      </c>
      <c r="AF603" s="112">
        <v>0</v>
      </c>
      <c r="AG603" s="112">
        <v>0</v>
      </c>
      <c r="AH603" s="112">
        <v>0</v>
      </c>
      <c r="AI603" s="112">
        <v>0</v>
      </c>
      <c r="AJ603" s="495">
        <f t="shared" si="216"/>
        <v>0</v>
      </c>
    </row>
    <row r="604" spans="2:36" s="269" customFormat="1" ht="16.5" customHeight="1" thickBot="1" x14ac:dyDescent="0.3">
      <c r="B604" s="899"/>
      <c r="C604" s="928"/>
      <c r="D604" s="787"/>
      <c r="E604" s="79" t="s">
        <v>114</v>
      </c>
      <c r="F604" s="52">
        <f t="shared" si="226"/>
        <v>0</v>
      </c>
      <c r="G604" s="112">
        <v>0</v>
      </c>
      <c r="H604" s="112">
        <v>0</v>
      </c>
      <c r="I604" s="112">
        <v>0</v>
      </c>
      <c r="J604" s="112">
        <v>0</v>
      </c>
      <c r="K604" s="68">
        <f t="shared" si="229"/>
        <v>0</v>
      </c>
      <c r="L604" s="111">
        <v>0</v>
      </c>
      <c r="M604" s="111">
        <v>0</v>
      </c>
      <c r="N604" s="111">
        <v>0</v>
      </c>
      <c r="O604" s="111">
        <v>0</v>
      </c>
      <c r="P604" s="318">
        <f t="shared" si="227"/>
        <v>0</v>
      </c>
      <c r="Q604" s="145">
        <v>0</v>
      </c>
      <c r="R604" s="145">
        <v>0</v>
      </c>
      <c r="S604" s="145">
        <v>0</v>
      </c>
      <c r="T604" s="145">
        <v>0</v>
      </c>
      <c r="U604" s="318">
        <f t="shared" si="228"/>
        <v>0</v>
      </c>
      <c r="V604" s="112">
        <v>0</v>
      </c>
      <c r="W604" s="112">
        <v>0</v>
      </c>
      <c r="X604" s="112">
        <v>0</v>
      </c>
      <c r="Y604" s="480">
        <v>0</v>
      </c>
      <c r="Z604" s="495">
        <f t="shared" si="224"/>
        <v>0</v>
      </c>
      <c r="AA604" s="112">
        <v>0</v>
      </c>
      <c r="AB604" s="112">
        <v>0</v>
      </c>
      <c r="AC604" s="112">
        <v>0</v>
      </c>
      <c r="AD604" s="112">
        <v>0</v>
      </c>
      <c r="AE604" s="495">
        <f t="shared" si="225"/>
        <v>0</v>
      </c>
      <c r="AF604" s="112">
        <v>0</v>
      </c>
      <c r="AG604" s="112">
        <v>0</v>
      </c>
      <c r="AH604" s="112">
        <v>0</v>
      </c>
      <c r="AI604" s="112">
        <v>0</v>
      </c>
      <c r="AJ604" s="495">
        <f t="shared" si="216"/>
        <v>0</v>
      </c>
    </row>
    <row r="605" spans="2:36" s="269" customFormat="1" ht="16.5" customHeight="1" thickBot="1" x14ac:dyDescent="0.3">
      <c r="B605" s="899"/>
      <c r="C605" s="928"/>
      <c r="D605" s="787"/>
      <c r="E605" s="228" t="s">
        <v>626</v>
      </c>
      <c r="F605" s="52">
        <f t="shared" si="226"/>
        <v>0</v>
      </c>
      <c r="G605" s="145">
        <v>0</v>
      </c>
      <c r="H605" s="145">
        <v>0</v>
      </c>
      <c r="I605" s="145">
        <v>0</v>
      </c>
      <c r="J605" s="145">
        <v>0</v>
      </c>
      <c r="K605" s="68">
        <f t="shared" si="229"/>
        <v>0</v>
      </c>
      <c r="L605" s="111">
        <v>0</v>
      </c>
      <c r="M605" s="111">
        <v>0</v>
      </c>
      <c r="N605" s="111">
        <v>0</v>
      </c>
      <c r="O605" s="111">
        <v>0</v>
      </c>
      <c r="P605" s="318">
        <f t="shared" si="227"/>
        <v>0</v>
      </c>
      <c r="Q605" s="145">
        <v>0</v>
      </c>
      <c r="R605" s="145">
        <v>0</v>
      </c>
      <c r="S605" s="145">
        <v>0</v>
      </c>
      <c r="T605" s="145">
        <v>0</v>
      </c>
      <c r="U605" s="318">
        <f t="shared" si="228"/>
        <v>0</v>
      </c>
      <c r="V605" s="145">
        <v>0</v>
      </c>
      <c r="W605" s="145">
        <v>0</v>
      </c>
      <c r="X605" s="145">
        <v>0</v>
      </c>
      <c r="Y605" s="466">
        <v>0</v>
      </c>
      <c r="Z605" s="495">
        <f t="shared" si="224"/>
        <v>0</v>
      </c>
      <c r="AA605" s="112">
        <v>0</v>
      </c>
      <c r="AB605" s="112">
        <v>0</v>
      </c>
      <c r="AC605" s="112">
        <v>0</v>
      </c>
      <c r="AD605" s="112">
        <v>0</v>
      </c>
      <c r="AE605" s="495">
        <f t="shared" si="225"/>
        <v>0</v>
      </c>
      <c r="AF605" s="112">
        <v>0</v>
      </c>
      <c r="AG605" s="112">
        <v>0</v>
      </c>
      <c r="AH605" s="112">
        <v>0</v>
      </c>
      <c r="AI605" s="112">
        <v>0</v>
      </c>
      <c r="AJ605" s="495">
        <f t="shared" si="216"/>
        <v>0</v>
      </c>
    </row>
    <row r="606" spans="2:36" s="269" customFormat="1" ht="27" customHeight="1" thickBot="1" x14ac:dyDescent="0.3">
      <c r="B606" s="900"/>
      <c r="C606" s="928"/>
      <c r="D606" s="791"/>
      <c r="E606" s="229" t="s">
        <v>625</v>
      </c>
      <c r="F606" s="52">
        <f t="shared" si="226"/>
        <v>0</v>
      </c>
      <c r="G606" s="145">
        <v>0</v>
      </c>
      <c r="H606" s="145">
        <v>0</v>
      </c>
      <c r="I606" s="145">
        <v>0</v>
      </c>
      <c r="J606" s="145">
        <v>0</v>
      </c>
      <c r="K606" s="68">
        <f t="shared" si="229"/>
        <v>0</v>
      </c>
      <c r="L606" s="111">
        <v>0</v>
      </c>
      <c r="M606" s="111">
        <v>0</v>
      </c>
      <c r="N606" s="111">
        <v>0</v>
      </c>
      <c r="O606" s="111">
        <v>0</v>
      </c>
      <c r="P606" s="318">
        <f t="shared" si="227"/>
        <v>0</v>
      </c>
      <c r="Q606" s="145">
        <v>0</v>
      </c>
      <c r="R606" s="145">
        <v>0</v>
      </c>
      <c r="S606" s="145">
        <v>0</v>
      </c>
      <c r="T606" s="145">
        <v>0</v>
      </c>
      <c r="U606" s="318">
        <f t="shared" si="228"/>
        <v>0</v>
      </c>
      <c r="V606" s="145">
        <v>0</v>
      </c>
      <c r="W606" s="145">
        <v>0</v>
      </c>
      <c r="X606" s="145">
        <v>0</v>
      </c>
      <c r="Y606" s="466">
        <v>0</v>
      </c>
      <c r="Z606" s="495">
        <f t="shared" si="224"/>
        <v>0</v>
      </c>
      <c r="AA606" s="112">
        <v>0</v>
      </c>
      <c r="AB606" s="112">
        <v>0</v>
      </c>
      <c r="AC606" s="112">
        <v>0</v>
      </c>
      <c r="AD606" s="112">
        <v>0</v>
      </c>
      <c r="AE606" s="495">
        <f t="shared" si="225"/>
        <v>0</v>
      </c>
      <c r="AF606" s="112">
        <v>0</v>
      </c>
      <c r="AG606" s="112">
        <v>0</v>
      </c>
      <c r="AH606" s="112">
        <v>0</v>
      </c>
      <c r="AI606" s="112">
        <v>0</v>
      </c>
      <c r="AJ606" s="495">
        <f t="shared" si="216"/>
        <v>0</v>
      </c>
    </row>
    <row r="607" spans="2:36" s="269" customFormat="1" ht="21.75" customHeight="1" thickBot="1" x14ac:dyDescent="0.3">
      <c r="B607" s="898">
        <v>4</v>
      </c>
      <c r="C607" s="928"/>
      <c r="D607" s="786" t="s">
        <v>243</v>
      </c>
      <c r="E607" s="117" t="s">
        <v>118</v>
      </c>
      <c r="F607" s="52">
        <f t="shared" si="226"/>
        <v>0</v>
      </c>
      <c r="G607" s="113">
        <v>0</v>
      </c>
      <c r="H607" s="113">
        <v>0</v>
      </c>
      <c r="I607" s="113">
        <v>0</v>
      </c>
      <c r="J607" s="113">
        <v>0</v>
      </c>
      <c r="K607" s="68">
        <f t="shared" si="229"/>
        <v>0</v>
      </c>
      <c r="L607" s="111">
        <v>0</v>
      </c>
      <c r="M607" s="111">
        <v>0</v>
      </c>
      <c r="N607" s="111">
        <v>0</v>
      </c>
      <c r="O607" s="111">
        <v>0</v>
      </c>
      <c r="P607" s="318">
        <f t="shared" si="227"/>
        <v>0</v>
      </c>
      <c r="Q607" s="145">
        <v>0</v>
      </c>
      <c r="R607" s="145">
        <v>0</v>
      </c>
      <c r="S607" s="145">
        <v>0</v>
      </c>
      <c r="T607" s="145">
        <v>0</v>
      </c>
      <c r="U607" s="318">
        <f t="shared" si="228"/>
        <v>0</v>
      </c>
      <c r="V607" s="145">
        <v>0</v>
      </c>
      <c r="W607" s="145">
        <v>0</v>
      </c>
      <c r="X607" s="145">
        <v>0</v>
      </c>
      <c r="Y607" s="466">
        <v>0</v>
      </c>
      <c r="Z607" s="495">
        <f t="shared" si="224"/>
        <v>0</v>
      </c>
      <c r="AA607" s="112">
        <v>0</v>
      </c>
      <c r="AB607" s="112">
        <v>0</v>
      </c>
      <c r="AC607" s="112">
        <v>0</v>
      </c>
      <c r="AD607" s="112">
        <v>0</v>
      </c>
      <c r="AE607" s="495">
        <f t="shared" si="225"/>
        <v>0</v>
      </c>
      <c r="AF607" s="112">
        <v>0</v>
      </c>
      <c r="AG607" s="112">
        <v>0</v>
      </c>
      <c r="AH607" s="112">
        <v>0</v>
      </c>
      <c r="AI607" s="112">
        <v>0</v>
      </c>
      <c r="AJ607" s="495">
        <f t="shared" si="216"/>
        <v>0</v>
      </c>
    </row>
    <row r="608" spans="2:36" s="269" customFormat="1" ht="21.75" customHeight="1" thickBot="1" x14ac:dyDescent="0.3">
      <c r="B608" s="899"/>
      <c r="C608" s="928"/>
      <c r="D608" s="787"/>
      <c r="E608" s="87" t="s">
        <v>205</v>
      </c>
      <c r="F608" s="52">
        <f t="shared" si="226"/>
        <v>0</v>
      </c>
      <c r="G608" s="111">
        <v>0</v>
      </c>
      <c r="H608" s="111">
        <v>0</v>
      </c>
      <c r="I608" s="111">
        <v>0</v>
      </c>
      <c r="J608" s="111">
        <v>0</v>
      </c>
      <c r="K608" s="68">
        <f t="shared" si="229"/>
        <v>0</v>
      </c>
      <c r="L608" s="111">
        <v>0</v>
      </c>
      <c r="M608" s="111">
        <v>0</v>
      </c>
      <c r="N608" s="111">
        <v>0</v>
      </c>
      <c r="O608" s="111">
        <v>0</v>
      </c>
      <c r="P608" s="318">
        <f t="shared" si="227"/>
        <v>0</v>
      </c>
      <c r="Q608" s="145">
        <v>0</v>
      </c>
      <c r="R608" s="145">
        <v>0</v>
      </c>
      <c r="S608" s="145">
        <v>0</v>
      </c>
      <c r="T608" s="145">
        <v>0</v>
      </c>
      <c r="U608" s="318">
        <f t="shared" si="228"/>
        <v>0</v>
      </c>
      <c r="V608" s="145">
        <v>0</v>
      </c>
      <c r="W608" s="145">
        <v>0</v>
      </c>
      <c r="X608" s="145">
        <v>0</v>
      </c>
      <c r="Y608" s="466">
        <v>0</v>
      </c>
      <c r="Z608" s="495">
        <f t="shared" si="224"/>
        <v>0</v>
      </c>
      <c r="AA608" s="112">
        <v>0</v>
      </c>
      <c r="AB608" s="112">
        <v>0</v>
      </c>
      <c r="AC608" s="112">
        <v>0</v>
      </c>
      <c r="AD608" s="112">
        <v>0</v>
      </c>
      <c r="AE608" s="495">
        <f t="shared" si="225"/>
        <v>0</v>
      </c>
      <c r="AF608" s="112">
        <v>0</v>
      </c>
      <c r="AG608" s="112">
        <v>0</v>
      </c>
      <c r="AH608" s="112">
        <v>0</v>
      </c>
      <c r="AI608" s="112">
        <v>0</v>
      </c>
      <c r="AJ608" s="495">
        <f t="shared" si="216"/>
        <v>0</v>
      </c>
    </row>
    <row r="609" spans="2:36" s="269" customFormat="1" ht="21.75" customHeight="1" thickBot="1" x14ac:dyDescent="0.3">
      <c r="B609" s="899"/>
      <c r="C609" s="928"/>
      <c r="D609" s="787"/>
      <c r="E609" s="87" t="s">
        <v>114</v>
      </c>
      <c r="F609" s="52">
        <f t="shared" si="226"/>
        <v>0</v>
      </c>
      <c r="G609" s="112">
        <v>0</v>
      </c>
      <c r="H609" s="112">
        <v>0</v>
      </c>
      <c r="I609" s="112">
        <v>0</v>
      </c>
      <c r="J609" s="112">
        <v>0</v>
      </c>
      <c r="K609" s="68">
        <f t="shared" si="229"/>
        <v>0</v>
      </c>
      <c r="L609" s="111">
        <v>0</v>
      </c>
      <c r="M609" s="111">
        <v>0</v>
      </c>
      <c r="N609" s="111">
        <v>0</v>
      </c>
      <c r="O609" s="111">
        <v>0</v>
      </c>
      <c r="P609" s="318">
        <f t="shared" si="227"/>
        <v>0</v>
      </c>
      <c r="Q609" s="145">
        <v>0</v>
      </c>
      <c r="R609" s="145">
        <v>0</v>
      </c>
      <c r="S609" s="145">
        <v>0</v>
      </c>
      <c r="T609" s="145">
        <v>0</v>
      </c>
      <c r="U609" s="318">
        <f t="shared" si="228"/>
        <v>0</v>
      </c>
      <c r="V609" s="145">
        <v>0</v>
      </c>
      <c r="W609" s="145">
        <v>0</v>
      </c>
      <c r="X609" s="145">
        <v>0</v>
      </c>
      <c r="Y609" s="466">
        <v>0</v>
      </c>
      <c r="Z609" s="495">
        <f t="shared" si="224"/>
        <v>0</v>
      </c>
      <c r="AA609" s="112">
        <v>0</v>
      </c>
      <c r="AB609" s="112">
        <v>0</v>
      </c>
      <c r="AC609" s="112">
        <v>0</v>
      </c>
      <c r="AD609" s="112">
        <v>0</v>
      </c>
      <c r="AE609" s="495">
        <f t="shared" si="225"/>
        <v>0</v>
      </c>
      <c r="AF609" s="112">
        <v>0</v>
      </c>
      <c r="AG609" s="112">
        <v>0</v>
      </c>
      <c r="AH609" s="112">
        <v>0</v>
      </c>
      <c r="AI609" s="112">
        <v>0</v>
      </c>
      <c r="AJ609" s="495">
        <f t="shared" si="216"/>
        <v>0</v>
      </c>
    </row>
    <row r="610" spans="2:36" s="269" customFormat="1" ht="21.75" customHeight="1" thickBot="1" x14ac:dyDescent="0.3">
      <c r="B610" s="899"/>
      <c r="C610" s="928"/>
      <c r="D610" s="787"/>
      <c r="E610" s="228" t="s">
        <v>626</v>
      </c>
      <c r="F610" s="52">
        <f t="shared" si="226"/>
        <v>0</v>
      </c>
      <c r="G610" s="145">
        <v>0</v>
      </c>
      <c r="H610" s="145">
        <v>0</v>
      </c>
      <c r="I610" s="145">
        <v>0</v>
      </c>
      <c r="J610" s="145">
        <v>0</v>
      </c>
      <c r="K610" s="68">
        <f t="shared" si="229"/>
        <v>0</v>
      </c>
      <c r="L610" s="111">
        <v>0</v>
      </c>
      <c r="M610" s="111">
        <v>0</v>
      </c>
      <c r="N610" s="111">
        <v>0</v>
      </c>
      <c r="O610" s="111">
        <v>0</v>
      </c>
      <c r="P610" s="318">
        <f t="shared" si="227"/>
        <v>0</v>
      </c>
      <c r="Q610" s="145">
        <v>0</v>
      </c>
      <c r="R610" s="145">
        <v>0</v>
      </c>
      <c r="S610" s="145">
        <v>0</v>
      </c>
      <c r="T610" s="145">
        <v>0</v>
      </c>
      <c r="U610" s="318">
        <f t="shared" si="228"/>
        <v>0</v>
      </c>
      <c r="V610" s="145">
        <v>0</v>
      </c>
      <c r="W610" s="145">
        <v>0</v>
      </c>
      <c r="X610" s="145">
        <v>0</v>
      </c>
      <c r="Y610" s="466">
        <v>0</v>
      </c>
      <c r="Z610" s="495">
        <f t="shared" si="224"/>
        <v>0</v>
      </c>
      <c r="AA610" s="112">
        <v>0</v>
      </c>
      <c r="AB610" s="112">
        <v>0</v>
      </c>
      <c r="AC610" s="112">
        <v>0</v>
      </c>
      <c r="AD610" s="112">
        <v>0</v>
      </c>
      <c r="AE610" s="495">
        <f t="shared" si="225"/>
        <v>0</v>
      </c>
      <c r="AF610" s="112">
        <v>0</v>
      </c>
      <c r="AG610" s="112">
        <v>0</v>
      </c>
      <c r="AH610" s="112">
        <v>0</v>
      </c>
      <c r="AI610" s="112">
        <v>0</v>
      </c>
      <c r="AJ610" s="495">
        <f t="shared" si="216"/>
        <v>0</v>
      </c>
    </row>
    <row r="611" spans="2:36" s="269" customFormat="1" ht="21.75" customHeight="1" thickBot="1" x14ac:dyDescent="0.3">
      <c r="B611" s="900"/>
      <c r="C611" s="928"/>
      <c r="D611" s="791"/>
      <c r="E611" s="229" t="s">
        <v>625</v>
      </c>
      <c r="F611" s="52">
        <f t="shared" si="226"/>
        <v>0</v>
      </c>
      <c r="G611" s="145">
        <v>0</v>
      </c>
      <c r="H611" s="145">
        <v>0</v>
      </c>
      <c r="I611" s="145">
        <v>0</v>
      </c>
      <c r="J611" s="145">
        <v>0</v>
      </c>
      <c r="K611" s="68">
        <f t="shared" si="229"/>
        <v>0</v>
      </c>
      <c r="L611" s="111">
        <v>0</v>
      </c>
      <c r="M611" s="111">
        <v>0</v>
      </c>
      <c r="N611" s="111">
        <v>0</v>
      </c>
      <c r="O611" s="111">
        <v>0</v>
      </c>
      <c r="P611" s="318">
        <f t="shared" si="227"/>
        <v>0</v>
      </c>
      <c r="Q611" s="145">
        <v>0</v>
      </c>
      <c r="R611" s="145">
        <v>0</v>
      </c>
      <c r="S611" s="145">
        <v>0</v>
      </c>
      <c r="T611" s="145">
        <v>0</v>
      </c>
      <c r="U611" s="318">
        <f t="shared" si="228"/>
        <v>0</v>
      </c>
      <c r="V611" s="145">
        <v>0</v>
      </c>
      <c r="W611" s="145">
        <v>0</v>
      </c>
      <c r="X611" s="145">
        <v>0</v>
      </c>
      <c r="Y611" s="466">
        <v>0</v>
      </c>
      <c r="Z611" s="495">
        <f t="shared" si="224"/>
        <v>0</v>
      </c>
      <c r="AA611" s="112">
        <v>0</v>
      </c>
      <c r="AB611" s="112">
        <v>0</v>
      </c>
      <c r="AC611" s="112">
        <v>0</v>
      </c>
      <c r="AD611" s="112">
        <v>0</v>
      </c>
      <c r="AE611" s="495">
        <f t="shared" si="225"/>
        <v>0</v>
      </c>
      <c r="AF611" s="112">
        <v>0</v>
      </c>
      <c r="AG611" s="112">
        <v>0</v>
      </c>
      <c r="AH611" s="112">
        <v>0</v>
      </c>
      <c r="AI611" s="112">
        <v>0</v>
      </c>
      <c r="AJ611" s="495">
        <f t="shared" si="216"/>
        <v>0</v>
      </c>
    </row>
    <row r="612" spans="2:36" s="269" customFormat="1" ht="17.25" customHeight="1" thickBot="1" x14ac:dyDescent="0.3">
      <c r="B612" s="898">
        <v>5</v>
      </c>
      <c r="C612" s="928"/>
      <c r="D612" s="786" t="s">
        <v>754</v>
      </c>
      <c r="E612" s="116" t="s">
        <v>118</v>
      </c>
      <c r="F612" s="52">
        <f t="shared" si="226"/>
        <v>0</v>
      </c>
      <c r="G612" s="113">
        <v>0</v>
      </c>
      <c r="H612" s="113">
        <v>0</v>
      </c>
      <c r="I612" s="113">
        <v>0</v>
      </c>
      <c r="J612" s="113">
        <v>0</v>
      </c>
      <c r="K612" s="68">
        <f t="shared" si="229"/>
        <v>0</v>
      </c>
      <c r="L612" s="111">
        <v>0</v>
      </c>
      <c r="M612" s="111">
        <v>0</v>
      </c>
      <c r="N612" s="111">
        <v>0</v>
      </c>
      <c r="O612" s="111">
        <v>0</v>
      </c>
      <c r="P612" s="318">
        <f t="shared" si="227"/>
        <v>0</v>
      </c>
      <c r="Q612" s="145">
        <v>0</v>
      </c>
      <c r="R612" s="145">
        <v>0</v>
      </c>
      <c r="S612" s="145">
        <v>0</v>
      </c>
      <c r="T612" s="145">
        <v>0</v>
      </c>
      <c r="U612" s="318">
        <f t="shared" si="228"/>
        <v>0</v>
      </c>
      <c r="V612" s="145">
        <v>0</v>
      </c>
      <c r="W612" s="145">
        <v>0</v>
      </c>
      <c r="X612" s="145">
        <v>0</v>
      </c>
      <c r="Y612" s="466">
        <v>0</v>
      </c>
      <c r="Z612" s="495">
        <f t="shared" si="224"/>
        <v>0</v>
      </c>
      <c r="AA612" s="112">
        <v>0</v>
      </c>
      <c r="AB612" s="112">
        <v>0</v>
      </c>
      <c r="AC612" s="112">
        <v>0</v>
      </c>
      <c r="AD612" s="112">
        <v>0</v>
      </c>
      <c r="AE612" s="495">
        <f t="shared" si="225"/>
        <v>0</v>
      </c>
      <c r="AF612" s="112">
        <v>0</v>
      </c>
      <c r="AG612" s="112">
        <v>0</v>
      </c>
      <c r="AH612" s="112">
        <v>0</v>
      </c>
      <c r="AI612" s="112">
        <v>0</v>
      </c>
      <c r="AJ612" s="495">
        <f t="shared" si="216"/>
        <v>0</v>
      </c>
    </row>
    <row r="613" spans="2:36" s="269" customFormat="1" ht="17.25" customHeight="1" thickBot="1" x14ac:dyDescent="0.3">
      <c r="B613" s="899"/>
      <c r="C613" s="928"/>
      <c r="D613" s="787"/>
      <c r="E613" s="87" t="s">
        <v>205</v>
      </c>
      <c r="F613" s="52">
        <f t="shared" si="226"/>
        <v>0</v>
      </c>
      <c r="G613" s="111">
        <v>0</v>
      </c>
      <c r="H613" s="111">
        <v>0</v>
      </c>
      <c r="I613" s="111">
        <v>0</v>
      </c>
      <c r="J613" s="111">
        <v>0</v>
      </c>
      <c r="K613" s="68">
        <f t="shared" si="229"/>
        <v>0</v>
      </c>
      <c r="L613" s="111">
        <v>0</v>
      </c>
      <c r="M613" s="111">
        <v>0</v>
      </c>
      <c r="N613" s="111">
        <v>0</v>
      </c>
      <c r="O613" s="111">
        <v>0</v>
      </c>
      <c r="P613" s="318">
        <f t="shared" si="227"/>
        <v>0</v>
      </c>
      <c r="Q613" s="145">
        <v>0</v>
      </c>
      <c r="R613" s="145">
        <v>0</v>
      </c>
      <c r="S613" s="145">
        <v>0</v>
      </c>
      <c r="T613" s="145">
        <v>0</v>
      </c>
      <c r="U613" s="318">
        <f t="shared" si="228"/>
        <v>0</v>
      </c>
      <c r="V613" s="145">
        <v>0</v>
      </c>
      <c r="W613" s="145">
        <v>0</v>
      </c>
      <c r="X613" s="145">
        <v>0</v>
      </c>
      <c r="Y613" s="466">
        <v>0</v>
      </c>
      <c r="Z613" s="495">
        <f t="shared" si="224"/>
        <v>0</v>
      </c>
      <c r="AA613" s="112">
        <v>0</v>
      </c>
      <c r="AB613" s="112">
        <v>0</v>
      </c>
      <c r="AC613" s="112">
        <v>0</v>
      </c>
      <c r="AD613" s="112">
        <v>0</v>
      </c>
      <c r="AE613" s="495">
        <f t="shared" si="225"/>
        <v>0</v>
      </c>
      <c r="AF613" s="112">
        <v>0</v>
      </c>
      <c r="AG613" s="112">
        <v>0</v>
      </c>
      <c r="AH613" s="112">
        <v>0</v>
      </c>
      <c r="AI613" s="112">
        <v>0</v>
      </c>
      <c r="AJ613" s="495">
        <f t="shared" si="216"/>
        <v>0</v>
      </c>
    </row>
    <row r="614" spans="2:36" s="269" customFormat="1" ht="17.25" customHeight="1" thickBot="1" x14ac:dyDescent="0.3">
      <c r="B614" s="899"/>
      <c r="C614" s="928"/>
      <c r="D614" s="787"/>
      <c r="E614" s="87" t="s">
        <v>114</v>
      </c>
      <c r="F614" s="52">
        <f t="shared" si="226"/>
        <v>0</v>
      </c>
      <c r="G614" s="112">
        <v>0</v>
      </c>
      <c r="H614" s="112">
        <v>0</v>
      </c>
      <c r="I614" s="112">
        <v>0</v>
      </c>
      <c r="J614" s="112">
        <v>0</v>
      </c>
      <c r="K614" s="68">
        <f t="shared" si="229"/>
        <v>0</v>
      </c>
      <c r="L614" s="111">
        <v>0</v>
      </c>
      <c r="M614" s="111">
        <v>0</v>
      </c>
      <c r="N614" s="111">
        <v>0</v>
      </c>
      <c r="O614" s="111">
        <v>0</v>
      </c>
      <c r="P614" s="318">
        <f t="shared" si="227"/>
        <v>0</v>
      </c>
      <c r="Q614" s="145">
        <v>0</v>
      </c>
      <c r="R614" s="145">
        <v>0</v>
      </c>
      <c r="S614" s="145">
        <v>0</v>
      </c>
      <c r="T614" s="145">
        <v>0</v>
      </c>
      <c r="U614" s="318">
        <f t="shared" si="228"/>
        <v>0</v>
      </c>
      <c r="V614" s="145">
        <v>0</v>
      </c>
      <c r="W614" s="145">
        <v>0</v>
      </c>
      <c r="X614" s="145">
        <v>0</v>
      </c>
      <c r="Y614" s="466">
        <v>0</v>
      </c>
      <c r="Z614" s="495">
        <f t="shared" si="224"/>
        <v>0</v>
      </c>
      <c r="AA614" s="112">
        <v>0</v>
      </c>
      <c r="AB614" s="112">
        <v>0</v>
      </c>
      <c r="AC614" s="112">
        <v>0</v>
      </c>
      <c r="AD614" s="112">
        <v>0</v>
      </c>
      <c r="AE614" s="495">
        <f t="shared" si="225"/>
        <v>0</v>
      </c>
      <c r="AF614" s="112">
        <v>0</v>
      </c>
      <c r="AG614" s="112">
        <v>0</v>
      </c>
      <c r="AH614" s="112">
        <v>0</v>
      </c>
      <c r="AI614" s="112">
        <v>0</v>
      </c>
      <c r="AJ614" s="495">
        <f t="shared" si="216"/>
        <v>0</v>
      </c>
    </row>
    <row r="615" spans="2:36" s="269" customFormat="1" ht="17.25" customHeight="1" thickBot="1" x14ac:dyDescent="0.3">
      <c r="B615" s="899"/>
      <c r="C615" s="928"/>
      <c r="D615" s="787"/>
      <c r="E615" s="230" t="s">
        <v>626</v>
      </c>
      <c r="F615" s="52">
        <f t="shared" si="226"/>
        <v>0</v>
      </c>
      <c r="G615" s="145">
        <v>0</v>
      </c>
      <c r="H615" s="145">
        <v>0</v>
      </c>
      <c r="I615" s="145">
        <v>0</v>
      </c>
      <c r="J615" s="145">
        <v>0</v>
      </c>
      <c r="K615" s="68">
        <f t="shared" si="229"/>
        <v>0</v>
      </c>
      <c r="L615" s="111">
        <v>0</v>
      </c>
      <c r="M615" s="111">
        <v>0</v>
      </c>
      <c r="N615" s="111">
        <v>0</v>
      </c>
      <c r="O615" s="111">
        <v>0</v>
      </c>
      <c r="P615" s="318">
        <f t="shared" si="227"/>
        <v>0</v>
      </c>
      <c r="Q615" s="145">
        <v>0</v>
      </c>
      <c r="R615" s="145">
        <v>0</v>
      </c>
      <c r="S615" s="145">
        <v>0</v>
      </c>
      <c r="T615" s="145">
        <v>0</v>
      </c>
      <c r="U615" s="318">
        <f t="shared" si="228"/>
        <v>0</v>
      </c>
      <c r="V615" s="145">
        <v>0</v>
      </c>
      <c r="W615" s="145">
        <v>0</v>
      </c>
      <c r="X615" s="145">
        <v>0</v>
      </c>
      <c r="Y615" s="466">
        <v>0</v>
      </c>
      <c r="Z615" s="495">
        <f t="shared" si="224"/>
        <v>0</v>
      </c>
      <c r="AA615" s="112">
        <v>0</v>
      </c>
      <c r="AB615" s="112">
        <v>0</v>
      </c>
      <c r="AC615" s="112">
        <v>0</v>
      </c>
      <c r="AD615" s="112">
        <v>0</v>
      </c>
      <c r="AE615" s="495">
        <f t="shared" si="225"/>
        <v>0</v>
      </c>
      <c r="AF615" s="112">
        <v>0</v>
      </c>
      <c r="AG615" s="112">
        <v>0</v>
      </c>
      <c r="AH615" s="112">
        <v>0</v>
      </c>
      <c r="AI615" s="112">
        <v>0</v>
      </c>
      <c r="AJ615" s="495">
        <f t="shared" si="216"/>
        <v>0</v>
      </c>
    </row>
    <row r="616" spans="2:36" s="269" customFormat="1" ht="17.25" customHeight="1" thickBot="1" x14ac:dyDescent="0.3">
      <c r="B616" s="900"/>
      <c r="C616" s="928"/>
      <c r="D616" s="791"/>
      <c r="E616" s="227" t="s">
        <v>625</v>
      </c>
      <c r="F616" s="52">
        <f t="shared" si="226"/>
        <v>0</v>
      </c>
      <c r="G616" s="145">
        <v>0</v>
      </c>
      <c r="H616" s="145">
        <v>0</v>
      </c>
      <c r="I616" s="145">
        <v>0</v>
      </c>
      <c r="J616" s="145">
        <v>0</v>
      </c>
      <c r="K616" s="68">
        <f t="shared" si="229"/>
        <v>0</v>
      </c>
      <c r="L616" s="111">
        <v>0</v>
      </c>
      <c r="M616" s="111">
        <v>0</v>
      </c>
      <c r="N616" s="111">
        <v>0</v>
      </c>
      <c r="O616" s="111">
        <v>0</v>
      </c>
      <c r="P616" s="318">
        <f t="shared" si="227"/>
        <v>0</v>
      </c>
      <c r="Q616" s="145">
        <v>0</v>
      </c>
      <c r="R616" s="145">
        <v>0</v>
      </c>
      <c r="S616" s="145">
        <v>0</v>
      </c>
      <c r="T616" s="145">
        <v>0</v>
      </c>
      <c r="U616" s="318">
        <f t="shared" si="228"/>
        <v>0</v>
      </c>
      <c r="V616" s="145">
        <v>0</v>
      </c>
      <c r="W616" s="145">
        <v>0</v>
      </c>
      <c r="X616" s="145">
        <v>0</v>
      </c>
      <c r="Y616" s="466">
        <v>0</v>
      </c>
      <c r="Z616" s="495">
        <f t="shared" si="224"/>
        <v>0</v>
      </c>
      <c r="AA616" s="112">
        <v>0</v>
      </c>
      <c r="AB616" s="112">
        <v>0</v>
      </c>
      <c r="AC616" s="112">
        <v>0</v>
      </c>
      <c r="AD616" s="112">
        <v>0</v>
      </c>
      <c r="AE616" s="495">
        <f t="shared" si="225"/>
        <v>0</v>
      </c>
      <c r="AF616" s="112">
        <v>0</v>
      </c>
      <c r="AG616" s="112">
        <v>0</v>
      </c>
      <c r="AH616" s="112">
        <v>0</v>
      </c>
      <c r="AI616" s="112">
        <v>0</v>
      </c>
      <c r="AJ616" s="495">
        <f t="shared" si="216"/>
        <v>0</v>
      </c>
    </row>
    <row r="617" spans="2:36" s="125" customFormat="1" ht="16.5" customHeight="1" thickBot="1" x14ac:dyDescent="0.3">
      <c r="B617" s="898">
        <v>6</v>
      </c>
      <c r="C617" s="928"/>
      <c r="D617" s="786" t="s">
        <v>244</v>
      </c>
      <c r="E617" s="85" t="s">
        <v>118</v>
      </c>
      <c r="F617" s="52">
        <f t="shared" si="226"/>
        <v>0</v>
      </c>
      <c r="G617" s="143"/>
      <c r="H617" s="143"/>
      <c r="I617" s="143"/>
      <c r="J617" s="143"/>
      <c r="K617" s="68">
        <f t="shared" si="229"/>
        <v>0</v>
      </c>
      <c r="L617" s="277"/>
      <c r="M617" s="277"/>
      <c r="N617" s="277"/>
      <c r="O617" s="277"/>
      <c r="P617" s="318">
        <f t="shared" si="227"/>
        <v>0</v>
      </c>
      <c r="Q617" s="277"/>
      <c r="R617" s="277"/>
      <c r="S617" s="277"/>
      <c r="T617" s="277"/>
      <c r="U617" s="318">
        <f t="shared" si="228"/>
        <v>0</v>
      </c>
      <c r="V617" s="277"/>
      <c r="W617" s="277"/>
      <c r="X617" s="277"/>
      <c r="Y617" s="422"/>
      <c r="Z617" s="495">
        <f t="shared" si="224"/>
        <v>0</v>
      </c>
      <c r="AA617" s="277"/>
      <c r="AB617" s="277"/>
      <c r="AC617" s="277"/>
      <c r="AD617" s="277"/>
      <c r="AE617" s="495">
        <f t="shared" si="225"/>
        <v>0</v>
      </c>
      <c r="AF617" s="277"/>
      <c r="AG617" s="277"/>
      <c r="AH617" s="277"/>
      <c r="AI617" s="277"/>
      <c r="AJ617" s="495">
        <f t="shared" si="216"/>
        <v>0</v>
      </c>
    </row>
    <row r="618" spans="2:36" s="125" customFormat="1" ht="16.5" customHeight="1" thickBot="1" x14ac:dyDescent="0.3">
      <c r="B618" s="899"/>
      <c r="C618" s="928"/>
      <c r="D618" s="787"/>
      <c r="E618" s="86" t="s">
        <v>205</v>
      </c>
      <c r="F618" s="52">
        <f t="shared" si="226"/>
        <v>0</v>
      </c>
      <c r="G618" s="141"/>
      <c r="H618" s="141"/>
      <c r="I618" s="141"/>
      <c r="J618" s="141"/>
      <c r="K618" s="68">
        <f t="shared" si="229"/>
        <v>0</v>
      </c>
      <c r="L618" s="277"/>
      <c r="M618" s="277"/>
      <c r="N618" s="277"/>
      <c r="O618" s="277"/>
      <c r="P618" s="318">
        <f t="shared" si="227"/>
        <v>0</v>
      </c>
      <c r="Q618" s="277"/>
      <c r="R618" s="277"/>
      <c r="S618" s="277"/>
      <c r="T618" s="277"/>
      <c r="U618" s="318">
        <f t="shared" si="228"/>
        <v>0</v>
      </c>
      <c r="V618" s="277"/>
      <c r="W618" s="277"/>
      <c r="X618" s="277"/>
      <c r="Y618" s="422"/>
      <c r="Z618" s="495">
        <f t="shared" si="224"/>
        <v>0</v>
      </c>
      <c r="AA618" s="277"/>
      <c r="AB618" s="277"/>
      <c r="AC618" s="277"/>
      <c r="AD618" s="277"/>
      <c r="AE618" s="495">
        <f t="shared" si="225"/>
        <v>0</v>
      </c>
      <c r="AF618" s="277"/>
      <c r="AG618" s="277"/>
      <c r="AH618" s="277"/>
      <c r="AI618" s="277"/>
      <c r="AJ618" s="495">
        <f t="shared" si="216"/>
        <v>0</v>
      </c>
    </row>
    <row r="619" spans="2:36" s="269" customFormat="1" ht="16.5" customHeight="1" thickBot="1" x14ac:dyDescent="0.3">
      <c r="B619" s="899"/>
      <c r="C619" s="928"/>
      <c r="D619" s="787"/>
      <c r="E619" s="87" t="s">
        <v>114</v>
      </c>
      <c r="F619" s="52">
        <f t="shared" si="226"/>
        <v>0</v>
      </c>
      <c r="G619" s="112">
        <v>0</v>
      </c>
      <c r="H619" s="112">
        <v>0</v>
      </c>
      <c r="I619" s="112">
        <v>0</v>
      </c>
      <c r="J619" s="112">
        <v>0</v>
      </c>
      <c r="K619" s="68">
        <f t="shared" si="229"/>
        <v>0</v>
      </c>
      <c r="L619" s="112">
        <v>0</v>
      </c>
      <c r="M619" s="112">
        <v>0</v>
      </c>
      <c r="N619" s="112">
        <v>0</v>
      </c>
      <c r="O619" s="112">
        <v>0</v>
      </c>
      <c r="P619" s="318">
        <f t="shared" si="227"/>
        <v>0</v>
      </c>
      <c r="Q619" s="112">
        <v>0</v>
      </c>
      <c r="R619" s="112">
        <v>0</v>
      </c>
      <c r="S619" s="112">
        <v>0</v>
      </c>
      <c r="T619" s="112">
        <v>0</v>
      </c>
      <c r="U619" s="318">
        <f t="shared" si="228"/>
        <v>0</v>
      </c>
      <c r="V619" s="112">
        <v>0</v>
      </c>
      <c r="W619" s="112">
        <v>0</v>
      </c>
      <c r="X619" s="112">
        <v>0</v>
      </c>
      <c r="Y619" s="480">
        <v>0</v>
      </c>
      <c r="Z619" s="495">
        <f t="shared" si="224"/>
        <v>0</v>
      </c>
      <c r="AA619" s="112">
        <v>0</v>
      </c>
      <c r="AB619" s="112">
        <v>0</v>
      </c>
      <c r="AC619" s="112">
        <v>0</v>
      </c>
      <c r="AD619" s="112">
        <v>0</v>
      </c>
      <c r="AE619" s="495">
        <f t="shared" si="225"/>
        <v>0</v>
      </c>
      <c r="AF619" s="112">
        <v>0</v>
      </c>
      <c r="AG619" s="112">
        <v>0</v>
      </c>
      <c r="AH619" s="112">
        <v>0</v>
      </c>
      <c r="AI619" s="112">
        <v>0</v>
      </c>
      <c r="AJ619" s="495">
        <f t="shared" si="216"/>
        <v>0</v>
      </c>
    </row>
    <row r="620" spans="2:36" s="269" customFormat="1" ht="16.5" customHeight="1" thickBot="1" x14ac:dyDescent="0.3">
      <c r="B620" s="899"/>
      <c r="C620" s="928"/>
      <c r="D620" s="787"/>
      <c r="E620" s="230" t="s">
        <v>626</v>
      </c>
      <c r="F620" s="52">
        <f t="shared" si="226"/>
        <v>0</v>
      </c>
      <c r="G620" s="145">
        <v>0</v>
      </c>
      <c r="H620" s="145">
        <v>0</v>
      </c>
      <c r="I620" s="145">
        <v>0</v>
      </c>
      <c r="J620" s="145">
        <v>0</v>
      </c>
      <c r="K620" s="68">
        <f t="shared" si="229"/>
        <v>0</v>
      </c>
      <c r="L620" s="112">
        <v>0</v>
      </c>
      <c r="M620" s="112">
        <v>0</v>
      </c>
      <c r="N620" s="112">
        <v>0</v>
      </c>
      <c r="O620" s="112">
        <v>0</v>
      </c>
      <c r="P620" s="318">
        <f t="shared" si="227"/>
        <v>0</v>
      </c>
      <c r="Q620" s="112">
        <v>0</v>
      </c>
      <c r="R620" s="112">
        <v>0</v>
      </c>
      <c r="S620" s="112">
        <v>0</v>
      </c>
      <c r="T620" s="112">
        <v>0</v>
      </c>
      <c r="U620" s="318">
        <f t="shared" si="228"/>
        <v>0</v>
      </c>
      <c r="V620" s="112">
        <v>0</v>
      </c>
      <c r="W620" s="112">
        <v>0</v>
      </c>
      <c r="X620" s="112">
        <v>0</v>
      </c>
      <c r="Y620" s="480">
        <v>0</v>
      </c>
      <c r="Z620" s="495">
        <f t="shared" si="224"/>
        <v>0</v>
      </c>
      <c r="AA620" s="112">
        <v>0</v>
      </c>
      <c r="AB620" s="112">
        <v>0</v>
      </c>
      <c r="AC620" s="112">
        <v>0</v>
      </c>
      <c r="AD620" s="112">
        <v>0</v>
      </c>
      <c r="AE620" s="495">
        <f t="shared" si="225"/>
        <v>0</v>
      </c>
      <c r="AF620" s="145">
        <v>0</v>
      </c>
      <c r="AG620" s="145">
        <v>0</v>
      </c>
      <c r="AH620" s="145">
        <v>0</v>
      </c>
      <c r="AI620" s="145">
        <v>0</v>
      </c>
      <c r="AJ620" s="495">
        <f t="shared" si="216"/>
        <v>0</v>
      </c>
    </row>
    <row r="621" spans="2:36" s="269" customFormat="1" ht="21.75" thickBot="1" x14ac:dyDescent="0.3">
      <c r="B621" s="900"/>
      <c r="C621" s="928"/>
      <c r="D621" s="791"/>
      <c r="E621" s="229" t="s">
        <v>625</v>
      </c>
      <c r="F621" s="52">
        <f t="shared" si="226"/>
        <v>0</v>
      </c>
      <c r="G621" s="145">
        <v>0</v>
      </c>
      <c r="H621" s="145">
        <v>0</v>
      </c>
      <c r="I621" s="145">
        <v>0</v>
      </c>
      <c r="J621" s="145">
        <v>0</v>
      </c>
      <c r="K621" s="68">
        <f t="shared" si="229"/>
        <v>0</v>
      </c>
      <c r="L621" s="112">
        <v>0</v>
      </c>
      <c r="M621" s="112">
        <v>0</v>
      </c>
      <c r="N621" s="112">
        <v>0</v>
      </c>
      <c r="O621" s="112">
        <v>0</v>
      </c>
      <c r="P621" s="318">
        <f t="shared" si="227"/>
        <v>0</v>
      </c>
      <c r="Q621" s="112">
        <v>0</v>
      </c>
      <c r="R621" s="112">
        <v>0</v>
      </c>
      <c r="S621" s="112">
        <v>0</v>
      </c>
      <c r="T621" s="112">
        <v>0</v>
      </c>
      <c r="U621" s="318">
        <f t="shared" si="228"/>
        <v>0</v>
      </c>
      <c r="V621" s="112">
        <v>0</v>
      </c>
      <c r="W621" s="112">
        <v>0</v>
      </c>
      <c r="X621" s="112">
        <v>0</v>
      </c>
      <c r="Y621" s="480">
        <v>0</v>
      </c>
      <c r="Z621" s="495">
        <f t="shared" si="224"/>
        <v>0</v>
      </c>
      <c r="AA621" s="112">
        <v>0</v>
      </c>
      <c r="AB621" s="112">
        <v>0</v>
      </c>
      <c r="AC621" s="112">
        <v>0</v>
      </c>
      <c r="AD621" s="112">
        <v>0</v>
      </c>
      <c r="AE621" s="495">
        <f t="shared" si="225"/>
        <v>0</v>
      </c>
      <c r="AF621" s="145">
        <v>0</v>
      </c>
      <c r="AG621" s="145">
        <v>0</v>
      </c>
      <c r="AH621" s="145">
        <v>0</v>
      </c>
      <c r="AI621" s="145">
        <v>0</v>
      </c>
      <c r="AJ621" s="495">
        <f t="shared" si="216"/>
        <v>0</v>
      </c>
    </row>
    <row r="622" spans="2:36" s="269" customFormat="1" ht="16.5" customHeight="1" thickBot="1" x14ac:dyDescent="0.3">
      <c r="B622" s="898">
        <v>7</v>
      </c>
      <c r="C622" s="928"/>
      <c r="D622" s="786" t="s">
        <v>245</v>
      </c>
      <c r="E622" s="117" t="s">
        <v>118</v>
      </c>
      <c r="F622" s="52">
        <f t="shared" si="226"/>
        <v>0</v>
      </c>
      <c r="G622" s="118">
        <v>0</v>
      </c>
      <c r="H622" s="113">
        <v>0</v>
      </c>
      <c r="I622" s="113">
        <v>0</v>
      </c>
      <c r="J622" s="113">
        <v>0</v>
      </c>
      <c r="K622" s="68">
        <f t="shared" si="229"/>
        <v>0</v>
      </c>
      <c r="L622" s="112">
        <v>0</v>
      </c>
      <c r="M622" s="112">
        <v>0</v>
      </c>
      <c r="N622" s="112">
        <v>0</v>
      </c>
      <c r="O622" s="112">
        <v>0</v>
      </c>
      <c r="P622" s="318">
        <f t="shared" si="227"/>
        <v>0</v>
      </c>
      <c r="Q622" s="112">
        <v>0</v>
      </c>
      <c r="R622" s="112">
        <v>0</v>
      </c>
      <c r="S622" s="112">
        <v>0</v>
      </c>
      <c r="T622" s="112">
        <v>0</v>
      </c>
      <c r="U622" s="318">
        <f t="shared" si="228"/>
        <v>0</v>
      </c>
      <c r="V622" s="112">
        <v>0</v>
      </c>
      <c r="W622" s="112">
        <v>0</v>
      </c>
      <c r="X622" s="112">
        <v>0</v>
      </c>
      <c r="Y622" s="480">
        <v>0</v>
      </c>
      <c r="Z622" s="495">
        <f t="shared" si="224"/>
        <v>0</v>
      </c>
      <c r="AA622" s="112">
        <v>0</v>
      </c>
      <c r="AB622" s="112">
        <v>0</v>
      </c>
      <c r="AC622" s="112">
        <v>0</v>
      </c>
      <c r="AD622" s="112">
        <v>0</v>
      </c>
      <c r="AE622" s="495">
        <f t="shared" si="225"/>
        <v>0</v>
      </c>
      <c r="AF622" s="145">
        <v>0</v>
      </c>
      <c r="AG622" s="145">
        <v>0</v>
      </c>
      <c r="AH622" s="145">
        <v>0</v>
      </c>
      <c r="AI622" s="145">
        <v>0</v>
      </c>
      <c r="AJ622" s="495">
        <f t="shared" si="216"/>
        <v>0</v>
      </c>
    </row>
    <row r="623" spans="2:36" s="269" customFormat="1" ht="16.5" customHeight="1" thickBot="1" x14ac:dyDescent="0.3">
      <c r="B623" s="899"/>
      <c r="C623" s="928"/>
      <c r="D623" s="787"/>
      <c r="E623" s="87" t="s">
        <v>205</v>
      </c>
      <c r="F623" s="52">
        <f t="shared" si="226"/>
        <v>0</v>
      </c>
      <c r="G623" s="104">
        <v>0</v>
      </c>
      <c r="H623" s="111">
        <v>0</v>
      </c>
      <c r="I623" s="111">
        <v>0</v>
      </c>
      <c r="J623" s="111">
        <v>0</v>
      </c>
      <c r="K623" s="68">
        <f t="shared" si="229"/>
        <v>0</v>
      </c>
      <c r="L623" s="112">
        <v>0</v>
      </c>
      <c r="M623" s="112">
        <v>0</v>
      </c>
      <c r="N623" s="112">
        <v>0</v>
      </c>
      <c r="O623" s="112">
        <v>0</v>
      </c>
      <c r="P623" s="318">
        <f t="shared" si="227"/>
        <v>0</v>
      </c>
      <c r="Q623" s="112">
        <v>0</v>
      </c>
      <c r="R623" s="112">
        <v>0</v>
      </c>
      <c r="S623" s="112">
        <v>0</v>
      </c>
      <c r="T623" s="112">
        <v>0</v>
      </c>
      <c r="U623" s="318">
        <f t="shared" si="228"/>
        <v>0</v>
      </c>
      <c r="V623" s="112">
        <v>0</v>
      </c>
      <c r="W623" s="112">
        <v>0</v>
      </c>
      <c r="X623" s="112">
        <v>0</v>
      </c>
      <c r="Y623" s="480">
        <v>0</v>
      </c>
      <c r="Z623" s="495">
        <f t="shared" si="224"/>
        <v>0</v>
      </c>
      <c r="AA623" s="112">
        <v>0</v>
      </c>
      <c r="AB623" s="112">
        <v>0</v>
      </c>
      <c r="AC623" s="112">
        <v>0</v>
      </c>
      <c r="AD623" s="112">
        <v>0</v>
      </c>
      <c r="AE623" s="495">
        <f t="shared" si="225"/>
        <v>0</v>
      </c>
      <c r="AF623" s="145">
        <v>0</v>
      </c>
      <c r="AG623" s="145">
        <v>0</v>
      </c>
      <c r="AH623" s="145">
        <v>0</v>
      </c>
      <c r="AI623" s="145">
        <v>0</v>
      </c>
      <c r="AJ623" s="495">
        <f t="shared" si="216"/>
        <v>0</v>
      </c>
    </row>
    <row r="624" spans="2:36" s="269" customFormat="1" ht="16.5" customHeight="1" thickBot="1" x14ac:dyDescent="0.3">
      <c r="B624" s="899"/>
      <c r="C624" s="928"/>
      <c r="D624" s="787"/>
      <c r="E624" s="87" t="s">
        <v>114</v>
      </c>
      <c r="F624" s="52">
        <f t="shared" si="226"/>
        <v>0</v>
      </c>
      <c r="G624" s="112">
        <v>0</v>
      </c>
      <c r="H624" s="112">
        <v>0</v>
      </c>
      <c r="I624" s="112">
        <v>0</v>
      </c>
      <c r="J624" s="112">
        <v>0</v>
      </c>
      <c r="K624" s="68">
        <f t="shared" si="229"/>
        <v>0</v>
      </c>
      <c r="L624" s="112">
        <v>0</v>
      </c>
      <c r="M624" s="112">
        <v>0</v>
      </c>
      <c r="N624" s="112">
        <v>0</v>
      </c>
      <c r="O624" s="112">
        <v>0</v>
      </c>
      <c r="P624" s="318">
        <f t="shared" si="227"/>
        <v>0</v>
      </c>
      <c r="Q624" s="112">
        <v>0</v>
      </c>
      <c r="R624" s="112">
        <v>0</v>
      </c>
      <c r="S624" s="112">
        <v>0</v>
      </c>
      <c r="T624" s="112">
        <v>0</v>
      </c>
      <c r="U624" s="318">
        <f t="shared" si="228"/>
        <v>0</v>
      </c>
      <c r="V624" s="112">
        <v>0</v>
      </c>
      <c r="W624" s="112">
        <v>0</v>
      </c>
      <c r="X624" s="112">
        <v>0</v>
      </c>
      <c r="Y624" s="480">
        <v>0</v>
      </c>
      <c r="Z624" s="495">
        <f t="shared" si="224"/>
        <v>0</v>
      </c>
      <c r="AA624" s="112">
        <v>0</v>
      </c>
      <c r="AB624" s="112">
        <v>0</v>
      </c>
      <c r="AC624" s="112">
        <v>0</v>
      </c>
      <c r="AD624" s="112">
        <v>0</v>
      </c>
      <c r="AE624" s="495">
        <f t="shared" si="225"/>
        <v>0</v>
      </c>
      <c r="AF624" s="145">
        <v>0</v>
      </c>
      <c r="AG624" s="145">
        <v>0</v>
      </c>
      <c r="AH624" s="145">
        <v>0</v>
      </c>
      <c r="AI624" s="145">
        <v>0</v>
      </c>
      <c r="AJ624" s="495">
        <f t="shared" si="216"/>
        <v>0</v>
      </c>
    </row>
    <row r="625" spans="2:36" s="269" customFormat="1" ht="16.5" customHeight="1" thickBot="1" x14ac:dyDescent="0.3">
      <c r="B625" s="899"/>
      <c r="C625" s="928"/>
      <c r="D625" s="787"/>
      <c r="E625" s="230" t="s">
        <v>626</v>
      </c>
      <c r="F625" s="52">
        <f t="shared" si="226"/>
        <v>0</v>
      </c>
      <c r="G625" s="145">
        <v>0</v>
      </c>
      <c r="H625" s="145">
        <v>0</v>
      </c>
      <c r="I625" s="145">
        <v>0</v>
      </c>
      <c r="J625" s="145">
        <v>0</v>
      </c>
      <c r="K625" s="68">
        <f t="shared" si="229"/>
        <v>0</v>
      </c>
      <c r="L625" s="112">
        <v>0</v>
      </c>
      <c r="M625" s="112">
        <v>0</v>
      </c>
      <c r="N625" s="112">
        <v>0</v>
      </c>
      <c r="O625" s="112">
        <v>0</v>
      </c>
      <c r="P625" s="318">
        <f t="shared" si="227"/>
        <v>0</v>
      </c>
      <c r="Q625" s="112">
        <v>0</v>
      </c>
      <c r="R625" s="112">
        <v>0</v>
      </c>
      <c r="S625" s="112">
        <v>0</v>
      </c>
      <c r="T625" s="112">
        <v>0</v>
      </c>
      <c r="U625" s="318">
        <f t="shared" si="228"/>
        <v>0</v>
      </c>
      <c r="V625" s="112">
        <v>0</v>
      </c>
      <c r="W625" s="112">
        <v>0</v>
      </c>
      <c r="X625" s="112">
        <v>0</v>
      </c>
      <c r="Y625" s="480">
        <v>0</v>
      </c>
      <c r="Z625" s="495">
        <f t="shared" si="224"/>
        <v>0</v>
      </c>
      <c r="AA625" s="112">
        <v>0</v>
      </c>
      <c r="AB625" s="112">
        <v>0</v>
      </c>
      <c r="AC625" s="112">
        <v>0</v>
      </c>
      <c r="AD625" s="112">
        <v>0</v>
      </c>
      <c r="AE625" s="495">
        <f t="shared" si="225"/>
        <v>0</v>
      </c>
      <c r="AF625" s="145">
        <v>0</v>
      </c>
      <c r="AG625" s="145">
        <v>0</v>
      </c>
      <c r="AH625" s="145">
        <v>0</v>
      </c>
      <c r="AI625" s="145">
        <v>0</v>
      </c>
      <c r="AJ625" s="495">
        <f t="shared" si="216"/>
        <v>0</v>
      </c>
    </row>
    <row r="626" spans="2:36" s="269" customFormat="1" ht="21.75" thickBot="1" x14ac:dyDescent="0.3">
      <c r="B626" s="900"/>
      <c r="C626" s="928"/>
      <c r="D626" s="791"/>
      <c r="E626" s="229" t="s">
        <v>625</v>
      </c>
      <c r="F626" s="52">
        <f t="shared" si="226"/>
        <v>0</v>
      </c>
      <c r="G626" s="145">
        <v>0</v>
      </c>
      <c r="H626" s="145">
        <v>0</v>
      </c>
      <c r="I626" s="145">
        <v>0</v>
      </c>
      <c r="J626" s="145">
        <v>0</v>
      </c>
      <c r="K626" s="68">
        <f t="shared" si="229"/>
        <v>0</v>
      </c>
      <c r="L626" s="112">
        <v>0</v>
      </c>
      <c r="M626" s="112">
        <v>0</v>
      </c>
      <c r="N626" s="112">
        <v>0</v>
      </c>
      <c r="O626" s="112">
        <v>0</v>
      </c>
      <c r="P626" s="318">
        <f t="shared" si="227"/>
        <v>0</v>
      </c>
      <c r="Q626" s="112">
        <v>0</v>
      </c>
      <c r="R626" s="112">
        <v>0</v>
      </c>
      <c r="S626" s="112">
        <v>0</v>
      </c>
      <c r="T626" s="112">
        <v>0</v>
      </c>
      <c r="U626" s="318">
        <f t="shared" si="228"/>
        <v>0</v>
      </c>
      <c r="V626" s="112">
        <v>0</v>
      </c>
      <c r="W626" s="112">
        <v>0</v>
      </c>
      <c r="X626" s="112">
        <v>0</v>
      </c>
      <c r="Y626" s="480">
        <v>0</v>
      </c>
      <c r="Z626" s="495">
        <f t="shared" si="224"/>
        <v>0</v>
      </c>
      <c r="AA626" s="112">
        <v>0</v>
      </c>
      <c r="AB626" s="112">
        <v>0</v>
      </c>
      <c r="AC626" s="112">
        <v>0</v>
      </c>
      <c r="AD626" s="112">
        <v>0</v>
      </c>
      <c r="AE626" s="495">
        <f t="shared" si="225"/>
        <v>0</v>
      </c>
      <c r="AF626" s="145">
        <v>0</v>
      </c>
      <c r="AG626" s="145">
        <v>0</v>
      </c>
      <c r="AH626" s="145">
        <v>0</v>
      </c>
      <c r="AI626" s="145">
        <v>0</v>
      </c>
      <c r="AJ626" s="495">
        <f t="shared" si="216"/>
        <v>0</v>
      </c>
    </row>
    <row r="627" spans="2:36" s="269" customFormat="1" ht="16.5" customHeight="1" thickBot="1" x14ac:dyDescent="0.3">
      <c r="B627" s="898">
        <v>8</v>
      </c>
      <c r="C627" s="928"/>
      <c r="D627" s="786" t="s">
        <v>246</v>
      </c>
      <c r="E627" s="85" t="s">
        <v>118</v>
      </c>
      <c r="F627" s="52">
        <f t="shared" si="226"/>
        <v>0</v>
      </c>
      <c r="G627" s="143"/>
      <c r="H627" s="143"/>
      <c r="I627" s="143"/>
      <c r="J627" s="143"/>
      <c r="K627" s="68">
        <f t="shared" si="229"/>
        <v>0</v>
      </c>
      <c r="L627" s="277"/>
      <c r="M627" s="277"/>
      <c r="N627" s="277"/>
      <c r="O627" s="277"/>
      <c r="P627" s="318">
        <f t="shared" si="227"/>
        <v>0</v>
      </c>
      <c r="Q627" s="277"/>
      <c r="R627" s="277"/>
      <c r="S627" s="277"/>
      <c r="T627" s="277"/>
      <c r="U627" s="318">
        <f t="shared" si="228"/>
        <v>0</v>
      </c>
      <c r="V627" s="277"/>
      <c r="W627" s="277"/>
      <c r="X627" s="277"/>
      <c r="Y627" s="422"/>
      <c r="Z627" s="495">
        <f t="shared" si="224"/>
        <v>0</v>
      </c>
      <c r="AA627" s="277"/>
      <c r="AB627" s="277"/>
      <c r="AC627" s="277"/>
      <c r="AD627" s="277"/>
      <c r="AE627" s="495">
        <f t="shared" si="225"/>
        <v>0</v>
      </c>
      <c r="AF627" s="277"/>
      <c r="AG627" s="277"/>
      <c r="AH627" s="277"/>
      <c r="AI627" s="277"/>
      <c r="AJ627" s="495">
        <f t="shared" si="216"/>
        <v>0</v>
      </c>
    </row>
    <row r="628" spans="2:36" s="269" customFormat="1" ht="16.5" customHeight="1" thickBot="1" x14ac:dyDescent="0.3">
      <c r="B628" s="899"/>
      <c r="C628" s="928"/>
      <c r="D628" s="787"/>
      <c r="E628" s="86" t="s">
        <v>205</v>
      </c>
      <c r="F628" s="52">
        <f t="shared" si="226"/>
        <v>0</v>
      </c>
      <c r="G628" s="141"/>
      <c r="H628" s="141"/>
      <c r="I628" s="141"/>
      <c r="J628" s="141"/>
      <c r="K628" s="68">
        <f t="shared" si="229"/>
        <v>0</v>
      </c>
      <c r="L628" s="277"/>
      <c r="M628" s="277"/>
      <c r="N628" s="277"/>
      <c r="O628" s="277"/>
      <c r="P628" s="318">
        <f t="shared" si="227"/>
        <v>0</v>
      </c>
      <c r="Q628" s="277"/>
      <c r="R628" s="277"/>
      <c r="S628" s="277"/>
      <c r="T628" s="277"/>
      <c r="U628" s="318">
        <f t="shared" si="228"/>
        <v>0</v>
      </c>
      <c r="V628" s="277"/>
      <c r="W628" s="277"/>
      <c r="X628" s="277"/>
      <c r="Y628" s="422"/>
      <c r="Z628" s="495">
        <f t="shared" si="224"/>
        <v>0</v>
      </c>
      <c r="AA628" s="277"/>
      <c r="AB628" s="277"/>
      <c r="AC628" s="277"/>
      <c r="AD628" s="277"/>
      <c r="AE628" s="495">
        <f t="shared" si="225"/>
        <v>0</v>
      </c>
      <c r="AF628" s="277"/>
      <c r="AG628" s="277"/>
      <c r="AH628" s="277"/>
      <c r="AI628" s="277"/>
      <c r="AJ628" s="495">
        <f t="shared" si="216"/>
        <v>0</v>
      </c>
    </row>
    <row r="629" spans="2:36" s="269" customFormat="1" ht="16.5" customHeight="1" thickBot="1" x14ac:dyDescent="0.3">
      <c r="B629" s="899"/>
      <c r="C629" s="928"/>
      <c r="D629" s="787"/>
      <c r="E629" s="87" t="s">
        <v>114</v>
      </c>
      <c r="F629" s="52">
        <f t="shared" si="226"/>
        <v>0</v>
      </c>
      <c r="G629" s="112">
        <v>0</v>
      </c>
      <c r="H629" s="112">
        <v>0</v>
      </c>
      <c r="I629" s="112">
        <v>0</v>
      </c>
      <c r="J629" s="112">
        <v>0</v>
      </c>
      <c r="K629" s="68">
        <f t="shared" si="229"/>
        <v>0</v>
      </c>
      <c r="L629" s="112">
        <v>0</v>
      </c>
      <c r="M629" s="112">
        <v>0</v>
      </c>
      <c r="N629" s="112">
        <v>0</v>
      </c>
      <c r="O629" s="112">
        <v>0</v>
      </c>
      <c r="P629" s="318">
        <f t="shared" si="227"/>
        <v>0</v>
      </c>
      <c r="Q629" s="112">
        <v>0</v>
      </c>
      <c r="R629" s="112">
        <v>0</v>
      </c>
      <c r="S629" s="112">
        <v>0</v>
      </c>
      <c r="T629" s="112">
        <v>0</v>
      </c>
      <c r="U629" s="318">
        <f t="shared" si="228"/>
        <v>0</v>
      </c>
      <c r="V629" s="112">
        <v>0</v>
      </c>
      <c r="W629" s="112">
        <v>0</v>
      </c>
      <c r="X629" s="112">
        <v>0</v>
      </c>
      <c r="Y629" s="480">
        <v>0</v>
      </c>
      <c r="Z629" s="495">
        <f t="shared" si="224"/>
        <v>0</v>
      </c>
      <c r="AA629" s="112">
        <v>0</v>
      </c>
      <c r="AB629" s="112">
        <v>0</v>
      </c>
      <c r="AC629" s="112">
        <v>0</v>
      </c>
      <c r="AD629" s="112">
        <v>0</v>
      </c>
      <c r="AE629" s="495">
        <f t="shared" si="225"/>
        <v>0</v>
      </c>
      <c r="AF629" s="112">
        <v>0</v>
      </c>
      <c r="AG629" s="112">
        <v>0</v>
      </c>
      <c r="AH629" s="112">
        <v>0</v>
      </c>
      <c r="AI629" s="112">
        <v>0</v>
      </c>
      <c r="AJ629" s="495">
        <f t="shared" si="216"/>
        <v>0</v>
      </c>
    </row>
    <row r="630" spans="2:36" s="269" customFormat="1" ht="16.5" customHeight="1" thickBot="1" x14ac:dyDescent="0.3">
      <c r="B630" s="899"/>
      <c r="C630" s="928"/>
      <c r="D630" s="787"/>
      <c r="E630" s="230" t="s">
        <v>626</v>
      </c>
      <c r="F630" s="52">
        <f t="shared" si="226"/>
        <v>0</v>
      </c>
      <c r="G630" s="145">
        <v>0</v>
      </c>
      <c r="H630" s="145">
        <v>0</v>
      </c>
      <c r="I630" s="145">
        <v>0</v>
      </c>
      <c r="J630" s="145">
        <v>0</v>
      </c>
      <c r="K630" s="68">
        <f t="shared" si="229"/>
        <v>0</v>
      </c>
      <c r="L630" s="112">
        <v>0</v>
      </c>
      <c r="M630" s="112">
        <v>0</v>
      </c>
      <c r="N630" s="112">
        <v>0</v>
      </c>
      <c r="O630" s="112">
        <v>0</v>
      </c>
      <c r="P630" s="318">
        <f t="shared" si="227"/>
        <v>0</v>
      </c>
      <c r="Q630" s="112">
        <v>0</v>
      </c>
      <c r="R630" s="112">
        <v>0</v>
      </c>
      <c r="S630" s="112">
        <v>0</v>
      </c>
      <c r="T630" s="112">
        <v>0</v>
      </c>
      <c r="U630" s="318">
        <f t="shared" si="228"/>
        <v>0</v>
      </c>
      <c r="V630" s="145">
        <v>0</v>
      </c>
      <c r="W630" s="145">
        <v>0</v>
      </c>
      <c r="X630" s="145">
        <v>0</v>
      </c>
      <c r="Y630" s="466">
        <v>0</v>
      </c>
      <c r="Z630" s="495">
        <f t="shared" si="224"/>
        <v>0</v>
      </c>
      <c r="AA630" s="112">
        <v>0</v>
      </c>
      <c r="AB630" s="112">
        <v>0</v>
      </c>
      <c r="AC630" s="112">
        <v>0</v>
      </c>
      <c r="AD630" s="112">
        <v>0</v>
      </c>
      <c r="AE630" s="495">
        <f t="shared" si="225"/>
        <v>0</v>
      </c>
      <c r="AF630" s="145">
        <v>0</v>
      </c>
      <c r="AG630" s="145">
        <v>0</v>
      </c>
      <c r="AH630" s="145">
        <v>0</v>
      </c>
      <c r="AI630" s="145">
        <v>0</v>
      </c>
      <c r="AJ630" s="495">
        <f t="shared" si="216"/>
        <v>0</v>
      </c>
    </row>
    <row r="631" spans="2:36" s="269" customFormat="1" ht="16.5" customHeight="1" thickBot="1" x14ac:dyDescent="0.3">
      <c r="B631" s="900"/>
      <c r="C631" s="928"/>
      <c r="D631" s="791"/>
      <c r="E631" s="89" t="s">
        <v>625</v>
      </c>
      <c r="F631" s="52">
        <f t="shared" si="226"/>
        <v>0</v>
      </c>
      <c r="G631" s="144">
        <v>0</v>
      </c>
      <c r="H631" s="144">
        <v>0</v>
      </c>
      <c r="I631" s="144">
        <v>0</v>
      </c>
      <c r="J631" s="144">
        <v>0</v>
      </c>
      <c r="K631" s="68">
        <f t="shared" si="229"/>
        <v>0</v>
      </c>
      <c r="L631" s="112">
        <v>0</v>
      </c>
      <c r="M631" s="112">
        <v>0</v>
      </c>
      <c r="N631" s="112">
        <v>0</v>
      </c>
      <c r="O631" s="112">
        <v>0</v>
      </c>
      <c r="P631" s="318">
        <f t="shared" si="227"/>
        <v>0</v>
      </c>
      <c r="Q631" s="112">
        <v>0</v>
      </c>
      <c r="R631" s="112">
        <v>0</v>
      </c>
      <c r="S631" s="112">
        <v>0</v>
      </c>
      <c r="T631" s="112">
        <v>0</v>
      </c>
      <c r="U631" s="318">
        <f t="shared" si="228"/>
        <v>0</v>
      </c>
      <c r="V631" s="144">
        <v>0</v>
      </c>
      <c r="W631" s="144">
        <v>0</v>
      </c>
      <c r="X631" s="144">
        <v>0</v>
      </c>
      <c r="Y631" s="484">
        <v>0</v>
      </c>
      <c r="Z631" s="495">
        <f t="shared" si="224"/>
        <v>0</v>
      </c>
      <c r="AA631" s="112">
        <v>0</v>
      </c>
      <c r="AB631" s="112">
        <v>0</v>
      </c>
      <c r="AC631" s="112">
        <v>0</v>
      </c>
      <c r="AD631" s="112">
        <v>0</v>
      </c>
      <c r="AE631" s="495">
        <f t="shared" si="225"/>
        <v>0</v>
      </c>
      <c r="AF631" s="144">
        <v>0</v>
      </c>
      <c r="AG631" s="144">
        <v>0</v>
      </c>
      <c r="AH631" s="144">
        <v>0</v>
      </c>
      <c r="AI631" s="144">
        <v>0</v>
      </c>
      <c r="AJ631" s="495">
        <f t="shared" si="216"/>
        <v>0</v>
      </c>
    </row>
    <row r="632" spans="2:36" s="125" customFormat="1" ht="22.5" customHeight="1" thickBot="1" x14ac:dyDescent="0.3">
      <c r="B632" s="898">
        <v>9</v>
      </c>
      <c r="C632" s="928"/>
      <c r="D632" s="786" t="s">
        <v>755</v>
      </c>
      <c r="E632" s="85" t="s">
        <v>118</v>
      </c>
      <c r="F632" s="52">
        <f t="shared" si="226"/>
        <v>0</v>
      </c>
      <c r="G632" s="143"/>
      <c r="H632" s="143"/>
      <c r="I632" s="143"/>
      <c r="J632" s="143"/>
      <c r="K632" s="68">
        <f t="shared" si="229"/>
        <v>0</v>
      </c>
      <c r="L632" s="277"/>
      <c r="M632" s="277"/>
      <c r="N632" s="277"/>
      <c r="O632" s="277"/>
      <c r="P632" s="318">
        <f t="shared" si="227"/>
        <v>0</v>
      </c>
      <c r="Q632" s="277"/>
      <c r="R632" s="277"/>
      <c r="S632" s="277"/>
      <c r="T632" s="277"/>
      <c r="U632" s="318">
        <f t="shared" si="228"/>
        <v>0</v>
      </c>
      <c r="V632" s="277"/>
      <c r="W632" s="277"/>
      <c r="X632" s="277"/>
      <c r="Y632" s="422"/>
      <c r="Z632" s="495">
        <f t="shared" si="224"/>
        <v>0</v>
      </c>
      <c r="AA632" s="277"/>
      <c r="AB632" s="277"/>
      <c r="AC632" s="277"/>
      <c r="AD632" s="277"/>
      <c r="AE632" s="495">
        <f t="shared" si="225"/>
        <v>0</v>
      </c>
      <c r="AF632" s="277"/>
      <c r="AG632" s="277"/>
      <c r="AH632" s="277"/>
      <c r="AI632" s="277"/>
      <c r="AJ632" s="495">
        <f t="shared" si="216"/>
        <v>0</v>
      </c>
    </row>
    <row r="633" spans="2:36" s="125" customFormat="1" ht="22.5" customHeight="1" thickBot="1" x14ac:dyDescent="0.3">
      <c r="B633" s="899"/>
      <c r="C633" s="928"/>
      <c r="D633" s="787"/>
      <c r="E633" s="86" t="s">
        <v>205</v>
      </c>
      <c r="F633" s="52">
        <f t="shared" si="226"/>
        <v>0</v>
      </c>
      <c r="G633" s="141"/>
      <c r="H633" s="141"/>
      <c r="I633" s="141"/>
      <c r="J633" s="141"/>
      <c r="K633" s="68">
        <f t="shared" si="229"/>
        <v>0</v>
      </c>
      <c r="L633" s="277"/>
      <c r="M633" s="277"/>
      <c r="N633" s="277"/>
      <c r="O633" s="277"/>
      <c r="P633" s="318">
        <f t="shared" si="227"/>
        <v>0</v>
      </c>
      <c r="Q633" s="277"/>
      <c r="R633" s="277"/>
      <c r="S633" s="277"/>
      <c r="T633" s="277"/>
      <c r="U633" s="318">
        <f t="shared" si="228"/>
        <v>0</v>
      </c>
      <c r="V633" s="277"/>
      <c r="W633" s="277"/>
      <c r="X633" s="277"/>
      <c r="Y633" s="422"/>
      <c r="Z633" s="495">
        <f t="shared" si="224"/>
        <v>0</v>
      </c>
      <c r="AA633" s="277"/>
      <c r="AB633" s="277"/>
      <c r="AC633" s="277"/>
      <c r="AD633" s="277"/>
      <c r="AE633" s="495">
        <f t="shared" si="225"/>
        <v>0</v>
      </c>
      <c r="AF633" s="277"/>
      <c r="AG633" s="277"/>
      <c r="AH633" s="277"/>
      <c r="AI633" s="277"/>
      <c r="AJ633" s="495">
        <f t="shared" si="216"/>
        <v>0</v>
      </c>
    </row>
    <row r="634" spans="2:36" s="269" customFormat="1" ht="22.5" customHeight="1" thickBot="1" x14ac:dyDescent="0.3">
      <c r="B634" s="899"/>
      <c r="C634" s="928"/>
      <c r="D634" s="787"/>
      <c r="E634" s="87" t="s">
        <v>114</v>
      </c>
      <c r="F634" s="52">
        <f t="shared" si="226"/>
        <v>0</v>
      </c>
      <c r="G634" s="112">
        <v>0</v>
      </c>
      <c r="H634" s="112">
        <v>0</v>
      </c>
      <c r="I634" s="112">
        <v>0</v>
      </c>
      <c r="J634" s="112">
        <v>0</v>
      </c>
      <c r="K634" s="68">
        <f t="shared" si="229"/>
        <v>0</v>
      </c>
      <c r="L634" s="112">
        <v>0</v>
      </c>
      <c r="M634" s="112">
        <v>0</v>
      </c>
      <c r="N634" s="112">
        <v>0</v>
      </c>
      <c r="O634" s="112">
        <v>0</v>
      </c>
      <c r="P634" s="318">
        <f t="shared" si="227"/>
        <v>0</v>
      </c>
      <c r="Q634" s="112">
        <v>0</v>
      </c>
      <c r="R634" s="112">
        <v>0</v>
      </c>
      <c r="S634" s="112">
        <v>0</v>
      </c>
      <c r="T634" s="112">
        <v>0</v>
      </c>
      <c r="U634" s="318">
        <f t="shared" si="228"/>
        <v>0</v>
      </c>
      <c r="V634" s="112">
        <v>0</v>
      </c>
      <c r="W634" s="112">
        <v>0</v>
      </c>
      <c r="X634" s="112">
        <v>0</v>
      </c>
      <c r="Y634" s="480">
        <v>0</v>
      </c>
      <c r="Z634" s="495">
        <f t="shared" si="224"/>
        <v>0</v>
      </c>
      <c r="AA634" s="112">
        <v>0</v>
      </c>
      <c r="AB634" s="112">
        <v>0</v>
      </c>
      <c r="AC634" s="112">
        <v>0</v>
      </c>
      <c r="AD634" s="112">
        <v>0</v>
      </c>
      <c r="AE634" s="495">
        <f t="shared" si="225"/>
        <v>0</v>
      </c>
      <c r="AF634" s="112">
        <v>0</v>
      </c>
      <c r="AG634" s="112">
        <v>0</v>
      </c>
      <c r="AH634" s="112">
        <v>0</v>
      </c>
      <c r="AI634" s="112">
        <v>0</v>
      </c>
      <c r="AJ634" s="495">
        <f t="shared" si="216"/>
        <v>0</v>
      </c>
    </row>
    <row r="635" spans="2:36" s="269" customFormat="1" ht="22.5" customHeight="1" thickBot="1" x14ac:dyDescent="0.3">
      <c r="B635" s="899"/>
      <c r="C635" s="928"/>
      <c r="D635" s="787"/>
      <c r="E635" s="230" t="s">
        <v>626</v>
      </c>
      <c r="F635" s="52">
        <f t="shared" si="226"/>
        <v>0</v>
      </c>
      <c r="G635" s="145">
        <v>0</v>
      </c>
      <c r="H635" s="145">
        <v>0</v>
      </c>
      <c r="I635" s="145">
        <v>0</v>
      </c>
      <c r="J635" s="145">
        <v>0</v>
      </c>
      <c r="K635" s="68">
        <f t="shared" si="229"/>
        <v>0</v>
      </c>
      <c r="L635" s="145">
        <v>0</v>
      </c>
      <c r="M635" s="145">
        <v>0</v>
      </c>
      <c r="N635" s="145">
        <v>0</v>
      </c>
      <c r="O635" s="145">
        <v>0</v>
      </c>
      <c r="P635" s="318">
        <f t="shared" si="227"/>
        <v>0</v>
      </c>
      <c r="Q635" s="112">
        <v>0</v>
      </c>
      <c r="R635" s="112">
        <v>0</v>
      </c>
      <c r="S635" s="112">
        <v>0</v>
      </c>
      <c r="T635" s="112">
        <v>0</v>
      </c>
      <c r="U635" s="318">
        <f t="shared" si="228"/>
        <v>0</v>
      </c>
      <c r="V635" s="145">
        <v>0</v>
      </c>
      <c r="W635" s="145">
        <v>0</v>
      </c>
      <c r="X635" s="145">
        <v>0</v>
      </c>
      <c r="Y635" s="466">
        <v>0</v>
      </c>
      <c r="Z635" s="495">
        <f t="shared" si="224"/>
        <v>0</v>
      </c>
      <c r="AA635" s="145">
        <v>0</v>
      </c>
      <c r="AB635" s="145">
        <v>0</v>
      </c>
      <c r="AC635" s="145">
        <v>0</v>
      </c>
      <c r="AD635" s="145">
        <v>0</v>
      </c>
      <c r="AE635" s="495">
        <f t="shared" si="225"/>
        <v>0</v>
      </c>
      <c r="AF635" s="112">
        <v>0</v>
      </c>
      <c r="AG635" s="112">
        <v>0</v>
      </c>
      <c r="AH635" s="112">
        <v>0</v>
      </c>
      <c r="AI635" s="112">
        <v>0</v>
      </c>
      <c r="AJ635" s="495">
        <f t="shared" si="216"/>
        <v>0</v>
      </c>
    </row>
    <row r="636" spans="2:36" s="269" customFormat="1" ht="22.5" customHeight="1" thickBot="1" x14ac:dyDescent="0.3">
      <c r="B636" s="900"/>
      <c r="C636" s="928"/>
      <c r="D636" s="791"/>
      <c r="E636" s="229" t="s">
        <v>625</v>
      </c>
      <c r="F636" s="52">
        <f t="shared" si="226"/>
        <v>0</v>
      </c>
      <c r="G636" s="145">
        <v>0</v>
      </c>
      <c r="H636" s="145">
        <v>0</v>
      </c>
      <c r="I636" s="145">
        <v>0</v>
      </c>
      <c r="J636" s="145">
        <v>0</v>
      </c>
      <c r="K636" s="68">
        <f t="shared" si="229"/>
        <v>0</v>
      </c>
      <c r="L636" s="145">
        <v>0</v>
      </c>
      <c r="M636" s="145">
        <v>0</v>
      </c>
      <c r="N636" s="145">
        <v>0</v>
      </c>
      <c r="O636" s="145">
        <v>0</v>
      </c>
      <c r="P636" s="318">
        <f t="shared" si="227"/>
        <v>0</v>
      </c>
      <c r="Q636" s="112">
        <v>0</v>
      </c>
      <c r="R636" s="112">
        <v>0</v>
      </c>
      <c r="S636" s="112">
        <v>0</v>
      </c>
      <c r="T636" s="112">
        <v>0</v>
      </c>
      <c r="U636" s="318">
        <f t="shared" si="228"/>
        <v>0</v>
      </c>
      <c r="V636" s="145">
        <v>0</v>
      </c>
      <c r="W636" s="145">
        <v>0</v>
      </c>
      <c r="X636" s="145">
        <v>0</v>
      </c>
      <c r="Y636" s="466">
        <v>0</v>
      </c>
      <c r="Z636" s="495">
        <f t="shared" si="224"/>
        <v>0</v>
      </c>
      <c r="AA636" s="145">
        <v>0</v>
      </c>
      <c r="AB636" s="145">
        <v>0</v>
      </c>
      <c r="AC636" s="145">
        <v>0</v>
      </c>
      <c r="AD636" s="145">
        <v>0</v>
      </c>
      <c r="AE636" s="495">
        <f t="shared" si="225"/>
        <v>0</v>
      </c>
      <c r="AF636" s="112">
        <v>0</v>
      </c>
      <c r="AG636" s="112">
        <v>0</v>
      </c>
      <c r="AH636" s="112">
        <v>0</v>
      </c>
      <c r="AI636" s="112">
        <v>0</v>
      </c>
      <c r="AJ636" s="495">
        <f t="shared" si="216"/>
        <v>0</v>
      </c>
    </row>
    <row r="637" spans="2:36" s="269" customFormat="1" ht="18" customHeight="1" thickBot="1" x14ac:dyDescent="0.3">
      <c r="B637" s="898">
        <v>10</v>
      </c>
      <c r="C637" s="928"/>
      <c r="D637" s="786" t="s">
        <v>248</v>
      </c>
      <c r="E637" s="116" t="s">
        <v>118</v>
      </c>
      <c r="F637" s="52">
        <f t="shared" si="226"/>
        <v>0</v>
      </c>
      <c r="G637" s="113">
        <v>0</v>
      </c>
      <c r="H637" s="113">
        <v>0</v>
      </c>
      <c r="I637" s="113">
        <v>0</v>
      </c>
      <c r="J637" s="113">
        <v>0</v>
      </c>
      <c r="K637" s="68">
        <f t="shared" si="229"/>
        <v>0</v>
      </c>
      <c r="L637" s="113">
        <v>0</v>
      </c>
      <c r="M637" s="113">
        <v>0</v>
      </c>
      <c r="N637" s="113">
        <v>0</v>
      </c>
      <c r="O637" s="113">
        <v>0</v>
      </c>
      <c r="P637" s="318">
        <f t="shared" si="227"/>
        <v>0</v>
      </c>
      <c r="Q637" s="112">
        <v>0</v>
      </c>
      <c r="R637" s="112">
        <v>0</v>
      </c>
      <c r="S637" s="112">
        <v>0</v>
      </c>
      <c r="T637" s="112">
        <v>0</v>
      </c>
      <c r="U637" s="318">
        <f t="shared" si="228"/>
        <v>0</v>
      </c>
      <c r="V637" s="113">
        <v>0</v>
      </c>
      <c r="W637" s="113">
        <v>0</v>
      </c>
      <c r="X637" s="113">
        <v>0</v>
      </c>
      <c r="Y637" s="485">
        <v>0</v>
      </c>
      <c r="Z637" s="495">
        <f t="shared" si="224"/>
        <v>0</v>
      </c>
      <c r="AA637" s="145">
        <v>0</v>
      </c>
      <c r="AB637" s="145">
        <v>0</v>
      </c>
      <c r="AC637" s="145">
        <v>0</v>
      </c>
      <c r="AD637" s="145">
        <v>0</v>
      </c>
      <c r="AE637" s="495">
        <f t="shared" si="225"/>
        <v>0</v>
      </c>
      <c r="AF637" s="112">
        <v>0</v>
      </c>
      <c r="AG637" s="112">
        <v>0</v>
      </c>
      <c r="AH637" s="112">
        <v>0</v>
      </c>
      <c r="AI637" s="112">
        <v>0</v>
      </c>
      <c r="AJ637" s="495">
        <f t="shared" si="216"/>
        <v>0</v>
      </c>
    </row>
    <row r="638" spans="2:36" s="269" customFormat="1" ht="18" customHeight="1" thickBot="1" x14ac:dyDescent="0.3">
      <c r="B638" s="899"/>
      <c r="C638" s="928"/>
      <c r="D638" s="787"/>
      <c r="E638" s="87" t="s">
        <v>205</v>
      </c>
      <c r="F638" s="52">
        <f t="shared" si="226"/>
        <v>0</v>
      </c>
      <c r="G638" s="113">
        <v>0</v>
      </c>
      <c r="H638" s="113">
        <v>0</v>
      </c>
      <c r="I638" s="113">
        <v>0</v>
      </c>
      <c r="J638" s="113">
        <v>0</v>
      </c>
      <c r="K638" s="68">
        <f t="shared" si="229"/>
        <v>0</v>
      </c>
      <c r="L638" s="111">
        <v>0</v>
      </c>
      <c r="M638" s="111">
        <v>0</v>
      </c>
      <c r="N638" s="111">
        <v>0</v>
      </c>
      <c r="O638" s="111">
        <v>0</v>
      </c>
      <c r="P638" s="318">
        <f t="shared" si="227"/>
        <v>0</v>
      </c>
      <c r="Q638" s="112">
        <v>0</v>
      </c>
      <c r="R638" s="112">
        <v>0</v>
      </c>
      <c r="S638" s="112">
        <v>0</v>
      </c>
      <c r="T638" s="112">
        <v>0</v>
      </c>
      <c r="U638" s="318">
        <f t="shared" si="228"/>
        <v>0</v>
      </c>
      <c r="V638" s="111">
        <v>0</v>
      </c>
      <c r="W638" s="111">
        <v>0</v>
      </c>
      <c r="X638" s="111">
        <v>0</v>
      </c>
      <c r="Y638" s="486">
        <v>0</v>
      </c>
      <c r="Z638" s="495">
        <f t="shared" si="224"/>
        <v>0</v>
      </c>
      <c r="AA638" s="145">
        <v>0</v>
      </c>
      <c r="AB638" s="145">
        <v>0</v>
      </c>
      <c r="AC638" s="145">
        <v>0</v>
      </c>
      <c r="AD638" s="145">
        <v>0</v>
      </c>
      <c r="AE638" s="495">
        <f t="shared" si="225"/>
        <v>0</v>
      </c>
      <c r="AF638" s="112">
        <v>0</v>
      </c>
      <c r="AG638" s="112">
        <v>0</v>
      </c>
      <c r="AH638" s="112">
        <v>0</v>
      </c>
      <c r="AI638" s="112">
        <v>0</v>
      </c>
      <c r="AJ638" s="495">
        <f t="shared" si="216"/>
        <v>0</v>
      </c>
    </row>
    <row r="639" spans="2:36" s="269" customFormat="1" ht="18" customHeight="1" thickBot="1" x14ac:dyDescent="0.3">
      <c r="B639" s="899"/>
      <c r="C639" s="928"/>
      <c r="D639" s="787"/>
      <c r="E639" s="87" t="s">
        <v>114</v>
      </c>
      <c r="F639" s="52">
        <f t="shared" si="226"/>
        <v>0</v>
      </c>
      <c r="G639" s="113">
        <v>0</v>
      </c>
      <c r="H639" s="113">
        <v>0</v>
      </c>
      <c r="I639" s="113">
        <v>0</v>
      </c>
      <c r="J639" s="113">
        <v>0</v>
      </c>
      <c r="K639" s="68">
        <f t="shared" si="229"/>
        <v>0</v>
      </c>
      <c r="L639" s="111">
        <v>0</v>
      </c>
      <c r="M639" s="111">
        <v>0</v>
      </c>
      <c r="N639" s="111">
        <v>0</v>
      </c>
      <c r="O639" s="111">
        <v>0</v>
      </c>
      <c r="P639" s="318">
        <f t="shared" si="227"/>
        <v>0</v>
      </c>
      <c r="Q639" s="112">
        <v>0</v>
      </c>
      <c r="R639" s="112">
        <v>0</v>
      </c>
      <c r="S639" s="112">
        <v>0</v>
      </c>
      <c r="T639" s="112">
        <v>0</v>
      </c>
      <c r="U639" s="318">
        <f t="shared" si="228"/>
        <v>0</v>
      </c>
      <c r="V639" s="112">
        <v>0</v>
      </c>
      <c r="W639" s="112">
        <v>0</v>
      </c>
      <c r="X639" s="112">
        <v>0</v>
      </c>
      <c r="Y639" s="480">
        <v>0</v>
      </c>
      <c r="Z639" s="495">
        <f t="shared" si="224"/>
        <v>0</v>
      </c>
      <c r="AA639" s="145">
        <v>0</v>
      </c>
      <c r="AB639" s="145">
        <v>0</v>
      </c>
      <c r="AC639" s="145">
        <v>0</v>
      </c>
      <c r="AD639" s="145">
        <v>0</v>
      </c>
      <c r="AE639" s="495">
        <f t="shared" si="225"/>
        <v>0</v>
      </c>
      <c r="AF639" s="112">
        <v>0</v>
      </c>
      <c r="AG639" s="112">
        <v>0</v>
      </c>
      <c r="AH639" s="112">
        <v>0</v>
      </c>
      <c r="AI639" s="112">
        <v>0</v>
      </c>
      <c r="AJ639" s="495">
        <f t="shared" si="216"/>
        <v>0</v>
      </c>
    </row>
    <row r="640" spans="2:36" s="269" customFormat="1" ht="18" customHeight="1" thickBot="1" x14ac:dyDescent="0.3">
      <c r="B640" s="899"/>
      <c r="C640" s="928"/>
      <c r="D640" s="787"/>
      <c r="E640" s="230" t="s">
        <v>626</v>
      </c>
      <c r="F640" s="52">
        <f t="shared" si="226"/>
        <v>0</v>
      </c>
      <c r="G640" s="113">
        <v>0</v>
      </c>
      <c r="H640" s="113">
        <v>0</v>
      </c>
      <c r="I640" s="113">
        <v>0</v>
      </c>
      <c r="J640" s="113">
        <v>0</v>
      </c>
      <c r="K640" s="68">
        <f t="shared" si="229"/>
        <v>0</v>
      </c>
      <c r="L640" s="111">
        <v>0</v>
      </c>
      <c r="M640" s="111">
        <v>0</v>
      </c>
      <c r="N640" s="111">
        <v>0</v>
      </c>
      <c r="O640" s="111">
        <v>0</v>
      </c>
      <c r="P640" s="318">
        <f t="shared" si="227"/>
        <v>0</v>
      </c>
      <c r="Q640" s="112">
        <v>0</v>
      </c>
      <c r="R640" s="112">
        <v>0</v>
      </c>
      <c r="S640" s="112">
        <v>0</v>
      </c>
      <c r="T640" s="112">
        <v>0</v>
      </c>
      <c r="U640" s="318">
        <f t="shared" si="228"/>
        <v>0</v>
      </c>
      <c r="V640" s="145">
        <v>0</v>
      </c>
      <c r="W640" s="145">
        <v>0</v>
      </c>
      <c r="X640" s="145">
        <v>0</v>
      </c>
      <c r="Y640" s="466">
        <v>0</v>
      </c>
      <c r="Z640" s="495">
        <f t="shared" si="224"/>
        <v>0</v>
      </c>
      <c r="AA640" s="145">
        <v>0</v>
      </c>
      <c r="AB640" s="145">
        <v>0</v>
      </c>
      <c r="AC640" s="145">
        <v>0</v>
      </c>
      <c r="AD640" s="145">
        <v>0</v>
      </c>
      <c r="AE640" s="495">
        <f t="shared" si="225"/>
        <v>0</v>
      </c>
      <c r="AF640" s="112">
        <v>0</v>
      </c>
      <c r="AG640" s="112">
        <v>0</v>
      </c>
      <c r="AH640" s="112">
        <v>0</v>
      </c>
      <c r="AI640" s="112">
        <v>0</v>
      </c>
      <c r="AJ640" s="495">
        <f t="shared" si="216"/>
        <v>0</v>
      </c>
    </row>
    <row r="641" spans="2:36" s="269" customFormat="1" ht="18" customHeight="1" thickBot="1" x14ac:dyDescent="0.3">
      <c r="B641" s="900"/>
      <c r="C641" s="928"/>
      <c r="D641" s="788"/>
      <c r="E641" s="89" t="s">
        <v>625</v>
      </c>
      <c r="F641" s="52">
        <f t="shared" si="226"/>
        <v>0</v>
      </c>
      <c r="G641" s="113">
        <v>0</v>
      </c>
      <c r="H641" s="113">
        <v>0</v>
      </c>
      <c r="I641" s="113">
        <v>0</v>
      </c>
      <c r="J641" s="113">
        <v>0</v>
      </c>
      <c r="K641" s="68">
        <f t="shared" si="229"/>
        <v>0</v>
      </c>
      <c r="L641" s="111">
        <v>0</v>
      </c>
      <c r="M641" s="111">
        <v>0</v>
      </c>
      <c r="N641" s="111">
        <v>0</v>
      </c>
      <c r="O641" s="111">
        <v>0</v>
      </c>
      <c r="P641" s="318">
        <f t="shared" si="227"/>
        <v>0</v>
      </c>
      <c r="Q641" s="112">
        <v>0</v>
      </c>
      <c r="R641" s="112">
        <v>0</v>
      </c>
      <c r="S641" s="112">
        <v>0</v>
      </c>
      <c r="T641" s="112">
        <v>0</v>
      </c>
      <c r="U641" s="318">
        <f t="shared" si="228"/>
        <v>0</v>
      </c>
      <c r="V641" s="144">
        <v>0</v>
      </c>
      <c r="W641" s="144">
        <v>0</v>
      </c>
      <c r="X641" s="144">
        <v>0</v>
      </c>
      <c r="Y641" s="484">
        <v>0</v>
      </c>
      <c r="Z641" s="495">
        <f t="shared" si="224"/>
        <v>0</v>
      </c>
      <c r="AA641" s="145">
        <v>0</v>
      </c>
      <c r="AB641" s="145">
        <v>0</v>
      </c>
      <c r="AC641" s="145">
        <v>0</v>
      </c>
      <c r="AD641" s="145">
        <v>0</v>
      </c>
      <c r="AE641" s="495">
        <f t="shared" si="225"/>
        <v>0</v>
      </c>
      <c r="AF641" s="112">
        <v>0</v>
      </c>
      <c r="AG641" s="112">
        <v>0</v>
      </c>
      <c r="AH641" s="112">
        <v>0</v>
      </c>
      <c r="AI641" s="112">
        <v>0</v>
      </c>
      <c r="AJ641" s="495">
        <f t="shared" si="216"/>
        <v>0</v>
      </c>
    </row>
    <row r="642" spans="2:36" s="269" customFormat="1" ht="17.25" customHeight="1" thickBot="1" x14ac:dyDescent="0.3">
      <c r="B642" s="898">
        <v>11</v>
      </c>
      <c r="C642" s="928"/>
      <c r="D642" s="807" t="s">
        <v>249</v>
      </c>
      <c r="E642" s="116" t="s">
        <v>118</v>
      </c>
      <c r="F642" s="52">
        <f t="shared" si="226"/>
        <v>0</v>
      </c>
      <c r="G642" s="113">
        <v>0</v>
      </c>
      <c r="H642" s="113">
        <v>0</v>
      </c>
      <c r="I642" s="113">
        <v>0</v>
      </c>
      <c r="J642" s="113">
        <v>0</v>
      </c>
      <c r="K642" s="68">
        <f t="shared" si="229"/>
        <v>0</v>
      </c>
      <c r="L642" s="111">
        <v>0</v>
      </c>
      <c r="M642" s="111">
        <v>0</v>
      </c>
      <c r="N642" s="111">
        <v>0</v>
      </c>
      <c r="O642" s="111">
        <v>0</v>
      </c>
      <c r="P642" s="318">
        <f t="shared" si="227"/>
        <v>0</v>
      </c>
      <c r="Q642" s="112">
        <v>0</v>
      </c>
      <c r="R642" s="112">
        <v>0</v>
      </c>
      <c r="S642" s="112">
        <v>0</v>
      </c>
      <c r="T642" s="112">
        <v>0</v>
      </c>
      <c r="U642" s="318">
        <f t="shared" si="228"/>
        <v>0</v>
      </c>
      <c r="V642" s="113">
        <v>0</v>
      </c>
      <c r="W642" s="113">
        <v>0</v>
      </c>
      <c r="X642" s="113">
        <v>0</v>
      </c>
      <c r="Y642" s="485">
        <v>0</v>
      </c>
      <c r="Z642" s="495">
        <f t="shared" si="224"/>
        <v>0</v>
      </c>
      <c r="AA642" s="145">
        <v>0</v>
      </c>
      <c r="AB642" s="145">
        <v>0</v>
      </c>
      <c r="AC642" s="145">
        <v>0</v>
      </c>
      <c r="AD642" s="145">
        <v>0</v>
      </c>
      <c r="AE642" s="495">
        <f t="shared" si="225"/>
        <v>0</v>
      </c>
      <c r="AF642" s="112">
        <v>0</v>
      </c>
      <c r="AG642" s="112">
        <v>0</v>
      </c>
      <c r="AH642" s="112">
        <v>0</v>
      </c>
      <c r="AI642" s="112">
        <v>0</v>
      </c>
      <c r="AJ642" s="495">
        <f t="shared" si="216"/>
        <v>0</v>
      </c>
    </row>
    <row r="643" spans="2:36" s="269" customFormat="1" ht="17.25" customHeight="1" thickBot="1" x14ac:dyDescent="0.3">
      <c r="B643" s="899"/>
      <c r="C643" s="928"/>
      <c r="D643" s="787"/>
      <c r="E643" s="87" t="s">
        <v>205</v>
      </c>
      <c r="F643" s="52">
        <f t="shared" si="226"/>
        <v>0</v>
      </c>
      <c r="G643" s="113">
        <v>0</v>
      </c>
      <c r="H643" s="113">
        <v>0</v>
      </c>
      <c r="I643" s="113">
        <v>0</v>
      </c>
      <c r="J643" s="113">
        <v>0</v>
      </c>
      <c r="K643" s="68">
        <f t="shared" si="229"/>
        <v>0</v>
      </c>
      <c r="L643" s="111">
        <v>0</v>
      </c>
      <c r="M643" s="111">
        <v>0</v>
      </c>
      <c r="N643" s="111">
        <v>0</v>
      </c>
      <c r="O643" s="111">
        <v>0</v>
      </c>
      <c r="P643" s="318">
        <f t="shared" si="227"/>
        <v>0</v>
      </c>
      <c r="Q643" s="112">
        <v>0</v>
      </c>
      <c r="R643" s="112">
        <v>0</v>
      </c>
      <c r="S643" s="112">
        <v>0</v>
      </c>
      <c r="T643" s="112">
        <v>0</v>
      </c>
      <c r="U643" s="318">
        <f t="shared" si="228"/>
        <v>0</v>
      </c>
      <c r="V643" s="111">
        <v>0</v>
      </c>
      <c r="W643" s="111">
        <v>0</v>
      </c>
      <c r="X643" s="111">
        <v>0</v>
      </c>
      <c r="Y643" s="486">
        <v>0</v>
      </c>
      <c r="Z643" s="495">
        <f t="shared" si="224"/>
        <v>0</v>
      </c>
      <c r="AA643" s="145">
        <v>0</v>
      </c>
      <c r="AB643" s="145">
        <v>0</v>
      </c>
      <c r="AC643" s="145">
        <v>0</v>
      </c>
      <c r="AD643" s="145">
        <v>0</v>
      </c>
      <c r="AE643" s="495">
        <f t="shared" si="225"/>
        <v>0</v>
      </c>
      <c r="AF643" s="112">
        <v>0</v>
      </c>
      <c r="AG643" s="112">
        <v>0</v>
      </c>
      <c r="AH643" s="112">
        <v>0</v>
      </c>
      <c r="AI643" s="112">
        <v>0</v>
      </c>
      <c r="AJ643" s="495">
        <f t="shared" si="216"/>
        <v>0</v>
      </c>
    </row>
    <row r="644" spans="2:36" s="269" customFormat="1" ht="17.25" customHeight="1" thickBot="1" x14ac:dyDescent="0.3">
      <c r="B644" s="899"/>
      <c r="C644" s="928"/>
      <c r="D644" s="787"/>
      <c r="E644" s="87" t="s">
        <v>114</v>
      </c>
      <c r="F644" s="52">
        <f t="shared" si="226"/>
        <v>0</v>
      </c>
      <c r="G644" s="113">
        <v>0</v>
      </c>
      <c r="H644" s="113">
        <v>0</v>
      </c>
      <c r="I644" s="113">
        <v>0</v>
      </c>
      <c r="J644" s="113">
        <v>0</v>
      </c>
      <c r="K644" s="68">
        <f t="shared" si="229"/>
        <v>0</v>
      </c>
      <c r="L644" s="111">
        <v>0</v>
      </c>
      <c r="M644" s="111">
        <v>0</v>
      </c>
      <c r="N644" s="111">
        <v>0</v>
      </c>
      <c r="O644" s="111">
        <v>0</v>
      </c>
      <c r="P644" s="318">
        <f t="shared" si="227"/>
        <v>0</v>
      </c>
      <c r="Q644" s="112">
        <v>0</v>
      </c>
      <c r="R644" s="112">
        <v>0</v>
      </c>
      <c r="S644" s="112">
        <v>0</v>
      </c>
      <c r="T644" s="112">
        <v>0</v>
      </c>
      <c r="U644" s="318">
        <f t="shared" si="228"/>
        <v>0</v>
      </c>
      <c r="V644" s="112">
        <v>0</v>
      </c>
      <c r="W644" s="112">
        <v>0</v>
      </c>
      <c r="X644" s="112">
        <v>0</v>
      </c>
      <c r="Y644" s="480">
        <v>0</v>
      </c>
      <c r="Z644" s="495">
        <f t="shared" si="224"/>
        <v>0</v>
      </c>
      <c r="AA644" s="145">
        <v>0</v>
      </c>
      <c r="AB644" s="145">
        <v>0</v>
      </c>
      <c r="AC644" s="145">
        <v>0</v>
      </c>
      <c r="AD644" s="145">
        <v>0</v>
      </c>
      <c r="AE644" s="495">
        <f t="shared" si="225"/>
        <v>0</v>
      </c>
      <c r="AF644" s="112">
        <v>0</v>
      </c>
      <c r="AG644" s="112">
        <v>0</v>
      </c>
      <c r="AH644" s="112">
        <v>0</v>
      </c>
      <c r="AI644" s="112">
        <v>0</v>
      </c>
      <c r="AJ644" s="495">
        <f t="shared" si="216"/>
        <v>0</v>
      </c>
    </row>
    <row r="645" spans="2:36" s="269" customFormat="1" ht="17.25" customHeight="1" thickBot="1" x14ac:dyDescent="0.3">
      <c r="B645" s="899"/>
      <c r="C645" s="928"/>
      <c r="D645" s="787"/>
      <c r="E645" s="230" t="s">
        <v>626</v>
      </c>
      <c r="F645" s="52">
        <f t="shared" si="226"/>
        <v>0</v>
      </c>
      <c r="G645" s="113">
        <v>0</v>
      </c>
      <c r="H645" s="113">
        <v>0</v>
      </c>
      <c r="I645" s="113">
        <v>0</v>
      </c>
      <c r="J645" s="113">
        <v>0</v>
      </c>
      <c r="K645" s="68">
        <f t="shared" si="229"/>
        <v>0</v>
      </c>
      <c r="L645" s="111">
        <v>0</v>
      </c>
      <c r="M645" s="111">
        <v>0</v>
      </c>
      <c r="N645" s="111">
        <v>0</v>
      </c>
      <c r="O645" s="111">
        <v>0</v>
      </c>
      <c r="P645" s="318">
        <f t="shared" si="227"/>
        <v>0</v>
      </c>
      <c r="Q645" s="112">
        <v>0</v>
      </c>
      <c r="R645" s="112">
        <v>0</v>
      </c>
      <c r="S645" s="112">
        <v>0</v>
      </c>
      <c r="T645" s="112">
        <v>0</v>
      </c>
      <c r="U645" s="318">
        <f t="shared" si="228"/>
        <v>0</v>
      </c>
      <c r="V645" s="112">
        <v>0</v>
      </c>
      <c r="W645" s="112">
        <v>0</v>
      </c>
      <c r="X645" s="112">
        <v>0</v>
      </c>
      <c r="Y645" s="480">
        <v>0</v>
      </c>
      <c r="Z645" s="495">
        <f t="shared" si="224"/>
        <v>0</v>
      </c>
      <c r="AA645" s="145">
        <v>0</v>
      </c>
      <c r="AB645" s="145">
        <v>0</v>
      </c>
      <c r="AC645" s="145">
        <v>0</v>
      </c>
      <c r="AD645" s="145">
        <v>0</v>
      </c>
      <c r="AE645" s="495">
        <f t="shared" si="225"/>
        <v>0</v>
      </c>
      <c r="AF645" s="112">
        <v>0</v>
      </c>
      <c r="AG645" s="112">
        <v>0</v>
      </c>
      <c r="AH645" s="112">
        <v>0</v>
      </c>
      <c r="AI645" s="112">
        <v>0</v>
      </c>
      <c r="AJ645" s="495">
        <f t="shared" si="216"/>
        <v>0</v>
      </c>
    </row>
    <row r="646" spans="2:36" s="269" customFormat="1" ht="17.25" customHeight="1" thickBot="1" x14ac:dyDescent="0.3">
      <c r="B646" s="900"/>
      <c r="C646" s="928"/>
      <c r="D646" s="791"/>
      <c r="E646" s="89" t="s">
        <v>625</v>
      </c>
      <c r="F646" s="52">
        <f t="shared" si="226"/>
        <v>0</v>
      </c>
      <c r="G646" s="113">
        <v>0</v>
      </c>
      <c r="H646" s="113">
        <v>0</v>
      </c>
      <c r="I646" s="113">
        <v>0</v>
      </c>
      <c r="J646" s="113">
        <v>0</v>
      </c>
      <c r="K646" s="68">
        <f t="shared" si="229"/>
        <v>0</v>
      </c>
      <c r="L646" s="111">
        <v>0</v>
      </c>
      <c r="M646" s="111">
        <v>0</v>
      </c>
      <c r="N646" s="111">
        <v>0</v>
      </c>
      <c r="O646" s="111">
        <v>0</v>
      </c>
      <c r="P646" s="318">
        <f t="shared" si="227"/>
        <v>0</v>
      </c>
      <c r="Q646" s="112">
        <v>0</v>
      </c>
      <c r="R646" s="112">
        <v>0</v>
      </c>
      <c r="S646" s="112">
        <v>0</v>
      </c>
      <c r="T646" s="112">
        <v>0</v>
      </c>
      <c r="U646" s="318">
        <f t="shared" si="228"/>
        <v>0</v>
      </c>
      <c r="V646" s="112">
        <v>0</v>
      </c>
      <c r="W646" s="112">
        <v>0</v>
      </c>
      <c r="X646" s="112">
        <v>0</v>
      </c>
      <c r="Y646" s="480">
        <v>0</v>
      </c>
      <c r="Z646" s="495">
        <f t="shared" si="224"/>
        <v>0</v>
      </c>
      <c r="AA646" s="145">
        <v>0</v>
      </c>
      <c r="AB646" s="145">
        <v>0</v>
      </c>
      <c r="AC646" s="145">
        <v>0</v>
      </c>
      <c r="AD646" s="145">
        <v>0</v>
      </c>
      <c r="AE646" s="495">
        <f t="shared" si="225"/>
        <v>0</v>
      </c>
      <c r="AF646" s="112">
        <v>0</v>
      </c>
      <c r="AG646" s="112">
        <v>0</v>
      </c>
      <c r="AH646" s="112">
        <v>0</v>
      </c>
      <c r="AI646" s="112">
        <v>0</v>
      </c>
      <c r="AJ646" s="495">
        <f t="shared" si="216"/>
        <v>0</v>
      </c>
    </row>
    <row r="647" spans="2:36" s="269" customFormat="1" ht="17.25" customHeight="1" thickBot="1" x14ac:dyDescent="0.3">
      <c r="B647" s="898">
        <v>12</v>
      </c>
      <c r="C647" s="928"/>
      <c r="D647" s="786" t="s">
        <v>250</v>
      </c>
      <c r="E647" s="116" t="s">
        <v>118</v>
      </c>
      <c r="F647" s="52">
        <f t="shared" si="226"/>
        <v>0</v>
      </c>
      <c r="G647" s="113">
        <v>0</v>
      </c>
      <c r="H647" s="113">
        <v>0</v>
      </c>
      <c r="I647" s="113">
        <v>0</v>
      </c>
      <c r="J647" s="113">
        <v>0</v>
      </c>
      <c r="K647" s="68">
        <f t="shared" si="229"/>
        <v>0</v>
      </c>
      <c r="L647" s="111">
        <v>0</v>
      </c>
      <c r="M647" s="111">
        <v>0</v>
      </c>
      <c r="N647" s="111">
        <v>0</v>
      </c>
      <c r="O647" s="111">
        <v>0</v>
      </c>
      <c r="P647" s="318">
        <f t="shared" si="227"/>
        <v>0</v>
      </c>
      <c r="Q647" s="112">
        <v>0</v>
      </c>
      <c r="R647" s="112">
        <v>0</v>
      </c>
      <c r="S647" s="112">
        <v>0</v>
      </c>
      <c r="T647" s="112">
        <v>0</v>
      </c>
      <c r="U647" s="318">
        <f t="shared" si="228"/>
        <v>0</v>
      </c>
      <c r="V647" s="112">
        <v>0</v>
      </c>
      <c r="W647" s="112">
        <v>0</v>
      </c>
      <c r="X647" s="112">
        <v>0</v>
      </c>
      <c r="Y647" s="480">
        <v>0</v>
      </c>
      <c r="Z647" s="495">
        <f t="shared" si="224"/>
        <v>0</v>
      </c>
      <c r="AA647" s="145">
        <v>0</v>
      </c>
      <c r="AB647" s="145">
        <v>0</v>
      </c>
      <c r="AC647" s="145">
        <v>0</v>
      </c>
      <c r="AD647" s="145">
        <v>0</v>
      </c>
      <c r="AE647" s="495">
        <f t="shared" si="225"/>
        <v>0</v>
      </c>
      <c r="AF647" s="112">
        <v>0</v>
      </c>
      <c r="AG647" s="112">
        <v>0</v>
      </c>
      <c r="AH647" s="112">
        <v>0</v>
      </c>
      <c r="AI647" s="112">
        <v>0</v>
      </c>
      <c r="AJ647" s="495">
        <f t="shared" si="216"/>
        <v>0</v>
      </c>
    </row>
    <row r="648" spans="2:36" s="269" customFormat="1" ht="17.25" customHeight="1" thickBot="1" x14ac:dyDescent="0.3">
      <c r="B648" s="899"/>
      <c r="C648" s="928"/>
      <c r="D648" s="787"/>
      <c r="E648" s="87" t="s">
        <v>205</v>
      </c>
      <c r="F648" s="52">
        <f t="shared" si="226"/>
        <v>0</v>
      </c>
      <c r="G648" s="113">
        <v>0</v>
      </c>
      <c r="H648" s="113">
        <v>0</v>
      </c>
      <c r="I648" s="113">
        <v>0</v>
      </c>
      <c r="J648" s="113">
        <v>0</v>
      </c>
      <c r="K648" s="68">
        <f t="shared" si="229"/>
        <v>0</v>
      </c>
      <c r="L648" s="111">
        <v>0</v>
      </c>
      <c r="M648" s="111">
        <v>0</v>
      </c>
      <c r="N648" s="111">
        <v>0</v>
      </c>
      <c r="O648" s="111">
        <v>0</v>
      </c>
      <c r="P648" s="318">
        <f t="shared" si="227"/>
        <v>0</v>
      </c>
      <c r="Q648" s="112">
        <v>0</v>
      </c>
      <c r="R648" s="112">
        <v>0</v>
      </c>
      <c r="S648" s="112">
        <v>0</v>
      </c>
      <c r="T648" s="112">
        <v>0</v>
      </c>
      <c r="U648" s="318">
        <f t="shared" si="228"/>
        <v>0</v>
      </c>
      <c r="V648" s="112">
        <v>0</v>
      </c>
      <c r="W648" s="112">
        <v>0</v>
      </c>
      <c r="X648" s="112">
        <v>0</v>
      </c>
      <c r="Y648" s="480">
        <v>0</v>
      </c>
      <c r="Z648" s="495">
        <f t="shared" si="224"/>
        <v>0</v>
      </c>
      <c r="AA648" s="145">
        <v>0</v>
      </c>
      <c r="AB648" s="145">
        <v>0</v>
      </c>
      <c r="AC648" s="145">
        <v>0</v>
      </c>
      <c r="AD648" s="145">
        <v>0</v>
      </c>
      <c r="AE648" s="495">
        <f t="shared" si="225"/>
        <v>0</v>
      </c>
      <c r="AF648" s="112">
        <v>0</v>
      </c>
      <c r="AG648" s="112">
        <v>0</v>
      </c>
      <c r="AH648" s="112">
        <v>0</v>
      </c>
      <c r="AI648" s="112">
        <v>0</v>
      </c>
      <c r="AJ648" s="495">
        <f t="shared" si="216"/>
        <v>0</v>
      </c>
    </row>
    <row r="649" spans="2:36" s="269" customFormat="1" ht="17.25" customHeight="1" thickBot="1" x14ac:dyDescent="0.3">
      <c r="B649" s="899"/>
      <c r="C649" s="928"/>
      <c r="D649" s="787"/>
      <c r="E649" s="87" t="s">
        <v>114</v>
      </c>
      <c r="F649" s="52">
        <f t="shared" si="226"/>
        <v>0</v>
      </c>
      <c r="G649" s="113">
        <v>0</v>
      </c>
      <c r="H649" s="113">
        <v>0</v>
      </c>
      <c r="I649" s="113">
        <v>0</v>
      </c>
      <c r="J649" s="113">
        <v>0</v>
      </c>
      <c r="K649" s="68">
        <f t="shared" si="229"/>
        <v>0</v>
      </c>
      <c r="L649" s="111">
        <v>0</v>
      </c>
      <c r="M649" s="111">
        <v>0</v>
      </c>
      <c r="N649" s="111">
        <v>0</v>
      </c>
      <c r="O649" s="111">
        <v>0</v>
      </c>
      <c r="P649" s="318">
        <f t="shared" si="227"/>
        <v>0</v>
      </c>
      <c r="Q649" s="112">
        <v>0</v>
      </c>
      <c r="R649" s="112">
        <v>0</v>
      </c>
      <c r="S649" s="112">
        <v>0</v>
      </c>
      <c r="T649" s="112">
        <v>0</v>
      </c>
      <c r="U649" s="318">
        <f t="shared" si="228"/>
        <v>0</v>
      </c>
      <c r="V649" s="112">
        <v>0</v>
      </c>
      <c r="W649" s="112">
        <v>0</v>
      </c>
      <c r="X649" s="112">
        <v>0</v>
      </c>
      <c r="Y649" s="480">
        <v>0</v>
      </c>
      <c r="Z649" s="495">
        <f t="shared" si="224"/>
        <v>0</v>
      </c>
      <c r="AA649" s="145">
        <v>0</v>
      </c>
      <c r="AB649" s="145">
        <v>0</v>
      </c>
      <c r="AC649" s="145">
        <v>0</v>
      </c>
      <c r="AD649" s="145">
        <v>0</v>
      </c>
      <c r="AE649" s="495">
        <f t="shared" si="225"/>
        <v>0</v>
      </c>
      <c r="AF649" s="112">
        <v>0</v>
      </c>
      <c r="AG649" s="112">
        <v>0</v>
      </c>
      <c r="AH649" s="112">
        <v>0</v>
      </c>
      <c r="AI649" s="112">
        <v>0</v>
      </c>
      <c r="AJ649" s="495">
        <f t="shared" si="216"/>
        <v>0</v>
      </c>
    </row>
    <row r="650" spans="2:36" s="269" customFormat="1" ht="17.25" customHeight="1" thickBot="1" x14ac:dyDescent="0.3">
      <c r="B650" s="899"/>
      <c r="C650" s="928"/>
      <c r="D650" s="787"/>
      <c r="E650" s="230" t="s">
        <v>626</v>
      </c>
      <c r="F650" s="52">
        <f t="shared" si="226"/>
        <v>0</v>
      </c>
      <c r="G650" s="113">
        <v>0</v>
      </c>
      <c r="H650" s="113">
        <v>0</v>
      </c>
      <c r="I650" s="113">
        <v>0</v>
      </c>
      <c r="J650" s="113">
        <v>0</v>
      </c>
      <c r="K650" s="68">
        <f t="shared" si="229"/>
        <v>0</v>
      </c>
      <c r="L650" s="111">
        <v>0</v>
      </c>
      <c r="M650" s="111">
        <v>0</v>
      </c>
      <c r="N650" s="111">
        <v>0</v>
      </c>
      <c r="O650" s="111">
        <v>0</v>
      </c>
      <c r="P650" s="318">
        <f t="shared" si="227"/>
        <v>0</v>
      </c>
      <c r="Q650" s="112">
        <v>0</v>
      </c>
      <c r="R650" s="112">
        <v>0</v>
      </c>
      <c r="S650" s="112">
        <v>0</v>
      </c>
      <c r="T650" s="112">
        <v>0</v>
      </c>
      <c r="U650" s="318">
        <f t="shared" si="228"/>
        <v>0</v>
      </c>
      <c r="V650" s="112">
        <v>0</v>
      </c>
      <c r="W650" s="112">
        <v>0</v>
      </c>
      <c r="X650" s="112">
        <v>0</v>
      </c>
      <c r="Y650" s="480">
        <v>0</v>
      </c>
      <c r="Z650" s="495">
        <f t="shared" si="224"/>
        <v>0</v>
      </c>
      <c r="AA650" s="145">
        <v>0</v>
      </c>
      <c r="AB650" s="145">
        <v>0</v>
      </c>
      <c r="AC650" s="145">
        <v>0</v>
      </c>
      <c r="AD650" s="145">
        <v>0</v>
      </c>
      <c r="AE650" s="495">
        <f t="shared" si="225"/>
        <v>0</v>
      </c>
      <c r="AF650" s="112">
        <v>0</v>
      </c>
      <c r="AG650" s="112">
        <v>0</v>
      </c>
      <c r="AH650" s="112">
        <v>0</v>
      </c>
      <c r="AI650" s="112">
        <v>0</v>
      </c>
      <c r="AJ650" s="495">
        <f t="shared" ref="AJ650:AJ713" si="230">AF650+AG650+AH650+AI650</f>
        <v>0</v>
      </c>
    </row>
    <row r="651" spans="2:36" s="269" customFormat="1" ht="17.25" customHeight="1" thickBot="1" x14ac:dyDescent="0.3">
      <c r="B651" s="900"/>
      <c r="C651" s="928"/>
      <c r="D651" s="791"/>
      <c r="E651" s="89" t="s">
        <v>625</v>
      </c>
      <c r="F651" s="52">
        <f t="shared" si="226"/>
        <v>0</v>
      </c>
      <c r="G651" s="113">
        <v>0</v>
      </c>
      <c r="H651" s="113">
        <v>0</v>
      </c>
      <c r="I651" s="113">
        <v>0</v>
      </c>
      <c r="J651" s="113">
        <v>0</v>
      </c>
      <c r="K651" s="68">
        <f t="shared" si="229"/>
        <v>0</v>
      </c>
      <c r="L651" s="111">
        <v>0</v>
      </c>
      <c r="M651" s="111">
        <v>0</v>
      </c>
      <c r="N651" s="111">
        <v>0</v>
      </c>
      <c r="O651" s="111">
        <v>0</v>
      </c>
      <c r="P651" s="318">
        <f t="shared" si="227"/>
        <v>0</v>
      </c>
      <c r="Q651" s="112">
        <v>0</v>
      </c>
      <c r="R651" s="112">
        <v>0</v>
      </c>
      <c r="S651" s="112">
        <v>0</v>
      </c>
      <c r="T651" s="112">
        <v>0</v>
      </c>
      <c r="U651" s="318">
        <f t="shared" si="228"/>
        <v>0</v>
      </c>
      <c r="V651" s="112">
        <v>0</v>
      </c>
      <c r="W651" s="112">
        <v>0</v>
      </c>
      <c r="X651" s="112">
        <v>0</v>
      </c>
      <c r="Y651" s="480">
        <v>0</v>
      </c>
      <c r="Z651" s="495">
        <f t="shared" si="224"/>
        <v>0</v>
      </c>
      <c r="AA651" s="145">
        <v>0</v>
      </c>
      <c r="AB651" s="145">
        <v>0</v>
      </c>
      <c r="AC651" s="145">
        <v>0</v>
      </c>
      <c r="AD651" s="145">
        <v>0</v>
      </c>
      <c r="AE651" s="495">
        <f t="shared" si="225"/>
        <v>0</v>
      </c>
      <c r="AF651" s="112">
        <v>0</v>
      </c>
      <c r="AG651" s="112">
        <v>0</v>
      </c>
      <c r="AH651" s="112">
        <v>0</v>
      </c>
      <c r="AI651" s="112">
        <v>0</v>
      </c>
      <c r="AJ651" s="495">
        <f t="shared" si="230"/>
        <v>0</v>
      </c>
    </row>
    <row r="652" spans="2:36" s="269" customFormat="1" ht="20.25" customHeight="1" thickBot="1" x14ac:dyDescent="0.3">
      <c r="B652" s="898">
        <v>13</v>
      </c>
      <c r="C652" s="928"/>
      <c r="D652" s="786" t="s">
        <v>583</v>
      </c>
      <c r="E652" s="116" t="s">
        <v>118</v>
      </c>
      <c r="F652" s="52">
        <f t="shared" si="226"/>
        <v>0</v>
      </c>
      <c r="G652" s="113">
        <v>0</v>
      </c>
      <c r="H652" s="113">
        <v>0</v>
      </c>
      <c r="I652" s="113">
        <v>0</v>
      </c>
      <c r="J652" s="113">
        <v>0</v>
      </c>
      <c r="K652" s="68">
        <f t="shared" si="229"/>
        <v>0</v>
      </c>
      <c r="L652" s="111">
        <v>0</v>
      </c>
      <c r="M652" s="111">
        <v>0</v>
      </c>
      <c r="N652" s="111">
        <v>0</v>
      </c>
      <c r="O652" s="111">
        <v>0</v>
      </c>
      <c r="P652" s="318">
        <f t="shared" si="227"/>
        <v>0</v>
      </c>
      <c r="Q652" s="112">
        <v>0</v>
      </c>
      <c r="R652" s="112">
        <v>0</v>
      </c>
      <c r="S652" s="112">
        <v>0</v>
      </c>
      <c r="T652" s="112">
        <v>0</v>
      </c>
      <c r="U652" s="318">
        <f t="shared" si="228"/>
        <v>0</v>
      </c>
      <c r="V652" s="112">
        <v>0</v>
      </c>
      <c r="W652" s="112">
        <v>0</v>
      </c>
      <c r="X652" s="112">
        <v>0</v>
      </c>
      <c r="Y652" s="480">
        <v>0</v>
      </c>
      <c r="Z652" s="495">
        <f t="shared" ref="Z652:Z715" si="231">V652+W652+X652+Y652</f>
        <v>0</v>
      </c>
      <c r="AA652" s="145">
        <v>0</v>
      </c>
      <c r="AB652" s="145">
        <v>0</v>
      </c>
      <c r="AC652" s="145">
        <v>0</v>
      </c>
      <c r="AD652" s="145">
        <v>0</v>
      </c>
      <c r="AE652" s="495">
        <f t="shared" ref="AE652:AE715" si="232">AA652+AB652+AC652+AD652</f>
        <v>0</v>
      </c>
      <c r="AF652" s="112">
        <v>0</v>
      </c>
      <c r="AG652" s="112">
        <v>0</v>
      </c>
      <c r="AH652" s="112">
        <v>0</v>
      </c>
      <c r="AI652" s="112">
        <v>0</v>
      </c>
      <c r="AJ652" s="495">
        <f t="shared" si="230"/>
        <v>0</v>
      </c>
    </row>
    <row r="653" spans="2:36" s="269" customFormat="1" ht="21" customHeight="1" thickBot="1" x14ac:dyDescent="0.3">
      <c r="B653" s="899"/>
      <c r="C653" s="928"/>
      <c r="D653" s="787"/>
      <c r="E653" s="87" t="s">
        <v>205</v>
      </c>
      <c r="F653" s="52">
        <f t="shared" si="226"/>
        <v>0</v>
      </c>
      <c r="G653" s="113">
        <v>0</v>
      </c>
      <c r="H653" s="113">
        <v>0</v>
      </c>
      <c r="I653" s="113">
        <v>0</v>
      </c>
      <c r="J653" s="113">
        <v>0</v>
      </c>
      <c r="K653" s="68">
        <f t="shared" si="229"/>
        <v>0</v>
      </c>
      <c r="L653" s="111">
        <v>0</v>
      </c>
      <c r="M653" s="111">
        <v>0</v>
      </c>
      <c r="N653" s="111">
        <v>0</v>
      </c>
      <c r="O653" s="111">
        <v>0</v>
      </c>
      <c r="P653" s="318">
        <f t="shared" si="227"/>
        <v>0</v>
      </c>
      <c r="Q653" s="112">
        <v>0</v>
      </c>
      <c r="R653" s="112">
        <v>0</v>
      </c>
      <c r="S653" s="112">
        <v>0</v>
      </c>
      <c r="T653" s="112">
        <v>0</v>
      </c>
      <c r="U653" s="318">
        <f t="shared" si="228"/>
        <v>0</v>
      </c>
      <c r="V653" s="112">
        <v>0</v>
      </c>
      <c r="W653" s="112">
        <v>0</v>
      </c>
      <c r="X653" s="112">
        <v>0</v>
      </c>
      <c r="Y653" s="480">
        <v>0</v>
      </c>
      <c r="Z653" s="495">
        <f t="shared" si="231"/>
        <v>0</v>
      </c>
      <c r="AA653" s="145">
        <v>0</v>
      </c>
      <c r="AB653" s="145">
        <v>0</v>
      </c>
      <c r="AC653" s="145">
        <v>0</v>
      </c>
      <c r="AD653" s="145">
        <v>0</v>
      </c>
      <c r="AE653" s="495">
        <f t="shared" si="232"/>
        <v>0</v>
      </c>
      <c r="AF653" s="112">
        <v>0</v>
      </c>
      <c r="AG653" s="112">
        <v>0</v>
      </c>
      <c r="AH653" s="112">
        <v>0</v>
      </c>
      <c r="AI653" s="112">
        <v>0</v>
      </c>
      <c r="AJ653" s="495">
        <f t="shared" si="230"/>
        <v>0</v>
      </c>
    </row>
    <row r="654" spans="2:36" s="269" customFormat="1" ht="18" customHeight="1" thickBot="1" x14ac:dyDescent="0.3">
      <c r="B654" s="899"/>
      <c r="C654" s="928"/>
      <c r="D654" s="787"/>
      <c r="E654" s="87" t="s">
        <v>114</v>
      </c>
      <c r="F654" s="52">
        <f t="shared" ref="F654:F717" si="233">K654+P654+U654+Z654+AE654+AJ654</f>
        <v>0</v>
      </c>
      <c r="G654" s="113">
        <v>0</v>
      </c>
      <c r="H654" s="113">
        <v>0</v>
      </c>
      <c r="I654" s="113">
        <v>0</v>
      </c>
      <c r="J654" s="113">
        <v>0</v>
      </c>
      <c r="K654" s="68">
        <f t="shared" si="229"/>
        <v>0</v>
      </c>
      <c r="L654" s="111">
        <v>0</v>
      </c>
      <c r="M654" s="111">
        <v>0</v>
      </c>
      <c r="N654" s="111">
        <v>0</v>
      </c>
      <c r="O654" s="111">
        <v>0</v>
      </c>
      <c r="P654" s="318">
        <f t="shared" si="227"/>
        <v>0</v>
      </c>
      <c r="Q654" s="112">
        <v>0</v>
      </c>
      <c r="R654" s="112">
        <v>0</v>
      </c>
      <c r="S654" s="112">
        <v>0</v>
      </c>
      <c r="T654" s="112">
        <v>0</v>
      </c>
      <c r="U654" s="318">
        <f t="shared" si="228"/>
        <v>0</v>
      </c>
      <c r="V654" s="112">
        <v>0</v>
      </c>
      <c r="W654" s="112">
        <v>0</v>
      </c>
      <c r="X654" s="112">
        <v>0</v>
      </c>
      <c r="Y654" s="480">
        <v>0</v>
      </c>
      <c r="Z654" s="495">
        <f t="shared" si="231"/>
        <v>0</v>
      </c>
      <c r="AA654" s="145">
        <v>0</v>
      </c>
      <c r="AB654" s="145">
        <v>0</v>
      </c>
      <c r="AC654" s="145">
        <v>0</v>
      </c>
      <c r="AD654" s="145">
        <v>0</v>
      </c>
      <c r="AE654" s="495">
        <f t="shared" si="232"/>
        <v>0</v>
      </c>
      <c r="AF654" s="112">
        <v>0</v>
      </c>
      <c r="AG654" s="112">
        <v>0</v>
      </c>
      <c r="AH654" s="112">
        <v>0</v>
      </c>
      <c r="AI654" s="112">
        <v>0</v>
      </c>
      <c r="AJ654" s="495">
        <f t="shared" si="230"/>
        <v>0</v>
      </c>
    </row>
    <row r="655" spans="2:36" s="269" customFormat="1" ht="18" customHeight="1" thickBot="1" x14ac:dyDescent="0.3">
      <c r="B655" s="899"/>
      <c r="C655" s="928"/>
      <c r="D655" s="787"/>
      <c r="E655" s="230" t="s">
        <v>626</v>
      </c>
      <c r="F655" s="52">
        <f t="shared" si="233"/>
        <v>0</v>
      </c>
      <c r="G655" s="113">
        <v>0</v>
      </c>
      <c r="H655" s="113">
        <v>0</v>
      </c>
      <c r="I655" s="113">
        <v>0</v>
      </c>
      <c r="J655" s="113">
        <v>0</v>
      </c>
      <c r="K655" s="68">
        <f t="shared" si="229"/>
        <v>0</v>
      </c>
      <c r="L655" s="111">
        <v>0</v>
      </c>
      <c r="M655" s="111">
        <v>0</v>
      </c>
      <c r="N655" s="111">
        <v>0</v>
      </c>
      <c r="O655" s="111">
        <v>0</v>
      </c>
      <c r="P655" s="318">
        <f t="shared" si="227"/>
        <v>0</v>
      </c>
      <c r="Q655" s="112">
        <v>0</v>
      </c>
      <c r="R655" s="112">
        <v>0</v>
      </c>
      <c r="S655" s="112">
        <v>0</v>
      </c>
      <c r="T655" s="112">
        <v>0</v>
      </c>
      <c r="U655" s="318">
        <f t="shared" si="228"/>
        <v>0</v>
      </c>
      <c r="V655" s="112">
        <v>0</v>
      </c>
      <c r="W655" s="112">
        <v>0</v>
      </c>
      <c r="X655" s="112">
        <v>0</v>
      </c>
      <c r="Y655" s="480">
        <v>0</v>
      </c>
      <c r="Z655" s="495">
        <f t="shared" si="231"/>
        <v>0</v>
      </c>
      <c r="AA655" s="145">
        <v>0</v>
      </c>
      <c r="AB655" s="145">
        <v>0</v>
      </c>
      <c r="AC655" s="145">
        <v>0</v>
      </c>
      <c r="AD655" s="145">
        <v>0</v>
      </c>
      <c r="AE655" s="495">
        <f t="shared" si="232"/>
        <v>0</v>
      </c>
      <c r="AF655" s="112">
        <v>0</v>
      </c>
      <c r="AG655" s="112">
        <v>0</v>
      </c>
      <c r="AH655" s="112">
        <v>0</v>
      </c>
      <c r="AI655" s="112">
        <v>0</v>
      </c>
      <c r="AJ655" s="495">
        <f t="shared" si="230"/>
        <v>0</v>
      </c>
    </row>
    <row r="656" spans="2:36" s="269" customFormat="1" ht="18.75" customHeight="1" thickBot="1" x14ac:dyDescent="0.3">
      <c r="B656" s="900"/>
      <c r="C656" s="928"/>
      <c r="D656" s="791"/>
      <c r="E656" s="89" t="s">
        <v>625</v>
      </c>
      <c r="F656" s="52">
        <f t="shared" si="233"/>
        <v>0</v>
      </c>
      <c r="G656" s="113">
        <v>0</v>
      </c>
      <c r="H656" s="113">
        <v>0</v>
      </c>
      <c r="I656" s="113">
        <v>0</v>
      </c>
      <c r="J656" s="113">
        <v>0</v>
      </c>
      <c r="K656" s="68">
        <f t="shared" si="229"/>
        <v>0</v>
      </c>
      <c r="L656" s="111">
        <v>0</v>
      </c>
      <c r="M656" s="111">
        <v>0</v>
      </c>
      <c r="N656" s="111">
        <v>0</v>
      </c>
      <c r="O656" s="111">
        <v>0</v>
      </c>
      <c r="P656" s="318">
        <f t="shared" si="227"/>
        <v>0</v>
      </c>
      <c r="Q656" s="112">
        <v>0</v>
      </c>
      <c r="R656" s="112">
        <v>0</v>
      </c>
      <c r="S656" s="112">
        <v>0</v>
      </c>
      <c r="T656" s="112">
        <v>0</v>
      </c>
      <c r="U656" s="318">
        <f t="shared" si="228"/>
        <v>0</v>
      </c>
      <c r="V656" s="112">
        <v>0</v>
      </c>
      <c r="W656" s="112">
        <v>0</v>
      </c>
      <c r="X656" s="112">
        <v>0</v>
      </c>
      <c r="Y656" s="480">
        <v>0</v>
      </c>
      <c r="Z656" s="495">
        <f t="shared" si="231"/>
        <v>0</v>
      </c>
      <c r="AA656" s="145">
        <v>0</v>
      </c>
      <c r="AB656" s="145">
        <v>0</v>
      </c>
      <c r="AC656" s="145">
        <v>0</v>
      </c>
      <c r="AD656" s="145">
        <v>0</v>
      </c>
      <c r="AE656" s="495">
        <f t="shared" si="232"/>
        <v>0</v>
      </c>
      <c r="AF656" s="145">
        <v>0</v>
      </c>
      <c r="AG656" s="145">
        <v>0</v>
      </c>
      <c r="AH656" s="145">
        <v>0</v>
      </c>
      <c r="AI656" s="145">
        <v>0</v>
      </c>
      <c r="AJ656" s="495">
        <f t="shared" si="230"/>
        <v>0</v>
      </c>
    </row>
    <row r="657" spans="2:36" s="125" customFormat="1" ht="36.75" customHeight="1" thickBot="1" x14ac:dyDescent="0.3">
      <c r="B657" s="898">
        <v>14</v>
      </c>
      <c r="C657" s="928"/>
      <c r="D657" s="786" t="s">
        <v>756</v>
      </c>
      <c r="E657" s="85" t="s">
        <v>118</v>
      </c>
      <c r="F657" s="52">
        <f t="shared" si="233"/>
        <v>0</v>
      </c>
      <c r="G657" s="143"/>
      <c r="H657" s="143"/>
      <c r="I657" s="143"/>
      <c r="J657" s="143"/>
      <c r="K657" s="68">
        <f t="shared" si="229"/>
        <v>0</v>
      </c>
      <c r="L657" s="277"/>
      <c r="M657" s="277"/>
      <c r="N657" s="277"/>
      <c r="O657" s="277"/>
      <c r="P657" s="318">
        <f t="shared" ref="P657:P728" si="234">L657+M657+N657+O657</f>
        <v>0</v>
      </c>
      <c r="Q657" s="277"/>
      <c r="R657" s="277"/>
      <c r="S657" s="277"/>
      <c r="T657" s="277"/>
      <c r="U657" s="318">
        <f t="shared" ref="U657:U728" si="235">Q657+R657+S657+T657</f>
        <v>0</v>
      </c>
      <c r="V657" s="277"/>
      <c r="W657" s="277"/>
      <c r="X657" s="277"/>
      <c r="Y657" s="422"/>
      <c r="Z657" s="495">
        <f t="shared" si="231"/>
        <v>0</v>
      </c>
      <c r="AA657" s="277"/>
      <c r="AB657" s="277"/>
      <c r="AC657" s="277"/>
      <c r="AD657" s="277"/>
      <c r="AE657" s="495">
        <f t="shared" si="232"/>
        <v>0</v>
      </c>
      <c r="AF657" s="277"/>
      <c r="AG657" s="277"/>
      <c r="AH657" s="277"/>
      <c r="AI657" s="277"/>
      <c r="AJ657" s="495">
        <f t="shared" si="230"/>
        <v>0</v>
      </c>
    </row>
    <row r="658" spans="2:36" s="125" customFormat="1" ht="36.75" customHeight="1" thickBot="1" x14ac:dyDescent="0.3">
      <c r="B658" s="899"/>
      <c r="C658" s="928"/>
      <c r="D658" s="787"/>
      <c r="E658" s="86" t="s">
        <v>205</v>
      </c>
      <c r="F658" s="52">
        <f t="shared" si="233"/>
        <v>0</v>
      </c>
      <c r="G658" s="141"/>
      <c r="H658" s="141"/>
      <c r="I658" s="141"/>
      <c r="J658" s="141"/>
      <c r="K658" s="68">
        <f t="shared" ref="K658:K729" si="236">G658+H658+I658+J658</f>
        <v>0</v>
      </c>
      <c r="L658" s="277"/>
      <c r="M658" s="277"/>
      <c r="N658" s="277"/>
      <c r="O658" s="277"/>
      <c r="P658" s="318">
        <f t="shared" si="234"/>
        <v>0</v>
      </c>
      <c r="Q658" s="277"/>
      <c r="R658" s="277"/>
      <c r="S658" s="277"/>
      <c r="T658" s="277"/>
      <c r="U658" s="318">
        <f t="shared" si="235"/>
        <v>0</v>
      </c>
      <c r="V658" s="277"/>
      <c r="W658" s="277"/>
      <c r="X658" s="277"/>
      <c r="Y658" s="422"/>
      <c r="Z658" s="495">
        <f t="shared" si="231"/>
        <v>0</v>
      </c>
      <c r="AA658" s="277"/>
      <c r="AB658" s="277"/>
      <c r="AC658" s="277"/>
      <c r="AD658" s="277"/>
      <c r="AE658" s="495">
        <f t="shared" si="232"/>
        <v>0</v>
      </c>
      <c r="AF658" s="277"/>
      <c r="AG658" s="277"/>
      <c r="AH658" s="277"/>
      <c r="AI658" s="277"/>
      <c r="AJ658" s="495">
        <f t="shared" si="230"/>
        <v>0</v>
      </c>
    </row>
    <row r="659" spans="2:36" s="269" customFormat="1" ht="36.75" customHeight="1" thickBot="1" x14ac:dyDescent="0.3">
      <c r="B659" s="899"/>
      <c r="C659" s="928"/>
      <c r="D659" s="787"/>
      <c r="E659" s="87" t="s">
        <v>114</v>
      </c>
      <c r="F659" s="52">
        <f t="shared" si="233"/>
        <v>0</v>
      </c>
      <c r="G659" s="112">
        <v>0</v>
      </c>
      <c r="H659" s="112">
        <v>0</v>
      </c>
      <c r="I659" s="112">
        <v>0</v>
      </c>
      <c r="J659" s="112">
        <v>0</v>
      </c>
      <c r="K659" s="68">
        <f t="shared" si="236"/>
        <v>0</v>
      </c>
      <c r="L659" s="112">
        <v>0</v>
      </c>
      <c r="M659" s="112">
        <v>0</v>
      </c>
      <c r="N659" s="112">
        <v>0</v>
      </c>
      <c r="O659" s="112">
        <v>0</v>
      </c>
      <c r="P659" s="318">
        <f t="shared" si="234"/>
        <v>0</v>
      </c>
      <c r="Q659" s="112">
        <v>0</v>
      </c>
      <c r="R659" s="112">
        <v>0</v>
      </c>
      <c r="S659" s="112">
        <v>0</v>
      </c>
      <c r="T659" s="112">
        <v>0</v>
      </c>
      <c r="U659" s="318">
        <f t="shared" si="235"/>
        <v>0</v>
      </c>
      <c r="V659" s="112">
        <v>0</v>
      </c>
      <c r="W659" s="112">
        <v>0</v>
      </c>
      <c r="X659" s="112">
        <v>0</v>
      </c>
      <c r="Y659" s="480">
        <v>0</v>
      </c>
      <c r="Z659" s="495">
        <f t="shared" si="231"/>
        <v>0</v>
      </c>
      <c r="AA659" s="112">
        <v>0</v>
      </c>
      <c r="AB659" s="112">
        <v>0</v>
      </c>
      <c r="AC659" s="112">
        <v>0</v>
      </c>
      <c r="AD659" s="112">
        <v>0</v>
      </c>
      <c r="AE659" s="495">
        <f t="shared" si="232"/>
        <v>0</v>
      </c>
      <c r="AF659" s="112">
        <v>0</v>
      </c>
      <c r="AG659" s="112">
        <v>0</v>
      </c>
      <c r="AH659" s="112">
        <v>0</v>
      </c>
      <c r="AI659" s="112">
        <v>0</v>
      </c>
      <c r="AJ659" s="495">
        <f t="shared" si="230"/>
        <v>0</v>
      </c>
    </row>
    <row r="660" spans="2:36" s="269" customFormat="1" ht="36.75" customHeight="1" thickBot="1" x14ac:dyDescent="0.3">
      <c r="B660" s="899"/>
      <c r="C660" s="928"/>
      <c r="D660" s="787"/>
      <c r="E660" s="230" t="s">
        <v>626</v>
      </c>
      <c r="F660" s="52">
        <f t="shared" si="233"/>
        <v>0</v>
      </c>
      <c r="G660" s="112">
        <v>0</v>
      </c>
      <c r="H660" s="112">
        <v>0</v>
      </c>
      <c r="I660" s="112">
        <v>0</v>
      </c>
      <c r="J660" s="112">
        <v>0</v>
      </c>
      <c r="K660" s="68">
        <f t="shared" si="236"/>
        <v>0</v>
      </c>
      <c r="L660" s="145">
        <v>0</v>
      </c>
      <c r="M660" s="145">
        <v>0</v>
      </c>
      <c r="N660" s="145">
        <v>0</v>
      </c>
      <c r="O660" s="145">
        <v>0</v>
      </c>
      <c r="P660" s="318">
        <f t="shared" si="234"/>
        <v>0</v>
      </c>
      <c r="Q660" s="112">
        <v>0</v>
      </c>
      <c r="R660" s="112">
        <v>0</v>
      </c>
      <c r="S660" s="112">
        <v>0</v>
      </c>
      <c r="T660" s="112">
        <v>0</v>
      </c>
      <c r="U660" s="318">
        <f t="shared" si="235"/>
        <v>0</v>
      </c>
      <c r="V660" s="112">
        <v>0</v>
      </c>
      <c r="W660" s="112">
        <v>0</v>
      </c>
      <c r="X660" s="112">
        <v>0</v>
      </c>
      <c r="Y660" s="480">
        <v>0</v>
      </c>
      <c r="Z660" s="495">
        <f t="shared" si="231"/>
        <v>0</v>
      </c>
      <c r="AA660" s="112">
        <v>0</v>
      </c>
      <c r="AB660" s="112">
        <v>0</v>
      </c>
      <c r="AC660" s="112">
        <v>0</v>
      </c>
      <c r="AD660" s="112">
        <v>0</v>
      </c>
      <c r="AE660" s="495">
        <f t="shared" si="232"/>
        <v>0</v>
      </c>
      <c r="AF660" s="145">
        <v>0</v>
      </c>
      <c r="AG660" s="145">
        <v>0</v>
      </c>
      <c r="AH660" s="145">
        <v>0</v>
      </c>
      <c r="AI660" s="145">
        <v>0</v>
      </c>
      <c r="AJ660" s="495">
        <f t="shared" si="230"/>
        <v>0</v>
      </c>
    </row>
    <row r="661" spans="2:36" s="269" customFormat="1" ht="36.75" customHeight="1" thickBot="1" x14ac:dyDescent="0.3">
      <c r="B661" s="900"/>
      <c r="C661" s="928"/>
      <c r="D661" s="791"/>
      <c r="E661" s="229" t="s">
        <v>625</v>
      </c>
      <c r="F661" s="52">
        <f t="shared" si="233"/>
        <v>0</v>
      </c>
      <c r="G661" s="112">
        <v>0</v>
      </c>
      <c r="H661" s="112">
        <v>0</v>
      </c>
      <c r="I661" s="112">
        <v>0</v>
      </c>
      <c r="J661" s="112">
        <v>0</v>
      </c>
      <c r="K661" s="68">
        <f t="shared" si="236"/>
        <v>0</v>
      </c>
      <c r="L661" s="145">
        <v>0</v>
      </c>
      <c r="M661" s="145">
        <v>0</v>
      </c>
      <c r="N661" s="145">
        <v>0</v>
      </c>
      <c r="O661" s="145">
        <v>0</v>
      </c>
      <c r="P661" s="318">
        <f t="shared" si="234"/>
        <v>0</v>
      </c>
      <c r="Q661" s="112">
        <v>0</v>
      </c>
      <c r="R661" s="112">
        <v>0</v>
      </c>
      <c r="S661" s="112">
        <v>0</v>
      </c>
      <c r="T661" s="112">
        <v>0</v>
      </c>
      <c r="U661" s="318">
        <f t="shared" si="235"/>
        <v>0</v>
      </c>
      <c r="V661" s="112">
        <v>0</v>
      </c>
      <c r="W661" s="112">
        <v>0</v>
      </c>
      <c r="X661" s="112">
        <v>0</v>
      </c>
      <c r="Y661" s="480">
        <v>0</v>
      </c>
      <c r="Z661" s="495">
        <f t="shared" si="231"/>
        <v>0</v>
      </c>
      <c r="AA661" s="112">
        <v>0</v>
      </c>
      <c r="AB661" s="112">
        <v>0</v>
      </c>
      <c r="AC661" s="112">
        <v>0</v>
      </c>
      <c r="AD661" s="112">
        <v>0</v>
      </c>
      <c r="AE661" s="495">
        <f t="shared" si="232"/>
        <v>0</v>
      </c>
      <c r="AF661" s="145">
        <v>0</v>
      </c>
      <c r="AG661" s="145">
        <v>0</v>
      </c>
      <c r="AH661" s="145">
        <v>0</v>
      </c>
      <c r="AI661" s="145">
        <v>0</v>
      </c>
      <c r="AJ661" s="495">
        <f t="shared" si="230"/>
        <v>0</v>
      </c>
    </row>
    <row r="662" spans="2:36" s="269" customFormat="1" ht="20.25" customHeight="1" thickBot="1" x14ac:dyDescent="0.3">
      <c r="B662" s="898">
        <v>15</v>
      </c>
      <c r="C662" s="928"/>
      <c r="D662" s="786" t="s">
        <v>251</v>
      </c>
      <c r="E662" s="116" t="s">
        <v>118</v>
      </c>
      <c r="F662" s="52">
        <f t="shared" si="233"/>
        <v>0</v>
      </c>
      <c r="G662" s="112">
        <v>0</v>
      </c>
      <c r="H662" s="112">
        <v>0</v>
      </c>
      <c r="I662" s="112">
        <v>0</v>
      </c>
      <c r="J662" s="112">
        <v>0</v>
      </c>
      <c r="K662" s="68">
        <f t="shared" si="236"/>
        <v>0</v>
      </c>
      <c r="L662" s="145">
        <v>0</v>
      </c>
      <c r="M662" s="145">
        <v>0</v>
      </c>
      <c r="N662" s="145">
        <v>0</v>
      </c>
      <c r="O662" s="145">
        <v>0</v>
      </c>
      <c r="P662" s="318">
        <f t="shared" si="234"/>
        <v>0</v>
      </c>
      <c r="Q662" s="112">
        <v>0</v>
      </c>
      <c r="R662" s="112">
        <v>0</v>
      </c>
      <c r="S662" s="112">
        <v>0</v>
      </c>
      <c r="T662" s="112">
        <v>0</v>
      </c>
      <c r="U662" s="318">
        <f t="shared" si="235"/>
        <v>0</v>
      </c>
      <c r="V662" s="112">
        <v>0</v>
      </c>
      <c r="W662" s="112">
        <v>0</v>
      </c>
      <c r="X662" s="112">
        <v>0</v>
      </c>
      <c r="Y662" s="480">
        <v>0</v>
      </c>
      <c r="Z662" s="495">
        <f t="shared" si="231"/>
        <v>0</v>
      </c>
      <c r="AA662" s="112">
        <v>0</v>
      </c>
      <c r="AB662" s="112">
        <v>0</v>
      </c>
      <c r="AC662" s="112">
        <v>0</v>
      </c>
      <c r="AD662" s="112">
        <v>0</v>
      </c>
      <c r="AE662" s="495">
        <f t="shared" si="232"/>
        <v>0</v>
      </c>
      <c r="AF662" s="113">
        <v>0</v>
      </c>
      <c r="AG662" s="113">
        <v>0</v>
      </c>
      <c r="AH662" s="113">
        <v>0</v>
      </c>
      <c r="AI662" s="113">
        <v>0</v>
      </c>
      <c r="AJ662" s="495">
        <f t="shared" si="230"/>
        <v>0</v>
      </c>
    </row>
    <row r="663" spans="2:36" s="269" customFormat="1" ht="20.25" customHeight="1" thickBot="1" x14ac:dyDescent="0.3">
      <c r="B663" s="899"/>
      <c r="C663" s="928"/>
      <c r="D663" s="787"/>
      <c r="E663" s="87" t="s">
        <v>205</v>
      </c>
      <c r="F663" s="52">
        <f t="shared" si="233"/>
        <v>0</v>
      </c>
      <c r="G663" s="112">
        <v>0</v>
      </c>
      <c r="H663" s="112">
        <v>0</v>
      </c>
      <c r="I663" s="112">
        <v>0</v>
      </c>
      <c r="J663" s="112">
        <v>0</v>
      </c>
      <c r="K663" s="68">
        <f t="shared" si="236"/>
        <v>0</v>
      </c>
      <c r="L663" s="145">
        <v>0</v>
      </c>
      <c r="M663" s="145">
        <v>0</v>
      </c>
      <c r="N663" s="145">
        <v>0</v>
      </c>
      <c r="O663" s="145">
        <v>0</v>
      </c>
      <c r="P663" s="318">
        <f t="shared" si="234"/>
        <v>0</v>
      </c>
      <c r="Q663" s="112">
        <v>0</v>
      </c>
      <c r="R663" s="112">
        <v>0</v>
      </c>
      <c r="S663" s="112">
        <v>0</v>
      </c>
      <c r="T663" s="112">
        <v>0</v>
      </c>
      <c r="U663" s="318">
        <f t="shared" si="235"/>
        <v>0</v>
      </c>
      <c r="V663" s="112">
        <v>0</v>
      </c>
      <c r="W663" s="112">
        <v>0</v>
      </c>
      <c r="X663" s="112">
        <v>0</v>
      </c>
      <c r="Y663" s="480">
        <v>0</v>
      </c>
      <c r="Z663" s="495">
        <f t="shared" si="231"/>
        <v>0</v>
      </c>
      <c r="AA663" s="112">
        <v>0</v>
      </c>
      <c r="AB663" s="112">
        <v>0</v>
      </c>
      <c r="AC663" s="112">
        <v>0</v>
      </c>
      <c r="AD663" s="112">
        <v>0</v>
      </c>
      <c r="AE663" s="495">
        <f t="shared" si="232"/>
        <v>0</v>
      </c>
      <c r="AF663" s="111">
        <v>0</v>
      </c>
      <c r="AG663" s="111">
        <v>0</v>
      </c>
      <c r="AH663" s="111">
        <v>0</v>
      </c>
      <c r="AI663" s="111">
        <v>0</v>
      </c>
      <c r="AJ663" s="495">
        <f t="shared" si="230"/>
        <v>0</v>
      </c>
    </row>
    <row r="664" spans="2:36" s="269" customFormat="1" ht="20.25" customHeight="1" thickBot="1" x14ac:dyDescent="0.3">
      <c r="B664" s="899"/>
      <c r="C664" s="928"/>
      <c r="D664" s="787"/>
      <c r="E664" s="87" t="s">
        <v>114</v>
      </c>
      <c r="F664" s="52">
        <f t="shared" si="233"/>
        <v>0</v>
      </c>
      <c r="G664" s="112">
        <v>0</v>
      </c>
      <c r="H664" s="112">
        <v>0</v>
      </c>
      <c r="I664" s="112">
        <v>0</v>
      </c>
      <c r="J664" s="112">
        <v>0</v>
      </c>
      <c r="K664" s="68">
        <f t="shared" si="236"/>
        <v>0</v>
      </c>
      <c r="L664" s="145">
        <v>0</v>
      </c>
      <c r="M664" s="145">
        <v>0</v>
      </c>
      <c r="N664" s="145">
        <v>0</v>
      </c>
      <c r="O664" s="145">
        <v>0</v>
      </c>
      <c r="P664" s="318">
        <f t="shared" si="234"/>
        <v>0</v>
      </c>
      <c r="Q664" s="112">
        <v>0</v>
      </c>
      <c r="R664" s="112">
        <v>0</v>
      </c>
      <c r="S664" s="112">
        <v>0</v>
      </c>
      <c r="T664" s="112">
        <v>0</v>
      </c>
      <c r="U664" s="318">
        <f t="shared" si="235"/>
        <v>0</v>
      </c>
      <c r="V664" s="112">
        <v>0</v>
      </c>
      <c r="W664" s="112">
        <v>0</v>
      </c>
      <c r="X664" s="112">
        <v>0</v>
      </c>
      <c r="Y664" s="480">
        <v>0</v>
      </c>
      <c r="Z664" s="495">
        <f t="shared" si="231"/>
        <v>0</v>
      </c>
      <c r="AA664" s="112">
        <v>0</v>
      </c>
      <c r="AB664" s="112">
        <v>0</v>
      </c>
      <c r="AC664" s="112">
        <v>0</v>
      </c>
      <c r="AD664" s="112">
        <v>0</v>
      </c>
      <c r="AE664" s="495">
        <f t="shared" si="232"/>
        <v>0</v>
      </c>
      <c r="AF664" s="112">
        <v>0</v>
      </c>
      <c r="AG664" s="112">
        <v>0</v>
      </c>
      <c r="AH664" s="112">
        <v>0</v>
      </c>
      <c r="AI664" s="112">
        <v>0</v>
      </c>
      <c r="AJ664" s="495">
        <f t="shared" si="230"/>
        <v>0</v>
      </c>
    </row>
    <row r="665" spans="2:36" s="269" customFormat="1" ht="20.25" customHeight="1" thickBot="1" x14ac:dyDescent="0.3">
      <c r="B665" s="899"/>
      <c r="C665" s="928"/>
      <c r="D665" s="787"/>
      <c r="E665" s="230" t="s">
        <v>626</v>
      </c>
      <c r="F665" s="52">
        <f t="shared" si="233"/>
        <v>0</v>
      </c>
      <c r="G665" s="112">
        <v>0</v>
      </c>
      <c r="H665" s="112">
        <v>0</v>
      </c>
      <c r="I665" s="112">
        <v>0</v>
      </c>
      <c r="J665" s="112">
        <v>0</v>
      </c>
      <c r="K665" s="68">
        <f t="shared" si="236"/>
        <v>0</v>
      </c>
      <c r="L665" s="145">
        <v>0</v>
      </c>
      <c r="M665" s="145">
        <v>0</v>
      </c>
      <c r="N665" s="145">
        <v>0</v>
      </c>
      <c r="O665" s="145">
        <v>0</v>
      </c>
      <c r="P665" s="318">
        <f t="shared" si="234"/>
        <v>0</v>
      </c>
      <c r="Q665" s="112">
        <v>0</v>
      </c>
      <c r="R665" s="112">
        <v>0</v>
      </c>
      <c r="S665" s="112">
        <v>0</v>
      </c>
      <c r="T665" s="112">
        <v>0</v>
      </c>
      <c r="U665" s="318">
        <f t="shared" si="235"/>
        <v>0</v>
      </c>
      <c r="V665" s="112">
        <v>0</v>
      </c>
      <c r="W665" s="112">
        <v>0</v>
      </c>
      <c r="X665" s="112">
        <v>0</v>
      </c>
      <c r="Y665" s="480">
        <v>0</v>
      </c>
      <c r="Z665" s="495">
        <f t="shared" si="231"/>
        <v>0</v>
      </c>
      <c r="AA665" s="112">
        <v>0</v>
      </c>
      <c r="AB665" s="112">
        <v>0</v>
      </c>
      <c r="AC665" s="112">
        <v>0</v>
      </c>
      <c r="AD665" s="112">
        <v>0</v>
      </c>
      <c r="AE665" s="495">
        <f t="shared" si="232"/>
        <v>0</v>
      </c>
      <c r="AF665" s="112">
        <v>0</v>
      </c>
      <c r="AG665" s="112">
        <v>0</v>
      </c>
      <c r="AH665" s="112">
        <v>0</v>
      </c>
      <c r="AI665" s="112">
        <v>0</v>
      </c>
      <c r="AJ665" s="495">
        <f t="shared" si="230"/>
        <v>0</v>
      </c>
    </row>
    <row r="666" spans="2:36" s="269" customFormat="1" ht="20.25" customHeight="1" thickBot="1" x14ac:dyDescent="0.3">
      <c r="B666" s="900"/>
      <c r="C666" s="928"/>
      <c r="D666" s="791"/>
      <c r="E666" s="89" t="s">
        <v>625</v>
      </c>
      <c r="F666" s="52">
        <f t="shared" si="233"/>
        <v>0</v>
      </c>
      <c r="G666" s="112">
        <v>0</v>
      </c>
      <c r="H666" s="112">
        <v>0</v>
      </c>
      <c r="I666" s="112">
        <v>0</v>
      </c>
      <c r="J666" s="112">
        <v>0</v>
      </c>
      <c r="K666" s="68">
        <f t="shared" si="236"/>
        <v>0</v>
      </c>
      <c r="L666" s="145">
        <v>0</v>
      </c>
      <c r="M666" s="145">
        <v>0</v>
      </c>
      <c r="N666" s="145">
        <v>0</v>
      </c>
      <c r="O666" s="145">
        <v>0</v>
      </c>
      <c r="P666" s="318">
        <f t="shared" si="234"/>
        <v>0</v>
      </c>
      <c r="Q666" s="112">
        <v>0</v>
      </c>
      <c r="R666" s="112">
        <v>0</v>
      </c>
      <c r="S666" s="112">
        <v>0</v>
      </c>
      <c r="T666" s="112">
        <v>0</v>
      </c>
      <c r="U666" s="318">
        <f t="shared" si="235"/>
        <v>0</v>
      </c>
      <c r="V666" s="112">
        <v>0</v>
      </c>
      <c r="W666" s="112">
        <v>0</v>
      </c>
      <c r="X666" s="112">
        <v>0</v>
      </c>
      <c r="Y666" s="480">
        <v>0</v>
      </c>
      <c r="Z666" s="495">
        <f t="shared" si="231"/>
        <v>0</v>
      </c>
      <c r="AA666" s="112">
        <v>0</v>
      </c>
      <c r="AB666" s="112">
        <v>0</v>
      </c>
      <c r="AC666" s="112">
        <v>0</v>
      </c>
      <c r="AD666" s="112">
        <v>0</v>
      </c>
      <c r="AE666" s="495">
        <f t="shared" si="232"/>
        <v>0</v>
      </c>
      <c r="AF666" s="112">
        <v>0</v>
      </c>
      <c r="AG666" s="112">
        <v>0</v>
      </c>
      <c r="AH666" s="112">
        <v>0</v>
      </c>
      <c r="AI666" s="112">
        <v>0</v>
      </c>
      <c r="AJ666" s="495">
        <f t="shared" si="230"/>
        <v>0</v>
      </c>
    </row>
    <row r="667" spans="2:36" s="269" customFormat="1" ht="16.5" customHeight="1" thickBot="1" x14ac:dyDescent="0.3">
      <c r="B667" s="898">
        <v>16</v>
      </c>
      <c r="C667" s="928"/>
      <c r="D667" s="786" t="s">
        <v>252</v>
      </c>
      <c r="E667" s="116" t="s">
        <v>118</v>
      </c>
      <c r="F667" s="52">
        <f t="shared" si="233"/>
        <v>0</v>
      </c>
      <c r="G667" s="112">
        <v>0</v>
      </c>
      <c r="H667" s="112">
        <v>0</v>
      </c>
      <c r="I667" s="112">
        <v>0</v>
      </c>
      <c r="J667" s="112">
        <v>0</v>
      </c>
      <c r="K667" s="68">
        <f t="shared" si="236"/>
        <v>0</v>
      </c>
      <c r="L667" s="145">
        <v>0</v>
      </c>
      <c r="M667" s="145">
        <v>0</v>
      </c>
      <c r="N667" s="145">
        <v>0</v>
      </c>
      <c r="O667" s="145">
        <v>0</v>
      </c>
      <c r="P667" s="318">
        <f t="shared" si="234"/>
        <v>0</v>
      </c>
      <c r="Q667" s="112">
        <v>0</v>
      </c>
      <c r="R667" s="112">
        <v>0</v>
      </c>
      <c r="S667" s="112">
        <v>0</v>
      </c>
      <c r="T667" s="112">
        <v>0</v>
      </c>
      <c r="U667" s="318">
        <f t="shared" si="235"/>
        <v>0</v>
      </c>
      <c r="V667" s="112">
        <v>0</v>
      </c>
      <c r="W667" s="112">
        <v>0</v>
      </c>
      <c r="X667" s="112">
        <v>0</v>
      </c>
      <c r="Y667" s="480">
        <v>0</v>
      </c>
      <c r="Z667" s="495">
        <f t="shared" si="231"/>
        <v>0</v>
      </c>
      <c r="AA667" s="112">
        <v>0</v>
      </c>
      <c r="AB667" s="112">
        <v>0</v>
      </c>
      <c r="AC667" s="112">
        <v>0</v>
      </c>
      <c r="AD667" s="112">
        <v>0</v>
      </c>
      <c r="AE667" s="495">
        <f t="shared" si="232"/>
        <v>0</v>
      </c>
      <c r="AF667" s="112">
        <v>0</v>
      </c>
      <c r="AG667" s="112">
        <v>0</v>
      </c>
      <c r="AH667" s="112">
        <v>0</v>
      </c>
      <c r="AI667" s="112">
        <v>0</v>
      </c>
      <c r="AJ667" s="495">
        <f t="shared" si="230"/>
        <v>0</v>
      </c>
    </row>
    <row r="668" spans="2:36" s="269" customFormat="1" ht="16.5" customHeight="1" thickBot="1" x14ac:dyDescent="0.3">
      <c r="B668" s="899"/>
      <c r="C668" s="928"/>
      <c r="D668" s="787"/>
      <c r="E668" s="87" t="s">
        <v>205</v>
      </c>
      <c r="F668" s="52">
        <f t="shared" si="233"/>
        <v>0</v>
      </c>
      <c r="G668" s="112">
        <v>0</v>
      </c>
      <c r="H668" s="112">
        <v>0</v>
      </c>
      <c r="I668" s="112">
        <v>0</v>
      </c>
      <c r="J668" s="112">
        <v>0</v>
      </c>
      <c r="K668" s="68">
        <f t="shared" si="236"/>
        <v>0</v>
      </c>
      <c r="L668" s="145">
        <v>0</v>
      </c>
      <c r="M668" s="145">
        <v>0</v>
      </c>
      <c r="N668" s="145">
        <v>0</v>
      </c>
      <c r="O668" s="145">
        <v>0</v>
      </c>
      <c r="P668" s="318">
        <f t="shared" si="234"/>
        <v>0</v>
      </c>
      <c r="Q668" s="112">
        <v>0</v>
      </c>
      <c r="R668" s="112">
        <v>0</v>
      </c>
      <c r="S668" s="112">
        <v>0</v>
      </c>
      <c r="T668" s="112">
        <v>0</v>
      </c>
      <c r="U668" s="318">
        <f t="shared" si="235"/>
        <v>0</v>
      </c>
      <c r="V668" s="112">
        <v>0</v>
      </c>
      <c r="W668" s="112">
        <v>0</v>
      </c>
      <c r="X668" s="112">
        <v>0</v>
      </c>
      <c r="Y668" s="480">
        <v>0</v>
      </c>
      <c r="Z668" s="495">
        <f t="shared" si="231"/>
        <v>0</v>
      </c>
      <c r="AA668" s="112">
        <v>0</v>
      </c>
      <c r="AB668" s="112">
        <v>0</v>
      </c>
      <c r="AC668" s="112">
        <v>0</v>
      </c>
      <c r="AD668" s="112">
        <v>0</v>
      </c>
      <c r="AE668" s="495">
        <f t="shared" si="232"/>
        <v>0</v>
      </c>
      <c r="AF668" s="112">
        <v>0</v>
      </c>
      <c r="AG668" s="112">
        <v>0</v>
      </c>
      <c r="AH668" s="112">
        <v>0</v>
      </c>
      <c r="AI668" s="112">
        <v>0</v>
      </c>
      <c r="AJ668" s="495">
        <f t="shared" si="230"/>
        <v>0</v>
      </c>
    </row>
    <row r="669" spans="2:36" s="269" customFormat="1" ht="16.5" customHeight="1" thickBot="1" x14ac:dyDescent="0.3">
      <c r="B669" s="899"/>
      <c r="C669" s="928"/>
      <c r="D669" s="787"/>
      <c r="E669" s="87" t="s">
        <v>114</v>
      </c>
      <c r="F669" s="52">
        <f t="shared" si="233"/>
        <v>0</v>
      </c>
      <c r="G669" s="112">
        <v>0</v>
      </c>
      <c r="H669" s="112">
        <v>0</v>
      </c>
      <c r="I669" s="112">
        <v>0</v>
      </c>
      <c r="J669" s="112">
        <v>0</v>
      </c>
      <c r="K669" s="68">
        <f t="shared" si="236"/>
        <v>0</v>
      </c>
      <c r="L669" s="145">
        <v>0</v>
      </c>
      <c r="M669" s="145">
        <v>0</v>
      </c>
      <c r="N669" s="145">
        <v>0</v>
      </c>
      <c r="O669" s="145">
        <v>0</v>
      </c>
      <c r="P669" s="318">
        <f t="shared" si="234"/>
        <v>0</v>
      </c>
      <c r="Q669" s="112">
        <v>0</v>
      </c>
      <c r="R669" s="112">
        <v>0</v>
      </c>
      <c r="S669" s="112">
        <v>0</v>
      </c>
      <c r="T669" s="112">
        <v>0</v>
      </c>
      <c r="U669" s="318">
        <f t="shared" si="235"/>
        <v>0</v>
      </c>
      <c r="V669" s="112">
        <v>0</v>
      </c>
      <c r="W669" s="112">
        <v>0</v>
      </c>
      <c r="X669" s="112">
        <v>0</v>
      </c>
      <c r="Y669" s="480">
        <v>0</v>
      </c>
      <c r="Z669" s="495">
        <f t="shared" si="231"/>
        <v>0</v>
      </c>
      <c r="AA669" s="112">
        <v>0</v>
      </c>
      <c r="AB669" s="112">
        <v>0</v>
      </c>
      <c r="AC669" s="112">
        <v>0</v>
      </c>
      <c r="AD669" s="112">
        <v>0</v>
      </c>
      <c r="AE669" s="495">
        <f t="shared" si="232"/>
        <v>0</v>
      </c>
      <c r="AF669" s="112">
        <v>0</v>
      </c>
      <c r="AG669" s="112">
        <v>0</v>
      </c>
      <c r="AH669" s="112">
        <v>0</v>
      </c>
      <c r="AI669" s="112">
        <v>0</v>
      </c>
      <c r="AJ669" s="495">
        <f t="shared" si="230"/>
        <v>0</v>
      </c>
    </row>
    <row r="670" spans="2:36" s="269" customFormat="1" ht="16.5" customHeight="1" thickBot="1" x14ac:dyDescent="0.3">
      <c r="B670" s="899"/>
      <c r="C670" s="928"/>
      <c r="D670" s="787"/>
      <c r="E670" s="230" t="s">
        <v>626</v>
      </c>
      <c r="F670" s="52">
        <f t="shared" si="233"/>
        <v>0</v>
      </c>
      <c r="G670" s="112">
        <v>0</v>
      </c>
      <c r="H670" s="112">
        <v>0</v>
      </c>
      <c r="I670" s="112">
        <v>0</v>
      </c>
      <c r="J670" s="112">
        <v>0</v>
      </c>
      <c r="K670" s="68">
        <f t="shared" si="236"/>
        <v>0</v>
      </c>
      <c r="L670" s="145">
        <v>0</v>
      </c>
      <c r="M670" s="145">
        <v>0</v>
      </c>
      <c r="N670" s="145">
        <v>0</v>
      </c>
      <c r="O670" s="145">
        <v>0</v>
      </c>
      <c r="P670" s="318">
        <f t="shared" si="234"/>
        <v>0</v>
      </c>
      <c r="Q670" s="112">
        <v>0</v>
      </c>
      <c r="R670" s="112">
        <v>0</v>
      </c>
      <c r="S670" s="112">
        <v>0</v>
      </c>
      <c r="T670" s="112">
        <v>0</v>
      </c>
      <c r="U670" s="318">
        <f t="shared" si="235"/>
        <v>0</v>
      </c>
      <c r="V670" s="112">
        <v>0</v>
      </c>
      <c r="W670" s="112">
        <v>0</v>
      </c>
      <c r="X670" s="112">
        <v>0</v>
      </c>
      <c r="Y670" s="480">
        <v>0</v>
      </c>
      <c r="Z670" s="495">
        <f t="shared" si="231"/>
        <v>0</v>
      </c>
      <c r="AA670" s="112">
        <v>0</v>
      </c>
      <c r="AB670" s="112">
        <v>0</v>
      </c>
      <c r="AC670" s="112">
        <v>0</v>
      </c>
      <c r="AD670" s="112">
        <v>0</v>
      </c>
      <c r="AE670" s="495">
        <f t="shared" si="232"/>
        <v>0</v>
      </c>
      <c r="AF670" s="112">
        <v>0</v>
      </c>
      <c r="AG670" s="112">
        <v>0</v>
      </c>
      <c r="AH670" s="112">
        <v>0</v>
      </c>
      <c r="AI670" s="112">
        <v>0</v>
      </c>
      <c r="AJ670" s="495">
        <f t="shared" si="230"/>
        <v>0</v>
      </c>
    </row>
    <row r="671" spans="2:36" s="269" customFormat="1" ht="21.75" thickBot="1" x14ac:dyDescent="0.3">
      <c r="B671" s="900"/>
      <c r="C671" s="928"/>
      <c r="D671" s="791"/>
      <c r="E671" s="89" t="s">
        <v>625</v>
      </c>
      <c r="F671" s="52">
        <f t="shared" si="233"/>
        <v>0</v>
      </c>
      <c r="G671" s="112">
        <v>0</v>
      </c>
      <c r="H671" s="112">
        <v>0</v>
      </c>
      <c r="I671" s="112">
        <v>0</v>
      </c>
      <c r="J671" s="112">
        <v>0</v>
      </c>
      <c r="K671" s="68">
        <f t="shared" si="236"/>
        <v>0</v>
      </c>
      <c r="L671" s="145">
        <v>0</v>
      </c>
      <c r="M671" s="145">
        <v>0</v>
      </c>
      <c r="N671" s="145">
        <v>0</v>
      </c>
      <c r="O671" s="145">
        <v>0</v>
      </c>
      <c r="P671" s="318">
        <f t="shared" si="234"/>
        <v>0</v>
      </c>
      <c r="Q671" s="112">
        <v>0</v>
      </c>
      <c r="R671" s="112">
        <v>0</v>
      </c>
      <c r="S671" s="112">
        <v>0</v>
      </c>
      <c r="T671" s="112">
        <v>0</v>
      </c>
      <c r="U671" s="318">
        <f t="shared" si="235"/>
        <v>0</v>
      </c>
      <c r="V671" s="112">
        <v>0</v>
      </c>
      <c r="W671" s="112">
        <v>0</v>
      </c>
      <c r="X671" s="112">
        <v>0</v>
      </c>
      <c r="Y671" s="480">
        <v>0</v>
      </c>
      <c r="Z671" s="495">
        <f t="shared" si="231"/>
        <v>0</v>
      </c>
      <c r="AA671" s="112">
        <v>0</v>
      </c>
      <c r="AB671" s="112">
        <v>0</v>
      </c>
      <c r="AC671" s="112">
        <v>0</v>
      </c>
      <c r="AD671" s="112">
        <v>0</v>
      </c>
      <c r="AE671" s="495">
        <f t="shared" si="232"/>
        <v>0</v>
      </c>
      <c r="AF671" s="112">
        <v>0</v>
      </c>
      <c r="AG671" s="112">
        <v>0</v>
      </c>
      <c r="AH671" s="112">
        <v>0</v>
      </c>
      <c r="AI671" s="112">
        <v>0</v>
      </c>
      <c r="AJ671" s="495">
        <f t="shared" si="230"/>
        <v>0</v>
      </c>
    </row>
    <row r="672" spans="2:36" s="269" customFormat="1" ht="17.25" customHeight="1" thickBot="1" x14ac:dyDescent="0.3">
      <c r="B672" s="898">
        <v>17</v>
      </c>
      <c r="C672" s="928"/>
      <c r="D672" s="786" t="s">
        <v>757</v>
      </c>
      <c r="E672" s="85" t="s">
        <v>118</v>
      </c>
      <c r="F672" s="52">
        <f t="shared" si="233"/>
        <v>0</v>
      </c>
      <c r="G672" s="143"/>
      <c r="H672" s="143"/>
      <c r="I672" s="143"/>
      <c r="J672" s="143"/>
      <c r="K672" s="68">
        <f t="shared" si="236"/>
        <v>0</v>
      </c>
      <c r="L672" s="277"/>
      <c r="M672" s="277"/>
      <c r="N672" s="277"/>
      <c r="O672" s="277"/>
      <c r="P672" s="318">
        <f t="shared" si="234"/>
        <v>0</v>
      </c>
      <c r="Q672" s="277"/>
      <c r="R672" s="277"/>
      <c r="S672" s="277"/>
      <c r="T672" s="277"/>
      <c r="U672" s="318">
        <f t="shared" si="235"/>
        <v>0</v>
      </c>
      <c r="V672" s="277"/>
      <c r="W672" s="277"/>
      <c r="X672" s="277"/>
      <c r="Y672" s="422"/>
      <c r="Z672" s="495">
        <f t="shared" si="231"/>
        <v>0</v>
      </c>
      <c r="AA672" s="277"/>
      <c r="AB672" s="277"/>
      <c r="AC672" s="277"/>
      <c r="AD672" s="277"/>
      <c r="AE672" s="495">
        <f t="shared" si="232"/>
        <v>0</v>
      </c>
      <c r="AF672" s="277"/>
      <c r="AG672" s="277"/>
      <c r="AH672" s="277"/>
      <c r="AI672" s="277"/>
      <c r="AJ672" s="495">
        <f t="shared" si="230"/>
        <v>0</v>
      </c>
    </row>
    <row r="673" spans="2:36" s="269" customFormat="1" ht="17.25" customHeight="1" thickBot="1" x14ac:dyDescent="0.3">
      <c r="B673" s="899"/>
      <c r="C673" s="928"/>
      <c r="D673" s="787"/>
      <c r="E673" s="86" t="s">
        <v>205</v>
      </c>
      <c r="F673" s="52">
        <f t="shared" si="233"/>
        <v>0</v>
      </c>
      <c r="G673" s="141"/>
      <c r="H673" s="141"/>
      <c r="I673" s="141"/>
      <c r="J673" s="141"/>
      <c r="K673" s="68">
        <f t="shared" si="236"/>
        <v>0</v>
      </c>
      <c r="L673" s="277"/>
      <c r="M673" s="277"/>
      <c r="N673" s="277"/>
      <c r="O673" s="277"/>
      <c r="P673" s="318">
        <f t="shared" si="234"/>
        <v>0</v>
      </c>
      <c r="Q673" s="277"/>
      <c r="R673" s="277"/>
      <c r="S673" s="277"/>
      <c r="T673" s="277"/>
      <c r="U673" s="318">
        <f t="shared" si="235"/>
        <v>0</v>
      </c>
      <c r="V673" s="277"/>
      <c r="W673" s="277"/>
      <c r="X673" s="277"/>
      <c r="Y673" s="422"/>
      <c r="Z673" s="495">
        <f t="shared" si="231"/>
        <v>0</v>
      </c>
      <c r="AA673" s="277"/>
      <c r="AB673" s="277"/>
      <c r="AC673" s="277"/>
      <c r="AD673" s="277"/>
      <c r="AE673" s="495">
        <f t="shared" si="232"/>
        <v>0</v>
      </c>
      <c r="AF673" s="277"/>
      <c r="AG673" s="277"/>
      <c r="AH673" s="277"/>
      <c r="AI673" s="277"/>
      <c r="AJ673" s="495">
        <f t="shared" si="230"/>
        <v>0</v>
      </c>
    </row>
    <row r="674" spans="2:36" s="269" customFormat="1" ht="17.25" customHeight="1" thickBot="1" x14ac:dyDescent="0.3">
      <c r="B674" s="899"/>
      <c r="C674" s="928"/>
      <c r="D674" s="787"/>
      <c r="E674" s="87" t="s">
        <v>114</v>
      </c>
      <c r="F674" s="52">
        <f t="shared" si="233"/>
        <v>0</v>
      </c>
      <c r="G674" s="112">
        <v>0</v>
      </c>
      <c r="H674" s="112">
        <v>0</v>
      </c>
      <c r="I674" s="112">
        <v>0</v>
      </c>
      <c r="J674" s="112">
        <v>0</v>
      </c>
      <c r="K674" s="68">
        <f t="shared" si="236"/>
        <v>0</v>
      </c>
      <c r="L674" s="112">
        <v>0</v>
      </c>
      <c r="M674" s="112">
        <v>0</v>
      </c>
      <c r="N674" s="112">
        <v>0</v>
      </c>
      <c r="O674" s="112">
        <v>0</v>
      </c>
      <c r="P674" s="318">
        <f t="shared" si="234"/>
        <v>0</v>
      </c>
      <c r="Q674" s="112">
        <v>0</v>
      </c>
      <c r="R674" s="112">
        <v>0</v>
      </c>
      <c r="S674" s="112">
        <v>0</v>
      </c>
      <c r="T674" s="112">
        <v>0</v>
      </c>
      <c r="U674" s="318">
        <f t="shared" si="235"/>
        <v>0</v>
      </c>
      <c r="V674" s="112">
        <v>0</v>
      </c>
      <c r="W674" s="112">
        <v>0</v>
      </c>
      <c r="X674" s="112">
        <v>0</v>
      </c>
      <c r="Y674" s="480">
        <v>0</v>
      </c>
      <c r="Z674" s="495">
        <f t="shared" si="231"/>
        <v>0</v>
      </c>
      <c r="AA674" s="112">
        <v>0</v>
      </c>
      <c r="AB674" s="112">
        <v>0</v>
      </c>
      <c r="AC674" s="112">
        <v>0</v>
      </c>
      <c r="AD674" s="112">
        <v>0</v>
      </c>
      <c r="AE674" s="495">
        <f t="shared" si="232"/>
        <v>0</v>
      </c>
      <c r="AF674" s="112">
        <v>0</v>
      </c>
      <c r="AG674" s="112">
        <v>0</v>
      </c>
      <c r="AH674" s="112">
        <v>0</v>
      </c>
      <c r="AI674" s="112">
        <v>0</v>
      </c>
      <c r="AJ674" s="495">
        <f t="shared" si="230"/>
        <v>0</v>
      </c>
    </row>
    <row r="675" spans="2:36" s="269" customFormat="1" ht="17.25" customHeight="1" thickBot="1" x14ac:dyDescent="0.3">
      <c r="B675" s="899"/>
      <c r="C675" s="928"/>
      <c r="D675" s="787"/>
      <c r="E675" s="230" t="s">
        <v>626</v>
      </c>
      <c r="F675" s="52">
        <f t="shared" si="233"/>
        <v>0</v>
      </c>
      <c r="G675" s="145">
        <v>0</v>
      </c>
      <c r="H675" s="145">
        <v>0</v>
      </c>
      <c r="I675" s="145">
        <v>0</v>
      </c>
      <c r="J675" s="145">
        <v>0</v>
      </c>
      <c r="K675" s="68">
        <f t="shared" si="236"/>
        <v>0</v>
      </c>
      <c r="L675" s="145">
        <v>0</v>
      </c>
      <c r="M675" s="145">
        <v>0</v>
      </c>
      <c r="N675" s="145">
        <v>0</v>
      </c>
      <c r="O675" s="145">
        <v>0</v>
      </c>
      <c r="P675" s="318">
        <f t="shared" si="234"/>
        <v>0</v>
      </c>
      <c r="Q675" s="112">
        <v>0</v>
      </c>
      <c r="R675" s="112">
        <v>0</v>
      </c>
      <c r="S675" s="112">
        <v>0</v>
      </c>
      <c r="T675" s="112">
        <v>0</v>
      </c>
      <c r="U675" s="318">
        <f t="shared" si="235"/>
        <v>0</v>
      </c>
      <c r="V675" s="145">
        <v>0</v>
      </c>
      <c r="W675" s="145">
        <v>0</v>
      </c>
      <c r="X675" s="145">
        <v>0</v>
      </c>
      <c r="Y675" s="466">
        <v>0</v>
      </c>
      <c r="Z675" s="495">
        <f t="shared" si="231"/>
        <v>0</v>
      </c>
      <c r="AA675" s="145">
        <v>0</v>
      </c>
      <c r="AB675" s="145">
        <v>0</v>
      </c>
      <c r="AC675" s="145">
        <v>0</v>
      </c>
      <c r="AD675" s="145">
        <v>0</v>
      </c>
      <c r="AE675" s="495">
        <f t="shared" si="232"/>
        <v>0</v>
      </c>
      <c r="AF675" s="112">
        <v>0</v>
      </c>
      <c r="AG675" s="112">
        <v>0</v>
      </c>
      <c r="AH675" s="112">
        <v>0</v>
      </c>
      <c r="AI675" s="112">
        <v>0</v>
      </c>
      <c r="AJ675" s="495">
        <f t="shared" si="230"/>
        <v>0</v>
      </c>
    </row>
    <row r="676" spans="2:36" s="269" customFormat="1" ht="17.25" customHeight="1" thickBot="1" x14ac:dyDescent="0.3">
      <c r="B676" s="900"/>
      <c r="C676" s="928"/>
      <c r="D676" s="791"/>
      <c r="E676" s="89" t="s">
        <v>625</v>
      </c>
      <c r="F676" s="52">
        <f t="shared" si="233"/>
        <v>0</v>
      </c>
      <c r="G676" s="145">
        <v>0</v>
      </c>
      <c r="H676" s="145">
        <v>0</v>
      </c>
      <c r="I676" s="145">
        <v>0</v>
      </c>
      <c r="J676" s="145">
        <v>0</v>
      </c>
      <c r="K676" s="68">
        <f t="shared" si="236"/>
        <v>0</v>
      </c>
      <c r="L676" s="145">
        <v>0</v>
      </c>
      <c r="M676" s="145">
        <v>0</v>
      </c>
      <c r="N676" s="145">
        <v>0</v>
      </c>
      <c r="O676" s="145">
        <v>0</v>
      </c>
      <c r="P676" s="318">
        <f t="shared" si="234"/>
        <v>0</v>
      </c>
      <c r="Q676" s="112">
        <v>0</v>
      </c>
      <c r="R676" s="112">
        <v>0</v>
      </c>
      <c r="S676" s="112">
        <v>0</v>
      </c>
      <c r="T676" s="112">
        <v>0</v>
      </c>
      <c r="U676" s="318">
        <f t="shared" si="235"/>
        <v>0</v>
      </c>
      <c r="V676" s="145">
        <v>0</v>
      </c>
      <c r="W676" s="145">
        <v>0</v>
      </c>
      <c r="X676" s="145">
        <v>0</v>
      </c>
      <c r="Y676" s="466">
        <v>0</v>
      </c>
      <c r="Z676" s="495">
        <f t="shared" si="231"/>
        <v>0</v>
      </c>
      <c r="AA676" s="145">
        <v>0</v>
      </c>
      <c r="AB676" s="145">
        <v>0</v>
      </c>
      <c r="AC676" s="145">
        <v>0</v>
      </c>
      <c r="AD676" s="145">
        <v>0</v>
      </c>
      <c r="AE676" s="495">
        <f t="shared" si="232"/>
        <v>0</v>
      </c>
      <c r="AF676" s="112">
        <v>0</v>
      </c>
      <c r="AG676" s="112">
        <v>0</v>
      </c>
      <c r="AH676" s="112">
        <v>0</v>
      </c>
      <c r="AI676" s="112">
        <v>0</v>
      </c>
      <c r="AJ676" s="495">
        <f t="shared" si="230"/>
        <v>0</v>
      </c>
    </row>
    <row r="677" spans="2:36" s="269" customFormat="1" ht="20.25" customHeight="1" thickBot="1" x14ac:dyDescent="0.3">
      <c r="B677" s="898">
        <v>18</v>
      </c>
      <c r="C677" s="928"/>
      <c r="D677" s="786" t="s">
        <v>253</v>
      </c>
      <c r="E677" s="85" t="s">
        <v>118</v>
      </c>
      <c r="F677" s="52">
        <f t="shared" si="233"/>
        <v>0</v>
      </c>
      <c r="G677" s="143"/>
      <c r="H677" s="143"/>
      <c r="I677" s="143"/>
      <c r="J677" s="143"/>
      <c r="K677" s="68">
        <f t="shared" si="236"/>
        <v>0</v>
      </c>
      <c r="L677" s="277"/>
      <c r="M677" s="277"/>
      <c r="N677" s="277"/>
      <c r="O677" s="277"/>
      <c r="P677" s="318">
        <f t="shared" si="234"/>
        <v>0</v>
      </c>
      <c r="Q677" s="277"/>
      <c r="R677" s="277"/>
      <c r="S677" s="277"/>
      <c r="T677" s="277"/>
      <c r="U677" s="318">
        <f t="shared" si="235"/>
        <v>0</v>
      </c>
      <c r="V677" s="277"/>
      <c r="W677" s="277"/>
      <c r="X677" s="277"/>
      <c r="Y677" s="422"/>
      <c r="Z677" s="495">
        <f t="shared" si="231"/>
        <v>0</v>
      </c>
      <c r="AA677" s="277"/>
      <c r="AB677" s="277"/>
      <c r="AC677" s="277"/>
      <c r="AD677" s="277"/>
      <c r="AE677" s="495">
        <f t="shared" si="232"/>
        <v>0</v>
      </c>
      <c r="AF677" s="277"/>
      <c r="AG677" s="277"/>
      <c r="AH677" s="277"/>
      <c r="AI677" s="277"/>
      <c r="AJ677" s="495">
        <f t="shared" si="230"/>
        <v>0</v>
      </c>
    </row>
    <row r="678" spans="2:36" s="269" customFormat="1" ht="20.25" customHeight="1" thickBot="1" x14ac:dyDescent="0.3">
      <c r="B678" s="899"/>
      <c r="C678" s="928"/>
      <c r="D678" s="787"/>
      <c r="E678" s="86" t="s">
        <v>205</v>
      </c>
      <c r="F678" s="52">
        <f t="shared" si="233"/>
        <v>0</v>
      </c>
      <c r="G678" s="141"/>
      <c r="H678" s="141"/>
      <c r="I678" s="141"/>
      <c r="J678" s="141"/>
      <c r="K678" s="68">
        <f t="shared" si="236"/>
        <v>0</v>
      </c>
      <c r="L678" s="277"/>
      <c r="M678" s="277"/>
      <c r="N678" s="277"/>
      <c r="O678" s="277"/>
      <c r="P678" s="318">
        <f t="shared" si="234"/>
        <v>0</v>
      </c>
      <c r="Q678" s="277"/>
      <c r="R678" s="277"/>
      <c r="S678" s="277"/>
      <c r="T678" s="277"/>
      <c r="U678" s="318">
        <f t="shared" si="235"/>
        <v>0</v>
      </c>
      <c r="V678" s="277"/>
      <c r="W678" s="277"/>
      <c r="X678" s="277"/>
      <c r="Y678" s="422"/>
      <c r="Z678" s="495">
        <f t="shared" si="231"/>
        <v>0</v>
      </c>
      <c r="AA678" s="277"/>
      <c r="AB678" s="277"/>
      <c r="AC678" s="277"/>
      <c r="AD678" s="277"/>
      <c r="AE678" s="495">
        <f t="shared" si="232"/>
        <v>0</v>
      </c>
      <c r="AF678" s="277"/>
      <c r="AG678" s="277"/>
      <c r="AH678" s="277"/>
      <c r="AI678" s="277"/>
      <c r="AJ678" s="495">
        <f t="shared" si="230"/>
        <v>0</v>
      </c>
    </row>
    <row r="679" spans="2:36" s="269" customFormat="1" ht="20.25" customHeight="1" thickBot="1" x14ac:dyDescent="0.3">
      <c r="B679" s="899"/>
      <c r="C679" s="928"/>
      <c r="D679" s="787"/>
      <c r="E679" s="87" t="s">
        <v>114</v>
      </c>
      <c r="F679" s="52">
        <f t="shared" si="233"/>
        <v>0</v>
      </c>
      <c r="G679" s="112">
        <v>0</v>
      </c>
      <c r="H679" s="112">
        <v>0</v>
      </c>
      <c r="I679" s="112">
        <v>0</v>
      </c>
      <c r="J679" s="112">
        <v>0</v>
      </c>
      <c r="K679" s="68">
        <f t="shared" si="236"/>
        <v>0</v>
      </c>
      <c r="L679" s="112">
        <v>0</v>
      </c>
      <c r="M679" s="112">
        <v>0</v>
      </c>
      <c r="N679" s="112">
        <v>0</v>
      </c>
      <c r="O679" s="112">
        <v>0</v>
      </c>
      <c r="P679" s="318">
        <f t="shared" si="234"/>
        <v>0</v>
      </c>
      <c r="Q679" s="112">
        <v>0</v>
      </c>
      <c r="R679" s="112">
        <v>0</v>
      </c>
      <c r="S679" s="112">
        <v>0</v>
      </c>
      <c r="T679" s="112">
        <v>0</v>
      </c>
      <c r="U679" s="318">
        <f t="shared" si="235"/>
        <v>0</v>
      </c>
      <c r="V679" s="112">
        <v>0</v>
      </c>
      <c r="W679" s="112">
        <v>0</v>
      </c>
      <c r="X679" s="112">
        <v>0</v>
      </c>
      <c r="Y679" s="480">
        <v>0</v>
      </c>
      <c r="Z679" s="495">
        <f t="shared" si="231"/>
        <v>0</v>
      </c>
      <c r="AA679" s="112">
        <v>0</v>
      </c>
      <c r="AB679" s="112">
        <v>0</v>
      </c>
      <c r="AC679" s="112">
        <v>0</v>
      </c>
      <c r="AD679" s="112">
        <v>0</v>
      </c>
      <c r="AE679" s="495">
        <f t="shared" si="232"/>
        <v>0</v>
      </c>
      <c r="AF679" s="112">
        <v>0</v>
      </c>
      <c r="AG679" s="112">
        <v>0</v>
      </c>
      <c r="AH679" s="112">
        <v>0</v>
      </c>
      <c r="AI679" s="112">
        <v>0</v>
      </c>
      <c r="AJ679" s="495">
        <f t="shared" si="230"/>
        <v>0</v>
      </c>
    </row>
    <row r="680" spans="2:36" s="269" customFormat="1" ht="20.25" customHeight="1" thickBot="1" x14ac:dyDescent="0.3">
      <c r="B680" s="899"/>
      <c r="C680" s="928"/>
      <c r="D680" s="787"/>
      <c r="E680" s="230" t="s">
        <v>626</v>
      </c>
      <c r="F680" s="52">
        <f t="shared" si="233"/>
        <v>0</v>
      </c>
      <c r="G680" s="112">
        <v>0</v>
      </c>
      <c r="H680" s="112">
        <v>0</v>
      </c>
      <c r="I680" s="112">
        <v>0</v>
      </c>
      <c r="J680" s="112">
        <v>0</v>
      </c>
      <c r="K680" s="68">
        <f t="shared" si="236"/>
        <v>0</v>
      </c>
      <c r="L680" s="112">
        <v>0</v>
      </c>
      <c r="M680" s="112">
        <v>0</v>
      </c>
      <c r="N680" s="112">
        <v>0</v>
      </c>
      <c r="O680" s="112">
        <v>0</v>
      </c>
      <c r="P680" s="318">
        <f t="shared" si="234"/>
        <v>0</v>
      </c>
      <c r="Q680" s="112">
        <v>0</v>
      </c>
      <c r="R680" s="112">
        <v>0</v>
      </c>
      <c r="S680" s="112">
        <v>0</v>
      </c>
      <c r="T680" s="112">
        <v>0</v>
      </c>
      <c r="U680" s="318">
        <f t="shared" si="235"/>
        <v>0</v>
      </c>
      <c r="V680" s="145">
        <v>0</v>
      </c>
      <c r="W680" s="145">
        <v>0</v>
      </c>
      <c r="X680" s="145">
        <v>0</v>
      </c>
      <c r="Y680" s="466">
        <v>0</v>
      </c>
      <c r="Z680" s="495">
        <f t="shared" si="231"/>
        <v>0</v>
      </c>
      <c r="AA680" s="145">
        <v>0</v>
      </c>
      <c r="AB680" s="145">
        <v>0</v>
      </c>
      <c r="AC680" s="145">
        <v>0</v>
      </c>
      <c r="AD680" s="145">
        <v>0</v>
      </c>
      <c r="AE680" s="495">
        <f t="shared" si="232"/>
        <v>0</v>
      </c>
      <c r="AF680" s="145">
        <v>0</v>
      </c>
      <c r="AG680" s="145">
        <v>0</v>
      </c>
      <c r="AH680" s="145">
        <v>0</v>
      </c>
      <c r="AI680" s="145">
        <v>0</v>
      </c>
      <c r="AJ680" s="495">
        <f t="shared" si="230"/>
        <v>0</v>
      </c>
    </row>
    <row r="681" spans="2:36" s="269" customFormat="1" ht="20.25" customHeight="1" thickBot="1" x14ac:dyDescent="0.3">
      <c r="B681" s="900"/>
      <c r="C681" s="928"/>
      <c r="D681" s="791"/>
      <c r="E681" s="89" t="s">
        <v>625</v>
      </c>
      <c r="F681" s="52">
        <f t="shared" si="233"/>
        <v>0</v>
      </c>
      <c r="G681" s="112">
        <v>0</v>
      </c>
      <c r="H681" s="112">
        <v>0</v>
      </c>
      <c r="I681" s="112">
        <v>0</v>
      </c>
      <c r="J681" s="112">
        <v>0</v>
      </c>
      <c r="K681" s="68">
        <f t="shared" si="236"/>
        <v>0</v>
      </c>
      <c r="L681" s="112">
        <v>0</v>
      </c>
      <c r="M681" s="112">
        <v>0</v>
      </c>
      <c r="N681" s="112">
        <v>0</v>
      </c>
      <c r="O681" s="112">
        <v>0</v>
      </c>
      <c r="P681" s="318">
        <f t="shared" si="234"/>
        <v>0</v>
      </c>
      <c r="Q681" s="112">
        <v>0</v>
      </c>
      <c r="R681" s="112">
        <v>0</v>
      </c>
      <c r="S681" s="112">
        <v>0</v>
      </c>
      <c r="T681" s="112">
        <v>0</v>
      </c>
      <c r="U681" s="318">
        <f t="shared" si="235"/>
        <v>0</v>
      </c>
      <c r="V681" s="145">
        <v>0</v>
      </c>
      <c r="W681" s="145">
        <v>0</v>
      </c>
      <c r="X681" s="145">
        <v>0</v>
      </c>
      <c r="Y681" s="466">
        <v>0</v>
      </c>
      <c r="Z681" s="495">
        <f t="shared" si="231"/>
        <v>0</v>
      </c>
      <c r="AA681" s="145">
        <v>0</v>
      </c>
      <c r="AB681" s="145">
        <v>0</v>
      </c>
      <c r="AC681" s="145">
        <v>0</v>
      </c>
      <c r="AD681" s="145">
        <v>0</v>
      </c>
      <c r="AE681" s="495">
        <f t="shared" si="232"/>
        <v>0</v>
      </c>
      <c r="AF681" s="145">
        <v>0</v>
      </c>
      <c r="AG681" s="145">
        <v>0</v>
      </c>
      <c r="AH681" s="145">
        <v>0</v>
      </c>
      <c r="AI681" s="145">
        <v>0</v>
      </c>
      <c r="AJ681" s="495">
        <f t="shared" si="230"/>
        <v>0</v>
      </c>
    </row>
    <row r="682" spans="2:36" s="269" customFormat="1" ht="16.5" customHeight="1" thickBot="1" x14ac:dyDescent="0.3">
      <c r="B682" s="898">
        <v>19</v>
      </c>
      <c r="C682" s="928"/>
      <c r="D682" s="786" t="s">
        <v>758</v>
      </c>
      <c r="E682" s="116" t="s">
        <v>118</v>
      </c>
      <c r="F682" s="52">
        <f t="shared" si="233"/>
        <v>0</v>
      </c>
      <c r="G682" s="112">
        <v>0</v>
      </c>
      <c r="H682" s="112">
        <v>0</v>
      </c>
      <c r="I682" s="112">
        <v>0</v>
      </c>
      <c r="J682" s="112">
        <v>0</v>
      </c>
      <c r="K682" s="68">
        <f t="shared" si="236"/>
        <v>0</v>
      </c>
      <c r="L682" s="112">
        <v>0</v>
      </c>
      <c r="M682" s="112">
        <v>0</v>
      </c>
      <c r="N682" s="112">
        <v>0</v>
      </c>
      <c r="O682" s="112">
        <v>0</v>
      </c>
      <c r="P682" s="318">
        <f t="shared" si="234"/>
        <v>0</v>
      </c>
      <c r="Q682" s="112">
        <v>0</v>
      </c>
      <c r="R682" s="112">
        <v>0</v>
      </c>
      <c r="S682" s="112">
        <v>0</v>
      </c>
      <c r="T682" s="112">
        <v>0</v>
      </c>
      <c r="U682" s="318">
        <f t="shared" si="235"/>
        <v>0</v>
      </c>
      <c r="V682" s="145">
        <v>0</v>
      </c>
      <c r="W682" s="145">
        <v>0</v>
      </c>
      <c r="X682" s="145">
        <v>0</v>
      </c>
      <c r="Y682" s="466">
        <v>0</v>
      </c>
      <c r="Z682" s="495">
        <f t="shared" si="231"/>
        <v>0</v>
      </c>
      <c r="AA682" s="113">
        <v>0</v>
      </c>
      <c r="AB682" s="113">
        <v>0</v>
      </c>
      <c r="AC682" s="113">
        <v>0</v>
      </c>
      <c r="AD682" s="113">
        <v>0</v>
      </c>
      <c r="AE682" s="495">
        <f t="shared" si="232"/>
        <v>0</v>
      </c>
      <c r="AF682" s="145">
        <v>0</v>
      </c>
      <c r="AG682" s="145">
        <v>0</v>
      </c>
      <c r="AH682" s="145">
        <v>0</v>
      </c>
      <c r="AI682" s="145">
        <v>0</v>
      </c>
      <c r="AJ682" s="495">
        <f t="shared" si="230"/>
        <v>0</v>
      </c>
    </row>
    <row r="683" spans="2:36" s="269" customFormat="1" ht="16.5" customHeight="1" thickBot="1" x14ac:dyDescent="0.3">
      <c r="B683" s="899"/>
      <c r="C683" s="928"/>
      <c r="D683" s="787"/>
      <c r="E683" s="87" t="s">
        <v>205</v>
      </c>
      <c r="F683" s="52">
        <f t="shared" si="233"/>
        <v>0</v>
      </c>
      <c r="G683" s="112">
        <v>0</v>
      </c>
      <c r="H683" s="112">
        <v>0</v>
      </c>
      <c r="I683" s="112">
        <v>0</v>
      </c>
      <c r="J683" s="112">
        <v>0</v>
      </c>
      <c r="K683" s="68">
        <f t="shared" si="236"/>
        <v>0</v>
      </c>
      <c r="L683" s="112">
        <v>0</v>
      </c>
      <c r="M683" s="112">
        <v>0</v>
      </c>
      <c r="N683" s="112">
        <v>0</v>
      </c>
      <c r="O683" s="112">
        <v>0</v>
      </c>
      <c r="P683" s="318">
        <f t="shared" si="234"/>
        <v>0</v>
      </c>
      <c r="Q683" s="112">
        <v>0</v>
      </c>
      <c r="R683" s="112">
        <v>0</v>
      </c>
      <c r="S683" s="112">
        <v>0</v>
      </c>
      <c r="T683" s="112">
        <v>0</v>
      </c>
      <c r="U683" s="318">
        <f t="shared" si="235"/>
        <v>0</v>
      </c>
      <c r="V683" s="145">
        <v>0</v>
      </c>
      <c r="W683" s="145">
        <v>0</v>
      </c>
      <c r="X683" s="145">
        <v>0</v>
      </c>
      <c r="Y683" s="466">
        <v>0</v>
      </c>
      <c r="Z683" s="495">
        <f t="shared" si="231"/>
        <v>0</v>
      </c>
      <c r="AA683" s="111">
        <v>0</v>
      </c>
      <c r="AB683" s="111">
        <v>0</v>
      </c>
      <c r="AC683" s="111">
        <v>0</v>
      </c>
      <c r="AD683" s="111">
        <v>0</v>
      </c>
      <c r="AE683" s="495">
        <f t="shared" si="232"/>
        <v>0</v>
      </c>
      <c r="AF683" s="145">
        <v>0</v>
      </c>
      <c r="AG683" s="145">
        <v>0</v>
      </c>
      <c r="AH683" s="145">
        <v>0</v>
      </c>
      <c r="AI683" s="145">
        <v>0</v>
      </c>
      <c r="AJ683" s="495">
        <f t="shared" si="230"/>
        <v>0</v>
      </c>
    </row>
    <row r="684" spans="2:36" s="269" customFormat="1" ht="16.5" customHeight="1" thickBot="1" x14ac:dyDescent="0.3">
      <c r="B684" s="899"/>
      <c r="C684" s="928"/>
      <c r="D684" s="787"/>
      <c r="E684" s="87" t="s">
        <v>114</v>
      </c>
      <c r="F684" s="52">
        <f t="shared" si="233"/>
        <v>0</v>
      </c>
      <c r="G684" s="112">
        <v>0</v>
      </c>
      <c r="H684" s="112">
        <v>0</v>
      </c>
      <c r="I684" s="112">
        <v>0</v>
      </c>
      <c r="J684" s="112">
        <v>0</v>
      </c>
      <c r="K684" s="68">
        <f t="shared" si="236"/>
        <v>0</v>
      </c>
      <c r="L684" s="112">
        <v>0</v>
      </c>
      <c r="M684" s="112">
        <v>0</v>
      </c>
      <c r="N684" s="112">
        <v>0</v>
      </c>
      <c r="O684" s="112">
        <v>0</v>
      </c>
      <c r="P684" s="318">
        <f t="shared" si="234"/>
        <v>0</v>
      </c>
      <c r="Q684" s="112">
        <v>0</v>
      </c>
      <c r="R684" s="112">
        <v>0</v>
      </c>
      <c r="S684" s="112">
        <v>0</v>
      </c>
      <c r="T684" s="112">
        <v>0</v>
      </c>
      <c r="U684" s="318">
        <f t="shared" si="235"/>
        <v>0</v>
      </c>
      <c r="V684" s="145">
        <v>0</v>
      </c>
      <c r="W684" s="145">
        <v>0</v>
      </c>
      <c r="X684" s="145">
        <v>0</v>
      </c>
      <c r="Y684" s="466">
        <v>0</v>
      </c>
      <c r="Z684" s="495">
        <f t="shared" si="231"/>
        <v>0</v>
      </c>
      <c r="AA684" s="112">
        <v>0</v>
      </c>
      <c r="AB684" s="112">
        <v>0</v>
      </c>
      <c r="AC684" s="112">
        <v>0</v>
      </c>
      <c r="AD684" s="112">
        <v>0</v>
      </c>
      <c r="AE684" s="495">
        <f t="shared" si="232"/>
        <v>0</v>
      </c>
      <c r="AF684" s="145">
        <v>0</v>
      </c>
      <c r="AG684" s="145">
        <v>0</v>
      </c>
      <c r="AH684" s="145">
        <v>0</v>
      </c>
      <c r="AI684" s="145">
        <v>0</v>
      </c>
      <c r="AJ684" s="495">
        <f t="shared" si="230"/>
        <v>0</v>
      </c>
    </row>
    <row r="685" spans="2:36" s="269" customFormat="1" ht="16.5" customHeight="1" thickBot="1" x14ac:dyDescent="0.3">
      <c r="B685" s="899"/>
      <c r="C685" s="928"/>
      <c r="D685" s="787"/>
      <c r="E685" s="230" t="s">
        <v>626</v>
      </c>
      <c r="F685" s="52">
        <f t="shared" si="233"/>
        <v>0</v>
      </c>
      <c r="G685" s="112">
        <v>0</v>
      </c>
      <c r="H685" s="112">
        <v>0</v>
      </c>
      <c r="I685" s="112">
        <v>0</v>
      </c>
      <c r="J685" s="112">
        <v>0</v>
      </c>
      <c r="K685" s="68">
        <f t="shared" si="236"/>
        <v>0</v>
      </c>
      <c r="L685" s="112">
        <v>0</v>
      </c>
      <c r="M685" s="112">
        <v>0</v>
      </c>
      <c r="N685" s="112">
        <v>0</v>
      </c>
      <c r="O685" s="112">
        <v>0</v>
      </c>
      <c r="P685" s="318">
        <f t="shared" si="234"/>
        <v>0</v>
      </c>
      <c r="Q685" s="112">
        <v>0</v>
      </c>
      <c r="R685" s="112">
        <v>0</v>
      </c>
      <c r="S685" s="112">
        <v>0</v>
      </c>
      <c r="T685" s="112">
        <v>0</v>
      </c>
      <c r="U685" s="318">
        <f t="shared" si="235"/>
        <v>0</v>
      </c>
      <c r="V685" s="145">
        <v>0</v>
      </c>
      <c r="W685" s="145">
        <v>0</v>
      </c>
      <c r="X685" s="145">
        <v>0</v>
      </c>
      <c r="Y685" s="466">
        <v>0</v>
      </c>
      <c r="Z685" s="495">
        <f t="shared" si="231"/>
        <v>0</v>
      </c>
      <c r="AA685" s="145">
        <v>0</v>
      </c>
      <c r="AB685" s="145">
        <v>0</v>
      </c>
      <c r="AC685" s="145">
        <v>0</v>
      </c>
      <c r="AD685" s="145">
        <v>0</v>
      </c>
      <c r="AE685" s="495">
        <f t="shared" si="232"/>
        <v>0</v>
      </c>
      <c r="AF685" s="145">
        <v>0</v>
      </c>
      <c r="AG685" s="145">
        <v>0</v>
      </c>
      <c r="AH685" s="145">
        <v>0</v>
      </c>
      <c r="AI685" s="145">
        <v>0</v>
      </c>
      <c r="AJ685" s="495">
        <f t="shared" si="230"/>
        <v>0</v>
      </c>
    </row>
    <row r="686" spans="2:36" s="269" customFormat="1" ht="21.75" thickBot="1" x14ac:dyDescent="0.3">
      <c r="B686" s="900"/>
      <c r="C686" s="928"/>
      <c r="D686" s="791"/>
      <c r="E686" s="89" t="s">
        <v>625</v>
      </c>
      <c r="F686" s="52">
        <f t="shared" si="233"/>
        <v>0</v>
      </c>
      <c r="G686" s="112">
        <v>0</v>
      </c>
      <c r="H686" s="112">
        <v>0</v>
      </c>
      <c r="I686" s="112">
        <v>0</v>
      </c>
      <c r="J686" s="112">
        <v>0</v>
      </c>
      <c r="K686" s="68">
        <f t="shared" si="236"/>
        <v>0</v>
      </c>
      <c r="L686" s="112">
        <v>0</v>
      </c>
      <c r="M686" s="112">
        <v>0</v>
      </c>
      <c r="N686" s="112">
        <v>0</v>
      </c>
      <c r="O686" s="112">
        <v>0</v>
      </c>
      <c r="P686" s="318">
        <f t="shared" si="234"/>
        <v>0</v>
      </c>
      <c r="Q686" s="112">
        <v>0</v>
      </c>
      <c r="R686" s="112">
        <v>0</v>
      </c>
      <c r="S686" s="112">
        <v>0</v>
      </c>
      <c r="T686" s="112">
        <v>0</v>
      </c>
      <c r="U686" s="318">
        <f t="shared" si="235"/>
        <v>0</v>
      </c>
      <c r="V686" s="145">
        <v>0</v>
      </c>
      <c r="W686" s="145">
        <v>0</v>
      </c>
      <c r="X686" s="145">
        <v>0</v>
      </c>
      <c r="Y686" s="466">
        <v>0</v>
      </c>
      <c r="Z686" s="495">
        <f t="shared" si="231"/>
        <v>0</v>
      </c>
      <c r="AA686" s="145">
        <v>0</v>
      </c>
      <c r="AB686" s="145">
        <v>0</v>
      </c>
      <c r="AC686" s="145">
        <v>0</v>
      </c>
      <c r="AD686" s="145">
        <v>0</v>
      </c>
      <c r="AE686" s="495">
        <f t="shared" si="232"/>
        <v>0</v>
      </c>
      <c r="AF686" s="145">
        <v>0</v>
      </c>
      <c r="AG686" s="145">
        <v>0</v>
      </c>
      <c r="AH686" s="145">
        <v>0</v>
      </c>
      <c r="AI686" s="145">
        <v>0</v>
      </c>
      <c r="AJ686" s="495">
        <f t="shared" si="230"/>
        <v>0</v>
      </c>
    </row>
    <row r="687" spans="2:36" s="269" customFormat="1" ht="18.75" customHeight="1" thickBot="1" x14ac:dyDescent="0.3">
      <c r="B687" s="898">
        <v>20</v>
      </c>
      <c r="C687" s="928"/>
      <c r="D687" s="786" t="s">
        <v>247</v>
      </c>
      <c r="E687" s="116" t="s">
        <v>118</v>
      </c>
      <c r="F687" s="52">
        <f t="shared" si="233"/>
        <v>0</v>
      </c>
      <c r="G687" s="112">
        <v>0</v>
      </c>
      <c r="H687" s="112">
        <v>0</v>
      </c>
      <c r="I687" s="112">
        <v>0</v>
      </c>
      <c r="J687" s="112">
        <v>0</v>
      </c>
      <c r="K687" s="68">
        <f t="shared" si="236"/>
        <v>0</v>
      </c>
      <c r="L687" s="112">
        <v>0</v>
      </c>
      <c r="M687" s="112">
        <v>0</v>
      </c>
      <c r="N687" s="112">
        <v>0</v>
      </c>
      <c r="O687" s="112">
        <v>0</v>
      </c>
      <c r="P687" s="318">
        <f t="shared" si="234"/>
        <v>0</v>
      </c>
      <c r="Q687" s="112">
        <v>0</v>
      </c>
      <c r="R687" s="112">
        <v>0</v>
      </c>
      <c r="S687" s="112">
        <v>0</v>
      </c>
      <c r="T687" s="112">
        <v>0</v>
      </c>
      <c r="U687" s="318">
        <f t="shared" si="235"/>
        <v>0</v>
      </c>
      <c r="V687" s="145">
        <v>0</v>
      </c>
      <c r="W687" s="145">
        <v>0</v>
      </c>
      <c r="X687" s="145">
        <v>0</v>
      </c>
      <c r="Y687" s="466">
        <v>0</v>
      </c>
      <c r="Z687" s="495">
        <f t="shared" si="231"/>
        <v>0</v>
      </c>
      <c r="AA687" s="145">
        <v>0</v>
      </c>
      <c r="AB687" s="145">
        <v>0</v>
      </c>
      <c r="AC687" s="145">
        <v>0</v>
      </c>
      <c r="AD687" s="145">
        <v>0</v>
      </c>
      <c r="AE687" s="495">
        <f t="shared" si="232"/>
        <v>0</v>
      </c>
      <c r="AF687" s="145">
        <v>0</v>
      </c>
      <c r="AG687" s="145">
        <v>0</v>
      </c>
      <c r="AH687" s="145">
        <v>0</v>
      </c>
      <c r="AI687" s="145">
        <v>0</v>
      </c>
      <c r="AJ687" s="495">
        <f t="shared" si="230"/>
        <v>0</v>
      </c>
    </row>
    <row r="688" spans="2:36" s="269" customFormat="1" ht="18.75" customHeight="1" thickBot="1" x14ac:dyDescent="0.3">
      <c r="B688" s="899"/>
      <c r="C688" s="928"/>
      <c r="D688" s="787"/>
      <c r="E688" s="87" t="s">
        <v>205</v>
      </c>
      <c r="F688" s="52">
        <f t="shared" si="233"/>
        <v>0</v>
      </c>
      <c r="G688" s="112">
        <v>0</v>
      </c>
      <c r="H688" s="112">
        <v>0</v>
      </c>
      <c r="I688" s="112">
        <v>0</v>
      </c>
      <c r="J688" s="112">
        <v>0</v>
      </c>
      <c r="K688" s="68">
        <f t="shared" si="236"/>
        <v>0</v>
      </c>
      <c r="L688" s="112">
        <v>0</v>
      </c>
      <c r="M688" s="112">
        <v>0</v>
      </c>
      <c r="N688" s="112">
        <v>0</v>
      </c>
      <c r="O688" s="112">
        <v>0</v>
      </c>
      <c r="P688" s="318">
        <f t="shared" si="234"/>
        <v>0</v>
      </c>
      <c r="Q688" s="112">
        <v>0</v>
      </c>
      <c r="R688" s="112">
        <v>0</v>
      </c>
      <c r="S688" s="112">
        <v>0</v>
      </c>
      <c r="T688" s="112">
        <v>0</v>
      </c>
      <c r="U688" s="318">
        <f t="shared" si="235"/>
        <v>0</v>
      </c>
      <c r="V688" s="145">
        <v>0</v>
      </c>
      <c r="W688" s="145">
        <v>0</v>
      </c>
      <c r="X688" s="145">
        <v>0</v>
      </c>
      <c r="Y688" s="466">
        <v>0</v>
      </c>
      <c r="Z688" s="495">
        <f t="shared" si="231"/>
        <v>0</v>
      </c>
      <c r="AA688" s="145">
        <v>0</v>
      </c>
      <c r="AB688" s="145">
        <v>0</v>
      </c>
      <c r="AC688" s="145">
        <v>0</v>
      </c>
      <c r="AD688" s="145">
        <v>0</v>
      </c>
      <c r="AE688" s="495">
        <f t="shared" si="232"/>
        <v>0</v>
      </c>
      <c r="AF688" s="145">
        <v>0</v>
      </c>
      <c r="AG688" s="145">
        <v>0</v>
      </c>
      <c r="AH688" s="145">
        <v>0</v>
      </c>
      <c r="AI688" s="145">
        <v>0</v>
      </c>
      <c r="AJ688" s="495">
        <f t="shared" si="230"/>
        <v>0</v>
      </c>
    </row>
    <row r="689" spans="2:104" s="269" customFormat="1" ht="18.75" customHeight="1" thickBot="1" x14ac:dyDescent="0.3">
      <c r="B689" s="899"/>
      <c r="C689" s="928"/>
      <c r="D689" s="787"/>
      <c r="E689" s="87" t="s">
        <v>114</v>
      </c>
      <c r="F689" s="52">
        <f t="shared" si="233"/>
        <v>0</v>
      </c>
      <c r="G689" s="112">
        <v>0</v>
      </c>
      <c r="H689" s="112">
        <v>0</v>
      </c>
      <c r="I689" s="112">
        <v>0</v>
      </c>
      <c r="J689" s="112">
        <v>0</v>
      </c>
      <c r="K689" s="68">
        <f t="shared" si="236"/>
        <v>0</v>
      </c>
      <c r="L689" s="112">
        <v>0</v>
      </c>
      <c r="M689" s="112">
        <v>0</v>
      </c>
      <c r="N689" s="112">
        <v>0</v>
      </c>
      <c r="O689" s="112">
        <v>0</v>
      </c>
      <c r="P689" s="318">
        <f t="shared" si="234"/>
        <v>0</v>
      </c>
      <c r="Q689" s="112">
        <v>0</v>
      </c>
      <c r="R689" s="112">
        <v>0</v>
      </c>
      <c r="S689" s="112">
        <v>0</v>
      </c>
      <c r="T689" s="112">
        <v>0</v>
      </c>
      <c r="U689" s="318">
        <f t="shared" si="235"/>
        <v>0</v>
      </c>
      <c r="V689" s="145">
        <v>0</v>
      </c>
      <c r="W689" s="145">
        <v>0</v>
      </c>
      <c r="X689" s="145">
        <v>0</v>
      </c>
      <c r="Y689" s="466">
        <v>0</v>
      </c>
      <c r="Z689" s="495">
        <f t="shared" si="231"/>
        <v>0</v>
      </c>
      <c r="AA689" s="145">
        <v>0</v>
      </c>
      <c r="AB689" s="145">
        <v>0</v>
      </c>
      <c r="AC689" s="145">
        <v>0</v>
      </c>
      <c r="AD689" s="145">
        <v>0</v>
      </c>
      <c r="AE689" s="495">
        <f t="shared" si="232"/>
        <v>0</v>
      </c>
      <c r="AF689" s="145">
        <v>0</v>
      </c>
      <c r="AG689" s="145">
        <v>0</v>
      </c>
      <c r="AH689" s="145">
        <v>0</v>
      </c>
      <c r="AI689" s="145">
        <v>0</v>
      </c>
      <c r="AJ689" s="495">
        <f t="shared" si="230"/>
        <v>0</v>
      </c>
    </row>
    <row r="690" spans="2:104" s="269" customFormat="1" ht="18.75" customHeight="1" thickBot="1" x14ac:dyDescent="0.3">
      <c r="B690" s="899"/>
      <c r="C690" s="928"/>
      <c r="D690" s="787"/>
      <c r="E690" s="230" t="s">
        <v>626</v>
      </c>
      <c r="F690" s="52">
        <f t="shared" si="233"/>
        <v>0</v>
      </c>
      <c r="G690" s="112">
        <v>0</v>
      </c>
      <c r="H690" s="112">
        <v>0</v>
      </c>
      <c r="I690" s="112">
        <v>0</v>
      </c>
      <c r="J690" s="112">
        <v>0</v>
      </c>
      <c r="K690" s="68">
        <f t="shared" si="236"/>
        <v>0</v>
      </c>
      <c r="L690" s="112">
        <v>0</v>
      </c>
      <c r="M690" s="112">
        <v>0</v>
      </c>
      <c r="N690" s="112">
        <v>0</v>
      </c>
      <c r="O690" s="112">
        <v>0</v>
      </c>
      <c r="P690" s="318">
        <f t="shared" si="234"/>
        <v>0</v>
      </c>
      <c r="Q690" s="112">
        <v>0</v>
      </c>
      <c r="R690" s="112">
        <v>0</v>
      </c>
      <c r="S690" s="112">
        <v>0</v>
      </c>
      <c r="T690" s="112">
        <v>0</v>
      </c>
      <c r="U690" s="318">
        <f t="shared" si="235"/>
        <v>0</v>
      </c>
      <c r="V690" s="145">
        <v>0</v>
      </c>
      <c r="W690" s="145">
        <v>0</v>
      </c>
      <c r="X690" s="145">
        <v>0</v>
      </c>
      <c r="Y690" s="466">
        <v>0</v>
      </c>
      <c r="Z690" s="495">
        <f t="shared" si="231"/>
        <v>0</v>
      </c>
      <c r="AA690" s="145">
        <v>0</v>
      </c>
      <c r="AB690" s="145">
        <v>0</v>
      </c>
      <c r="AC690" s="145">
        <v>0</v>
      </c>
      <c r="AD690" s="145">
        <v>0</v>
      </c>
      <c r="AE690" s="495">
        <f t="shared" si="232"/>
        <v>0</v>
      </c>
      <c r="AF690" s="145">
        <v>0</v>
      </c>
      <c r="AG690" s="145">
        <v>0</v>
      </c>
      <c r="AH690" s="145">
        <v>0</v>
      </c>
      <c r="AI690" s="145">
        <v>0</v>
      </c>
      <c r="AJ690" s="495">
        <f t="shared" si="230"/>
        <v>0</v>
      </c>
    </row>
    <row r="691" spans="2:104" s="269" customFormat="1" ht="18.75" customHeight="1" thickBot="1" x14ac:dyDescent="0.3">
      <c r="B691" s="900"/>
      <c r="C691" s="928"/>
      <c r="D691" s="791"/>
      <c r="E691" s="89" t="s">
        <v>625</v>
      </c>
      <c r="F691" s="52">
        <f t="shared" si="233"/>
        <v>0</v>
      </c>
      <c r="G691" s="112">
        <v>0</v>
      </c>
      <c r="H691" s="112">
        <v>0</v>
      </c>
      <c r="I691" s="112">
        <v>0</v>
      </c>
      <c r="J691" s="112">
        <v>0</v>
      </c>
      <c r="K691" s="68">
        <f t="shared" si="236"/>
        <v>0</v>
      </c>
      <c r="L691" s="112">
        <v>0</v>
      </c>
      <c r="M691" s="112">
        <v>0</v>
      </c>
      <c r="N691" s="112">
        <v>0</v>
      </c>
      <c r="O691" s="112">
        <v>0</v>
      </c>
      <c r="P691" s="318">
        <f t="shared" si="234"/>
        <v>0</v>
      </c>
      <c r="Q691" s="112">
        <v>0</v>
      </c>
      <c r="R691" s="112">
        <v>0</v>
      </c>
      <c r="S691" s="112">
        <v>0</v>
      </c>
      <c r="T691" s="112">
        <v>0</v>
      </c>
      <c r="U691" s="318">
        <f t="shared" si="235"/>
        <v>0</v>
      </c>
      <c r="V691" s="145">
        <v>0</v>
      </c>
      <c r="W691" s="145">
        <v>0</v>
      </c>
      <c r="X691" s="145">
        <v>0</v>
      </c>
      <c r="Y691" s="466">
        <v>0</v>
      </c>
      <c r="Z691" s="495">
        <f t="shared" si="231"/>
        <v>0</v>
      </c>
      <c r="AA691" s="145">
        <v>0</v>
      </c>
      <c r="AB691" s="145">
        <v>0</v>
      </c>
      <c r="AC691" s="145">
        <v>0</v>
      </c>
      <c r="AD691" s="145">
        <v>0</v>
      </c>
      <c r="AE691" s="495">
        <f t="shared" si="232"/>
        <v>0</v>
      </c>
      <c r="AF691" s="145">
        <v>0</v>
      </c>
      <c r="AG691" s="145">
        <v>0</v>
      </c>
      <c r="AH691" s="145">
        <v>0</v>
      </c>
      <c r="AI691" s="145">
        <v>0</v>
      </c>
      <c r="AJ691" s="495">
        <f t="shared" si="230"/>
        <v>0</v>
      </c>
    </row>
    <row r="692" spans="2:104" s="269" customFormat="1" ht="32.25" customHeight="1" thickBot="1" x14ac:dyDescent="0.3">
      <c r="B692" s="898">
        <v>21</v>
      </c>
      <c r="C692" s="928"/>
      <c r="D692" s="841" t="s">
        <v>700</v>
      </c>
      <c r="E692" s="271" t="s">
        <v>118</v>
      </c>
      <c r="F692" s="52">
        <f t="shared" si="233"/>
        <v>0</v>
      </c>
      <c r="G692" s="112">
        <v>0</v>
      </c>
      <c r="H692" s="112">
        <v>0</v>
      </c>
      <c r="I692" s="112">
        <v>0</v>
      </c>
      <c r="J692" s="112">
        <v>0</v>
      </c>
      <c r="K692" s="68">
        <f t="shared" si="236"/>
        <v>0</v>
      </c>
      <c r="L692" s="112">
        <v>0</v>
      </c>
      <c r="M692" s="112">
        <v>0</v>
      </c>
      <c r="N692" s="112">
        <v>0</v>
      </c>
      <c r="O692" s="112">
        <v>0</v>
      </c>
      <c r="P692" s="318">
        <f t="shared" si="234"/>
        <v>0</v>
      </c>
      <c r="Q692" s="112">
        <v>0</v>
      </c>
      <c r="R692" s="112">
        <v>0</v>
      </c>
      <c r="S692" s="112">
        <v>0</v>
      </c>
      <c r="T692" s="112">
        <v>0</v>
      </c>
      <c r="U692" s="318">
        <f t="shared" si="235"/>
        <v>0</v>
      </c>
      <c r="V692" s="145">
        <v>0</v>
      </c>
      <c r="W692" s="145">
        <v>0</v>
      </c>
      <c r="X692" s="145">
        <v>0</v>
      </c>
      <c r="Y692" s="466">
        <v>0</v>
      </c>
      <c r="Z692" s="495">
        <f t="shared" si="231"/>
        <v>0</v>
      </c>
      <c r="AA692" s="145">
        <v>0</v>
      </c>
      <c r="AB692" s="145">
        <v>0</v>
      </c>
      <c r="AC692" s="145">
        <v>0</v>
      </c>
      <c r="AD692" s="145">
        <v>0</v>
      </c>
      <c r="AE692" s="495">
        <f t="shared" si="232"/>
        <v>0</v>
      </c>
      <c r="AF692" s="145">
        <v>0</v>
      </c>
      <c r="AG692" s="145">
        <v>0</v>
      </c>
      <c r="AH692" s="145">
        <v>0</v>
      </c>
      <c r="AI692" s="145">
        <v>0</v>
      </c>
      <c r="AJ692" s="495">
        <f t="shared" si="230"/>
        <v>0</v>
      </c>
      <c r="AK692" s="113"/>
      <c r="AL692" s="113"/>
      <c r="AM692" s="113"/>
      <c r="AN692" s="113"/>
      <c r="AO692" s="113"/>
      <c r="AP692" s="113"/>
      <c r="AQ692" s="113"/>
      <c r="AR692" s="113"/>
      <c r="AS692" s="113"/>
      <c r="AT692" s="113"/>
      <c r="AU692" s="113"/>
      <c r="AV692" s="113"/>
      <c r="AW692" s="113"/>
      <c r="AX692" s="113"/>
      <c r="AY692" s="113"/>
      <c r="AZ692" s="113"/>
      <c r="BA692" s="113"/>
      <c r="BB692" s="113"/>
      <c r="BC692" s="113"/>
      <c r="BD692" s="113"/>
      <c r="BE692" s="113"/>
      <c r="BF692" s="113"/>
      <c r="BG692" s="113"/>
      <c r="BH692" s="113"/>
      <c r="BI692" s="113"/>
      <c r="BJ692" s="113"/>
      <c r="BK692" s="113"/>
      <c r="BL692" s="113"/>
      <c r="BM692" s="113"/>
      <c r="BN692" s="113"/>
      <c r="BO692" s="113"/>
      <c r="BP692" s="113"/>
      <c r="BQ692" s="113"/>
      <c r="BR692" s="113"/>
      <c r="BS692" s="113"/>
      <c r="BT692" s="113"/>
      <c r="BU692" s="113"/>
      <c r="BV692" s="113"/>
      <c r="BW692" s="113"/>
      <c r="BX692" s="113"/>
      <c r="BY692" s="113"/>
      <c r="BZ692" s="113"/>
      <c r="CA692" s="113"/>
      <c r="CB692" s="113"/>
      <c r="CC692" s="113"/>
      <c r="CD692" s="113"/>
      <c r="CE692" s="113"/>
      <c r="CF692" s="113"/>
      <c r="CG692" s="113"/>
      <c r="CH692" s="113"/>
      <c r="CI692" s="113"/>
      <c r="CJ692" s="113"/>
      <c r="CK692" s="113"/>
      <c r="CL692" s="113"/>
      <c r="CM692" s="113"/>
      <c r="CN692" s="113"/>
      <c r="CO692" s="113"/>
      <c r="CP692" s="113"/>
      <c r="CQ692" s="113"/>
      <c r="CR692" s="113"/>
      <c r="CS692" s="113"/>
      <c r="CT692" s="113"/>
      <c r="CU692" s="113"/>
      <c r="CV692" s="113"/>
      <c r="CW692" s="113"/>
      <c r="CX692" s="113"/>
      <c r="CY692" s="113"/>
      <c r="CZ692" s="113"/>
    </row>
    <row r="693" spans="2:104" s="269" customFormat="1" ht="32.25" customHeight="1" thickBot="1" x14ac:dyDescent="0.3">
      <c r="B693" s="899"/>
      <c r="C693" s="928"/>
      <c r="D693" s="842"/>
      <c r="E693" s="272" t="s">
        <v>205</v>
      </c>
      <c r="F693" s="52">
        <f t="shared" si="233"/>
        <v>0</v>
      </c>
      <c r="G693" s="112">
        <v>0</v>
      </c>
      <c r="H693" s="112">
        <v>0</v>
      </c>
      <c r="I693" s="112">
        <v>0</v>
      </c>
      <c r="J693" s="112">
        <v>0</v>
      </c>
      <c r="K693" s="68">
        <f t="shared" si="236"/>
        <v>0</v>
      </c>
      <c r="L693" s="112">
        <v>0</v>
      </c>
      <c r="M693" s="112">
        <v>0</v>
      </c>
      <c r="N693" s="112">
        <v>0</v>
      </c>
      <c r="O693" s="112">
        <v>0</v>
      </c>
      <c r="P693" s="318">
        <f t="shared" si="234"/>
        <v>0</v>
      </c>
      <c r="Q693" s="112">
        <v>0</v>
      </c>
      <c r="R693" s="112">
        <v>0</v>
      </c>
      <c r="S693" s="112">
        <v>0</v>
      </c>
      <c r="T693" s="112">
        <v>0</v>
      </c>
      <c r="U693" s="318">
        <f t="shared" si="235"/>
        <v>0</v>
      </c>
      <c r="V693" s="145">
        <v>0</v>
      </c>
      <c r="W693" s="145">
        <v>0</v>
      </c>
      <c r="X693" s="145">
        <v>0</v>
      </c>
      <c r="Y693" s="466">
        <v>0</v>
      </c>
      <c r="Z693" s="495">
        <f t="shared" si="231"/>
        <v>0</v>
      </c>
      <c r="AA693" s="145">
        <v>0</v>
      </c>
      <c r="AB693" s="145">
        <v>0</v>
      </c>
      <c r="AC693" s="145">
        <v>0</v>
      </c>
      <c r="AD693" s="145">
        <v>0</v>
      </c>
      <c r="AE693" s="495">
        <f t="shared" si="232"/>
        <v>0</v>
      </c>
      <c r="AF693" s="145">
        <v>0</v>
      </c>
      <c r="AG693" s="145">
        <v>0</v>
      </c>
      <c r="AH693" s="145">
        <v>0</v>
      </c>
      <c r="AI693" s="145">
        <v>0</v>
      </c>
      <c r="AJ693" s="495">
        <f t="shared" si="230"/>
        <v>0</v>
      </c>
      <c r="AK693" s="111"/>
      <c r="AL693" s="111"/>
      <c r="AM693" s="111"/>
      <c r="AN693" s="111"/>
      <c r="AO693" s="111"/>
      <c r="AP693" s="111"/>
      <c r="AQ693" s="111"/>
      <c r="AR693" s="111"/>
      <c r="AS693" s="111"/>
      <c r="AT693" s="111"/>
      <c r="AU693" s="111"/>
      <c r="AV693" s="111"/>
      <c r="AW693" s="111"/>
      <c r="AX693" s="111"/>
      <c r="AY693" s="111"/>
      <c r="AZ693" s="111"/>
      <c r="BA693" s="111"/>
      <c r="BB693" s="111"/>
      <c r="BC693" s="111"/>
      <c r="BD693" s="111"/>
      <c r="BE693" s="111"/>
      <c r="BF693" s="111"/>
      <c r="BG693" s="111"/>
      <c r="BH693" s="111"/>
      <c r="BI693" s="111"/>
      <c r="BJ693" s="111"/>
      <c r="BK693" s="111"/>
      <c r="BL693" s="111"/>
      <c r="BM693" s="111"/>
      <c r="BN693" s="111"/>
      <c r="BO693" s="111"/>
      <c r="BP693" s="111"/>
      <c r="BQ693" s="111"/>
      <c r="BR693" s="111"/>
      <c r="BS693" s="111"/>
      <c r="BT693" s="111"/>
      <c r="BU693" s="111"/>
      <c r="BV693" s="111"/>
      <c r="BW693" s="111"/>
      <c r="BX693" s="111"/>
      <c r="BY693" s="111"/>
      <c r="BZ693" s="111"/>
      <c r="CA693" s="111"/>
      <c r="CB693" s="111"/>
      <c r="CC693" s="111"/>
      <c r="CD693" s="111"/>
      <c r="CE693" s="111"/>
      <c r="CF693" s="111"/>
      <c r="CG693" s="111"/>
      <c r="CH693" s="111"/>
      <c r="CI693" s="111"/>
      <c r="CJ693" s="111"/>
      <c r="CK693" s="111"/>
      <c r="CL693" s="111"/>
      <c r="CM693" s="111"/>
      <c r="CN693" s="111"/>
      <c r="CO693" s="111"/>
      <c r="CP693" s="111"/>
      <c r="CQ693" s="111"/>
      <c r="CR693" s="111"/>
      <c r="CS693" s="111"/>
      <c r="CT693" s="111"/>
      <c r="CU693" s="111"/>
      <c r="CV693" s="111"/>
      <c r="CW693" s="111"/>
      <c r="CX693" s="111"/>
      <c r="CY693" s="111"/>
      <c r="CZ693" s="111"/>
    </row>
    <row r="694" spans="2:104" s="269" customFormat="1" ht="43.5" customHeight="1" thickBot="1" x14ac:dyDescent="0.3">
      <c r="B694" s="900"/>
      <c r="C694" s="928"/>
      <c r="D694" s="843"/>
      <c r="E694" s="273" t="s">
        <v>114</v>
      </c>
      <c r="F694" s="52">
        <f t="shared" si="233"/>
        <v>0</v>
      </c>
      <c r="G694" s="112">
        <v>0</v>
      </c>
      <c r="H694" s="112">
        <v>0</v>
      </c>
      <c r="I694" s="112">
        <v>0</v>
      </c>
      <c r="J694" s="112">
        <v>0</v>
      </c>
      <c r="K694" s="68">
        <f t="shared" si="236"/>
        <v>0</v>
      </c>
      <c r="L694" s="112">
        <v>0</v>
      </c>
      <c r="M694" s="112">
        <v>0</v>
      </c>
      <c r="N694" s="112">
        <v>0</v>
      </c>
      <c r="O694" s="112">
        <v>0</v>
      </c>
      <c r="P694" s="318">
        <f t="shared" si="234"/>
        <v>0</v>
      </c>
      <c r="Q694" s="112">
        <v>0</v>
      </c>
      <c r="R694" s="112">
        <v>0</v>
      </c>
      <c r="S694" s="112">
        <v>0</v>
      </c>
      <c r="T694" s="112">
        <v>0</v>
      </c>
      <c r="U694" s="318">
        <f t="shared" si="235"/>
        <v>0</v>
      </c>
      <c r="V694" s="145">
        <v>0</v>
      </c>
      <c r="W694" s="145">
        <v>0</v>
      </c>
      <c r="X694" s="145">
        <v>0</v>
      </c>
      <c r="Y694" s="466">
        <v>0</v>
      </c>
      <c r="Z694" s="495">
        <f t="shared" si="231"/>
        <v>0</v>
      </c>
      <c r="AA694" s="145">
        <v>0</v>
      </c>
      <c r="AB694" s="145">
        <v>0</v>
      </c>
      <c r="AC694" s="145">
        <v>0</v>
      </c>
      <c r="AD694" s="145">
        <v>0</v>
      </c>
      <c r="AE694" s="495">
        <f t="shared" si="232"/>
        <v>0</v>
      </c>
      <c r="AF694" s="145">
        <v>0</v>
      </c>
      <c r="AG694" s="145">
        <v>0</v>
      </c>
      <c r="AH694" s="145">
        <v>0</v>
      </c>
      <c r="AI694" s="145">
        <v>0</v>
      </c>
      <c r="AJ694" s="495">
        <f t="shared" si="230"/>
        <v>0</v>
      </c>
      <c r="AK694" s="112"/>
      <c r="AL694" s="112"/>
      <c r="AM694" s="112"/>
      <c r="AN694" s="112"/>
      <c r="AO694" s="112"/>
      <c r="AP694" s="112"/>
      <c r="AQ694" s="112"/>
      <c r="AR694" s="112"/>
      <c r="AS694" s="112"/>
      <c r="AT694" s="112"/>
      <c r="AU694" s="112"/>
      <c r="AV694" s="112"/>
      <c r="AW694" s="112"/>
      <c r="AX694" s="112"/>
      <c r="AY694" s="112"/>
      <c r="AZ694" s="112"/>
      <c r="BA694" s="112"/>
      <c r="BB694" s="112"/>
      <c r="BC694" s="112"/>
      <c r="BD694" s="112"/>
      <c r="BE694" s="112"/>
      <c r="BF694" s="112"/>
      <c r="BG694" s="112"/>
      <c r="BH694" s="112"/>
      <c r="BI694" s="112"/>
      <c r="BJ694" s="112"/>
      <c r="BK694" s="112"/>
      <c r="BL694" s="112"/>
      <c r="BM694" s="112"/>
      <c r="BN694" s="112"/>
      <c r="BO694" s="112"/>
      <c r="BP694" s="112"/>
      <c r="BQ694" s="112"/>
      <c r="BR694" s="112"/>
      <c r="BS694" s="112"/>
      <c r="BT694" s="112"/>
      <c r="BU694" s="112"/>
      <c r="BV694" s="112"/>
      <c r="BW694" s="112"/>
      <c r="BX694" s="112"/>
      <c r="BY694" s="112"/>
      <c r="BZ694" s="112"/>
      <c r="CA694" s="112"/>
      <c r="CB694" s="112"/>
      <c r="CC694" s="112"/>
      <c r="CD694" s="112"/>
      <c r="CE694" s="112"/>
      <c r="CF694" s="112"/>
      <c r="CG694" s="112"/>
      <c r="CH694" s="112"/>
      <c r="CI694" s="112"/>
      <c r="CJ694" s="112"/>
      <c r="CK694" s="112"/>
      <c r="CL694" s="112"/>
      <c r="CM694" s="112"/>
      <c r="CN694" s="112"/>
      <c r="CO694" s="112"/>
      <c r="CP694" s="112"/>
      <c r="CQ694" s="112"/>
      <c r="CR694" s="112"/>
      <c r="CS694" s="112"/>
      <c r="CT694" s="112"/>
      <c r="CU694" s="112"/>
      <c r="CV694" s="112"/>
      <c r="CW694" s="112"/>
      <c r="CX694" s="112"/>
      <c r="CY694" s="112"/>
      <c r="CZ694" s="112"/>
    </row>
    <row r="695" spans="2:104" s="269" customFormat="1" ht="21.75" customHeight="1" thickBot="1" x14ac:dyDescent="0.3">
      <c r="B695" s="898">
        <v>22</v>
      </c>
      <c r="C695" s="928"/>
      <c r="D695" s="838" t="s">
        <v>123</v>
      </c>
      <c r="E695" s="274" t="s">
        <v>118</v>
      </c>
      <c r="F695" s="52">
        <f t="shared" si="233"/>
        <v>6</v>
      </c>
      <c r="G695" s="113">
        <v>3</v>
      </c>
      <c r="H695" s="113">
        <v>0</v>
      </c>
      <c r="I695" s="113">
        <v>0</v>
      </c>
      <c r="J695" s="113">
        <v>0</v>
      </c>
      <c r="K695" s="68">
        <f t="shared" si="236"/>
        <v>3</v>
      </c>
      <c r="L695" s="113">
        <v>0</v>
      </c>
      <c r="M695" s="113">
        <v>0</v>
      </c>
      <c r="N695" s="113">
        <v>0</v>
      </c>
      <c r="O695" s="113">
        <v>0</v>
      </c>
      <c r="P695" s="318">
        <f t="shared" si="234"/>
        <v>0</v>
      </c>
      <c r="Q695" s="112">
        <v>3</v>
      </c>
      <c r="R695" s="112">
        <v>0</v>
      </c>
      <c r="S695" s="112">
        <v>0</v>
      </c>
      <c r="T695" s="112">
        <v>0</v>
      </c>
      <c r="U695" s="318">
        <f t="shared" si="235"/>
        <v>3</v>
      </c>
      <c r="V695" s="145">
        <v>0</v>
      </c>
      <c r="W695" s="145">
        <v>0</v>
      </c>
      <c r="X695" s="145">
        <v>0</v>
      </c>
      <c r="Y695" s="466">
        <v>0</v>
      </c>
      <c r="Z695" s="495">
        <f t="shared" si="231"/>
        <v>0</v>
      </c>
      <c r="AA695" s="145">
        <v>0</v>
      </c>
      <c r="AB695" s="145">
        <v>0</v>
      </c>
      <c r="AC695" s="145">
        <v>0</v>
      </c>
      <c r="AD695" s="145">
        <v>0</v>
      </c>
      <c r="AE695" s="495">
        <f t="shared" si="232"/>
        <v>0</v>
      </c>
      <c r="AF695" s="145">
        <v>0</v>
      </c>
      <c r="AG695" s="145">
        <v>0</v>
      </c>
      <c r="AH695" s="145">
        <v>0</v>
      </c>
      <c r="AI695" s="145">
        <v>0</v>
      </c>
      <c r="AJ695" s="495">
        <f t="shared" si="230"/>
        <v>0</v>
      </c>
      <c r="AK695" s="270"/>
      <c r="AL695" s="270"/>
      <c r="AM695" s="270"/>
      <c r="AN695" s="270"/>
      <c r="AO695" s="270"/>
      <c r="AP695" s="270"/>
      <c r="AQ695" s="270"/>
      <c r="AR695" s="270"/>
      <c r="AS695" s="270"/>
      <c r="AT695" s="270"/>
      <c r="AU695" s="270"/>
      <c r="AV695" s="270"/>
      <c r="AW695" s="270"/>
      <c r="AX695" s="270"/>
      <c r="AY695" s="270"/>
      <c r="AZ695" s="270"/>
      <c r="BA695" s="270"/>
      <c r="BB695" s="270"/>
      <c r="BC695" s="270"/>
      <c r="BD695" s="270"/>
      <c r="BE695" s="270"/>
      <c r="BF695" s="270"/>
      <c r="BG695" s="270"/>
      <c r="BH695" s="270"/>
      <c r="BI695" s="270"/>
      <c r="BJ695" s="270"/>
      <c r="BK695" s="270"/>
      <c r="BL695" s="270"/>
      <c r="BM695" s="270"/>
      <c r="BN695" s="270"/>
      <c r="BO695" s="270"/>
      <c r="BP695" s="270"/>
      <c r="BQ695" s="270"/>
      <c r="BR695" s="270"/>
      <c r="BS695" s="270"/>
      <c r="BT695" s="270"/>
      <c r="BU695" s="270"/>
      <c r="BV695" s="270"/>
      <c r="BW695" s="270"/>
      <c r="BX695" s="270"/>
      <c r="BY695" s="270"/>
      <c r="BZ695" s="270"/>
      <c r="CA695" s="270"/>
      <c r="CB695" s="270"/>
      <c r="CC695" s="270"/>
      <c r="CD695" s="270"/>
      <c r="CE695" s="270"/>
      <c r="CF695" s="270"/>
      <c r="CG695" s="270"/>
      <c r="CH695" s="270"/>
      <c r="CI695" s="270"/>
      <c r="CJ695" s="270"/>
      <c r="CK695" s="270"/>
      <c r="CL695" s="270"/>
      <c r="CM695" s="270"/>
      <c r="CN695" s="270"/>
      <c r="CO695" s="270"/>
      <c r="CP695" s="270"/>
      <c r="CQ695" s="270"/>
      <c r="CR695" s="270"/>
      <c r="CS695" s="270"/>
      <c r="CT695" s="270"/>
      <c r="CU695" s="270"/>
      <c r="CV695" s="270"/>
      <c r="CW695" s="270"/>
      <c r="CX695" s="270"/>
      <c r="CY695" s="270"/>
      <c r="CZ695" s="270"/>
    </row>
    <row r="696" spans="2:104" s="269" customFormat="1" ht="18" customHeight="1" thickBot="1" x14ac:dyDescent="0.3">
      <c r="B696" s="899"/>
      <c r="C696" s="928"/>
      <c r="D696" s="839"/>
      <c r="E696" s="272" t="s">
        <v>205</v>
      </c>
      <c r="F696" s="52">
        <f t="shared" si="233"/>
        <v>0</v>
      </c>
      <c r="G696" s="111">
        <v>0</v>
      </c>
      <c r="H696" s="111">
        <v>0</v>
      </c>
      <c r="I696" s="111">
        <v>0</v>
      </c>
      <c r="J696" s="111">
        <v>0</v>
      </c>
      <c r="K696" s="68">
        <f t="shared" si="236"/>
        <v>0</v>
      </c>
      <c r="L696" s="113">
        <v>0</v>
      </c>
      <c r="M696" s="113">
        <v>0</v>
      </c>
      <c r="N696" s="113">
        <v>0</v>
      </c>
      <c r="O696" s="113">
        <v>0</v>
      </c>
      <c r="P696" s="318">
        <f t="shared" si="234"/>
        <v>0</v>
      </c>
      <c r="Q696" s="112">
        <v>0</v>
      </c>
      <c r="R696" s="112">
        <v>0</v>
      </c>
      <c r="S696" s="112">
        <v>0</v>
      </c>
      <c r="T696" s="112">
        <v>0</v>
      </c>
      <c r="U696" s="318">
        <f t="shared" si="235"/>
        <v>0</v>
      </c>
      <c r="V696" s="145">
        <v>0</v>
      </c>
      <c r="W696" s="145">
        <v>0</v>
      </c>
      <c r="X696" s="145">
        <v>0</v>
      </c>
      <c r="Y696" s="466">
        <v>0</v>
      </c>
      <c r="Z696" s="495">
        <f t="shared" si="231"/>
        <v>0</v>
      </c>
      <c r="AA696" s="145">
        <v>0</v>
      </c>
      <c r="AB696" s="145">
        <v>0</v>
      </c>
      <c r="AC696" s="145">
        <v>0</v>
      </c>
      <c r="AD696" s="145">
        <v>0</v>
      </c>
      <c r="AE696" s="495">
        <f t="shared" si="232"/>
        <v>0</v>
      </c>
      <c r="AF696" s="145">
        <v>0</v>
      </c>
      <c r="AG696" s="145">
        <v>0</v>
      </c>
      <c r="AH696" s="145">
        <v>0</v>
      </c>
      <c r="AI696" s="145">
        <v>0</v>
      </c>
      <c r="AJ696" s="495">
        <f t="shared" si="230"/>
        <v>0</v>
      </c>
      <c r="AK696" s="270"/>
      <c r="AL696" s="270"/>
      <c r="AM696" s="270"/>
      <c r="AN696" s="270"/>
      <c r="AO696" s="270"/>
      <c r="AP696" s="270"/>
      <c r="AQ696" s="270"/>
      <c r="AR696" s="270"/>
      <c r="AS696" s="270"/>
      <c r="AT696" s="270"/>
      <c r="AU696" s="270"/>
      <c r="AV696" s="270"/>
      <c r="AW696" s="270"/>
      <c r="AX696" s="270"/>
      <c r="AY696" s="270"/>
      <c r="AZ696" s="270"/>
      <c r="BA696" s="270"/>
      <c r="BB696" s="270"/>
      <c r="BC696" s="270"/>
      <c r="BD696" s="270"/>
      <c r="BE696" s="270"/>
      <c r="BF696" s="270"/>
      <c r="BG696" s="270"/>
      <c r="BH696" s="270"/>
      <c r="BI696" s="270"/>
      <c r="BJ696" s="270"/>
      <c r="BK696" s="270"/>
      <c r="BL696" s="270"/>
      <c r="BM696" s="270"/>
      <c r="BN696" s="270"/>
      <c r="BO696" s="270"/>
      <c r="BP696" s="270"/>
      <c r="BQ696" s="270"/>
      <c r="BR696" s="270"/>
      <c r="BS696" s="270"/>
      <c r="BT696" s="270"/>
      <c r="BU696" s="270"/>
      <c r="BV696" s="270"/>
      <c r="BW696" s="270"/>
      <c r="BX696" s="270"/>
      <c r="BY696" s="270"/>
      <c r="BZ696" s="270"/>
      <c r="CA696" s="270"/>
      <c r="CB696" s="270"/>
      <c r="CC696" s="270"/>
      <c r="CD696" s="270"/>
      <c r="CE696" s="270"/>
      <c r="CF696" s="270"/>
      <c r="CG696" s="270"/>
      <c r="CH696" s="270"/>
      <c r="CI696" s="270"/>
      <c r="CJ696" s="270"/>
      <c r="CK696" s="270"/>
      <c r="CL696" s="270"/>
      <c r="CM696" s="270"/>
      <c r="CN696" s="270"/>
      <c r="CO696" s="270"/>
      <c r="CP696" s="270"/>
      <c r="CQ696" s="270"/>
      <c r="CR696" s="270"/>
      <c r="CS696" s="270"/>
      <c r="CT696" s="270"/>
      <c r="CU696" s="270"/>
      <c r="CV696" s="270"/>
      <c r="CW696" s="270"/>
      <c r="CX696" s="270"/>
      <c r="CY696" s="270"/>
      <c r="CZ696" s="270"/>
    </row>
    <row r="697" spans="2:104" s="269" customFormat="1" ht="21.75" customHeight="1" thickBot="1" x14ac:dyDescent="0.3">
      <c r="B697" s="899"/>
      <c r="C697" s="928"/>
      <c r="D697" s="839"/>
      <c r="E697" s="273" t="s">
        <v>114</v>
      </c>
      <c r="F697" s="52">
        <f t="shared" si="233"/>
        <v>10</v>
      </c>
      <c r="G697" s="112">
        <v>2</v>
      </c>
      <c r="H697" s="112">
        <v>0</v>
      </c>
      <c r="I697" s="112">
        <v>0</v>
      </c>
      <c r="J697" s="112">
        <v>0</v>
      </c>
      <c r="K697" s="68">
        <f t="shared" si="236"/>
        <v>2</v>
      </c>
      <c r="L697" s="113">
        <v>0</v>
      </c>
      <c r="M697" s="113">
        <v>0</v>
      </c>
      <c r="N697" s="113">
        <v>0</v>
      </c>
      <c r="O697" s="113">
        <v>0</v>
      </c>
      <c r="P697" s="318">
        <f t="shared" si="234"/>
        <v>0</v>
      </c>
      <c r="Q697" s="112">
        <v>3</v>
      </c>
      <c r="R697" s="112">
        <v>0</v>
      </c>
      <c r="S697" s="112">
        <v>0</v>
      </c>
      <c r="T697" s="112">
        <v>0</v>
      </c>
      <c r="U697" s="318">
        <f t="shared" si="235"/>
        <v>3</v>
      </c>
      <c r="V697" s="145">
        <v>0</v>
      </c>
      <c r="W697" s="145">
        <v>0</v>
      </c>
      <c r="X697" s="145">
        <v>0</v>
      </c>
      <c r="Y697" s="466">
        <v>3</v>
      </c>
      <c r="Z697" s="495">
        <f t="shared" si="231"/>
        <v>3</v>
      </c>
      <c r="AA697" s="145">
        <v>0</v>
      </c>
      <c r="AB697" s="145">
        <v>0</v>
      </c>
      <c r="AC697" s="145">
        <v>0</v>
      </c>
      <c r="AD697" s="145">
        <v>2</v>
      </c>
      <c r="AE697" s="495">
        <f t="shared" si="232"/>
        <v>2</v>
      </c>
      <c r="AF697" s="145">
        <v>0</v>
      </c>
      <c r="AG697" s="145">
        <v>0</v>
      </c>
      <c r="AH697" s="145">
        <v>0</v>
      </c>
      <c r="AI697" s="145">
        <v>0</v>
      </c>
      <c r="AJ697" s="495">
        <f t="shared" si="230"/>
        <v>0</v>
      </c>
      <c r="AK697" s="270"/>
      <c r="AL697" s="270"/>
      <c r="AM697" s="270"/>
      <c r="AN697" s="270"/>
      <c r="AO697" s="270"/>
      <c r="AP697" s="270"/>
      <c r="AQ697" s="270"/>
      <c r="AR697" s="270"/>
      <c r="AS697" s="270"/>
      <c r="AT697" s="270"/>
      <c r="AU697" s="270"/>
      <c r="AV697" s="270"/>
      <c r="AW697" s="270"/>
      <c r="AX697" s="270"/>
      <c r="AY697" s="270"/>
      <c r="AZ697" s="270"/>
      <c r="BA697" s="270"/>
      <c r="BB697" s="270"/>
      <c r="BC697" s="270"/>
      <c r="BD697" s="270"/>
      <c r="BE697" s="270"/>
      <c r="BF697" s="270"/>
      <c r="BG697" s="270"/>
      <c r="BH697" s="270"/>
      <c r="BI697" s="270"/>
      <c r="BJ697" s="270"/>
      <c r="BK697" s="270"/>
      <c r="BL697" s="270"/>
      <c r="BM697" s="270"/>
      <c r="BN697" s="270"/>
      <c r="BO697" s="270"/>
      <c r="BP697" s="270"/>
      <c r="BQ697" s="270"/>
      <c r="BR697" s="270"/>
      <c r="BS697" s="270"/>
      <c r="BT697" s="270"/>
      <c r="BU697" s="270"/>
      <c r="BV697" s="270"/>
      <c r="BW697" s="270"/>
      <c r="BX697" s="270"/>
      <c r="BY697" s="270"/>
      <c r="BZ697" s="270"/>
      <c r="CA697" s="270"/>
      <c r="CB697" s="270"/>
      <c r="CC697" s="270"/>
      <c r="CD697" s="270"/>
      <c r="CE697" s="270"/>
      <c r="CF697" s="270"/>
      <c r="CG697" s="270"/>
      <c r="CH697" s="270"/>
      <c r="CI697" s="270"/>
      <c r="CJ697" s="270"/>
      <c r="CK697" s="270"/>
      <c r="CL697" s="270"/>
      <c r="CM697" s="270"/>
      <c r="CN697" s="270"/>
      <c r="CO697" s="270"/>
      <c r="CP697" s="270"/>
      <c r="CQ697" s="270"/>
      <c r="CR697" s="270"/>
      <c r="CS697" s="270"/>
      <c r="CT697" s="270"/>
      <c r="CU697" s="270"/>
      <c r="CV697" s="270"/>
      <c r="CW697" s="270"/>
      <c r="CX697" s="270"/>
      <c r="CY697" s="270"/>
      <c r="CZ697" s="270"/>
    </row>
    <row r="698" spans="2:104" s="269" customFormat="1" ht="21.75" customHeight="1" thickBot="1" x14ac:dyDescent="0.3">
      <c r="B698" s="899"/>
      <c r="C698" s="928"/>
      <c r="D698" s="839"/>
      <c r="E698" s="275" t="s">
        <v>626</v>
      </c>
      <c r="F698" s="52">
        <f t="shared" si="233"/>
        <v>6</v>
      </c>
      <c r="G698" s="145">
        <v>1</v>
      </c>
      <c r="H698" s="145">
        <v>0</v>
      </c>
      <c r="I698" s="145">
        <v>0</v>
      </c>
      <c r="J698" s="145">
        <v>0</v>
      </c>
      <c r="K698" s="68">
        <f t="shared" si="236"/>
        <v>1</v>
      </c>
      <c r="L698" s="145">
        <v>0</v>
      </c>
      <c r="M698" s="145">
        <v>0</v>
      </c>
      <c r="N698" s="145">
        <v>0</v>
      </c>
      <c r="O698" s="145">
        <v>0</v>
      </c>
      <c r="P698" s="318">
        <f t="shared" si="234"/>
        <v>0</v>
      </c>
      <c r="Q698" s="112">
        <v>0</v>
      </c>
      <c r="R698" s="112">
        <v>0</v>
      </c>
      <c r="S698" s="112">
        <v>0</v>
      </c>
      <c r="T698" s="112">
        <v>0</v>
      </c>
      <c r="U698" s="318">
        <f t="shared" si="235"/>
        <v>0</v>
      </c>
      <c r="V698" s="145">
        <v>0</v>
      </c>
      <c r="W698" s="145">
        <v>0</v>
      </c>
      <c r="X698" s="145">
        <v>0</v>
      </c>
      <c r="Y698" s="466">
        <v>4</v>
      </c>
      <c r="Z698" s="495">
        <f t="shared" si="231"/>
        <v>4</v>
      </c>
      <c r="AA698" s="145">
        <v>0</v>
      </c>
      <c r="AB698" s="145">
        <v>0</v>
      </c>
      <c r="AC698" s="145">
        <v>0</v>
      </c>
      <c r="AD698" s="145">
        <v>0</v>
      </c>
      <c r="AE698" s="495">
        <f t="shared" si="232"/>
        <v>0</v>
      </c>
      <c r="AF698" s="145">
        <v>0</v>
      </c>
      <c r="AG698" s="145">
        <v>0</v>
      </c>
      <c r="AH698" s="145">
        <v>0</v>
      </c>
      <c r="AI698" s="145">
        <v>1</v>
      </c>
      <c r="AJ698" s="495">
        <f t="shared" si="230"/>
        <v>1</v>
      </c>
      <c r="AK698" s="270"/>
      <c r="AL698" s="270"/>
      <c r="AM698" s="270"/>
      <c r="AN698" s="270"/>
      <c r="AO698" s="270"/>
      <c r="AP698" s="270"/>
      <c r="AQ698" s="270"/>
      <c r="AR698" s="270"/>
      <c r="AS698" s="270"/>
      <c r="AT698" s="270"/>
      <c r="AU698" s="270"/>
      <c r="AV698" s="270"/>
      <c r="AW698" s="270"/>
      <c r="AX698" s="270"/>
      <c r="AY698" s="270"/>
      <c r="AZ698" s="270"/>
      <c r="BA698" s="270"/>
      <c r="BB698" s="270"/>
      <c r="BC698" s="270"/>
      <c r="BD698" s="270"/>
      <c r="BE698" s="270"/>
      <c r="BF698" s="270"/>
      <c r="BG698" s="270"/>
      <c r="BH698" s="270"/>
      <c r="BI698" s="270"/>
      <c r="BJ698" s="270"/>
      <c r="BK698" s="270"/>
      <c r="BL698" s="270"/>
      <c r="BM698" s="270"/>
      <c r="BN698" s="270"/>
      <c r="BO698" s="270"/>
      <c r="BP698" s="270"/>
      <c r="BQ698" s="270"/>
      <c r="BR698" s="270"/>
      <c r="BS698" s="270"/>
      <c r="BT698" s="270"/>
      <c r="BU698" s="270"/>
      <c r="BV698" s="270"/>
      <c r="BW698" s="270"/>
      <c r="BX698" s="270"/>
      <c r="BY698" s="270"/>
      <c r="BZ698" s="270"/>
      <c r="CA698" s="270"/>
      <c r="CB698" s="270"/>
      <c r="CC698" s="270"/>
      <c r="CD698" s="270"/>
      <c r="CE698" s="270"/>
      <c r="CF698" s="270"/>
      <c r="CG698" s="270"/>
      <c r="CH698" s="270"/>
      <c r="CI698" s="270"/>
      <c r="CJ698" s="270"/>
      <c r="CK698" s="270"/>
      <c r="CL698" s="270"/>
      <c r="CM698" s="270"/>
      <c r="CN698" s="270"/>
      <c r="CO698" s="270"/>
      <c r="CP698" s="270"/>
      <c r="CQ698" s="270"/>
      <c r="CR698" s="270"/>
      <c r="CS698" s="270"/>
      <c r="CT698" s="270"/>
      <c r="CU698" s="270"/>
      <c r="CV698" s="270"/>
      <c r="CW698" s="270"/>
      <c r="CX698" s="270"/>
      <c r="CY698" s="270"/>
      <c r="CZ698" s="270"/>
    </row>
    <row r="699" spans="2:104" s="269" customFormat="1" ht="18" customHeight="1" thickBot="1" x14ac:dyDescent="0.3">
      <c r="B699" s="900"/>
      <c r="C699" s="928"/>
      <c r="D699" s="840"/>
      <c r="E699" s="276" t="s">
        <v>625</v>
      </c>
      <c r="F699" s="52">
        <f t="shared" si="233"/>
        <v>0</v>
      </c>
      <c r="G699" s="144">
        <v>0</v>
      </c>
      <c r="H699" s="144">
        <v>0</v>
      </c>
      <c r="I699" s="144">
        <v>0</v>
      </c>
      <c r="J699" s="144">
        <v>0</v>
      </c>
      <c r="K699" s="68">
        <f t="shared" si="236"/>
        <v>0</v>
      </c>
      <c r="L699" s="144">
        <v>0</v>
      </c>
      <c r="M699" s="144">
        <v>0</v>
      </c>
      <c r="N699" s="144">
        <v>0</v>
      </c>
      <c r="O699" s="144">
        <v>0</v>
      </c>
      <c r="P699" s="318">
        <f t="shared" si="234"/>
        <v>0</v>
      </c>
      <c r="Q699" s="112">
        <v>0</v>
      </c>
      <c r="R699" s="112">
        <v>0</v>
      </c>
      <c r="S699" s="112">
        <v>0</v>
      </c>
      <c r="T699" s="112">
        <v>0</v>
      </c>
      <c r="U699" s="318">
        <f t="shared" si="235"/>
        <v>0</v>
      </c>
      <c r="V699" s="145">
        <v>0</v>
      </c>
      <c r="W699" s="145">
        <v>0</v>
      </c>
      <c r="X699" s="145">
        <v>0</v>
      </c>
      <c r="Y699" s="466">
        <v>0</v>
      </c>
      <c r="Z699" s="495">
        <f t="shared" si="231"/>
        <v>0</v>
      </c>
      <c r="AA699" s="145">
        <v>0</v>
      </c>
      <c r="AB699" s="145">
        <v>0</v>
      </c>
      <c r="AC699" s="145">
        <v>0</v>
      </c>
      <c r="AD699" s="145">
        <v>0</v>
      </c>
      <c r="AE699" s="495">
        <f t="shared" si="232"/>
        <v>0</v>
      </c>
      <c r="AF699" s="145">
        <v>0</v>
      </c>
      <c r="AG699" s="145">
        <v>0</v>
      </c>
      <c r="AH699" s="145">
        <v>0</v>
      </c>
      <c r="AI699" s="145">
        <v>0</v>
      </c>
      <c r="AJ699" s="495">
        <f t="shared" si="230"/>
        <v>0</v>
      </c>
      <c r="AK699" s="270"/>
      <c r="AL699" s="270"/>
      <c r="AM699" s="270"/>
      <c r="AN699" s="270"/>
      <c r="AO699" s="270"/>
      <c r="AP699" s="270"/>
      <c r="AQ699" s="270"/>
      <c r="AR699" s="270"/>
      <c r="AS699" s="270"/>
      <c r="AT699" s="270"/>
      <c r="AU699" s="270"/>
      <c r="AV699" s="270"/>
      <c r="AW699" s="270"/>
      <c r="AX699" s="270"/>
      <c r="AY699" s="270"/>
      <c r="AZ699" s="270"/>
      <c r="BA699" s="270"/>
      <c r="BB699" s="270"/>
      <c r="BC699" s="270"/>
      <c r="BD699" s="270"/>
      <c r="BE699" s="270"/>
      <c r="BF699" s="270"/>
      <c r="BG699" s="270"/>
      <c r="BH699" s="270"/>
      <c r="BI699" s="270"/>
      <c r="BJ699" s="270"/>
      <c r="BK699" s="270"/>
      <c r="BL699" s="270"/>
      <c r="BM699" s="270"/>
      <c r="BN699" s="270"/>
      <c r="BO699" s="270"/>
      <c r="BP699" s="270"/>
      <c r="BQ699" s="270"/>
      <c r="BR699" s="270"/>
      <c r="BS699" s="270"/>
      <c r="BT699" s="270"/>
      <c r="BU699" s="270"/>
      <c r="BV699" s="270"/>
      <c r="BW699" s="270"/>
      <c r="BX699" s="270"/>
      <c r="BY699" s="270"/>
      <c r="BZ699" s="270"/>
      <c r="CA699" s="270"/>
      <c r="CB699" s="270"/>
      <c r="CC699" s="270"/>
      <c r="CD699" s="270"/>
      <c r="CE699" s="270"/>
      <c r="CF699" s="270"/>
      <c r="CG699" s="270"/>
      <c r="CH699" s="270"/>
      <c r="CI699" s="270"/>
      <c r="CJ699" s="270"/>
      <c r="CK699" s="270"/>
      <c r="CL699" s="270"/>
      <c r="CM699" s="270"/>
      <c r="CN699" s="270"/>
      <c r="CO699" s="270"/>
      <c r="CP699" s="270"/>
      <c r="CQ699" s="270"/>
      <c r="CR699" s="270"/>
      <c r="CS699" s="270"/>
      <c r="CT699" s="270"/>
      <c r="CU699" s="270"/>
      <c r="CV699" s="270"/>
      <c r="CW699" s="270"/>
      <c r="CX699" s="270"/>
      <c r="CY699" s="270"/>
      <c r="CZ699" s="270"/>
    </row>
    <row r="700" spans="2:104" s="269" customFormat="1" ht="30" customHeight="1" thickBot="1" x14ac:dyDescent="0.3">
      <c r="B700" s="898">
        <v>23</v>
      </c>
      <c r="C700" s="928"/>
      <c r="D700" s="838" t="s">
        <v>480</v>
      </c>
      <c r="E700" s="271" t="s">
        <v>118</v>
      </c>
      <c r="F700" s="52">
        <f t="shared" si="233"/>
        <v>0</v>
      </c>
      <c r="G700" s="113">
        <v>0</v>
      </c>
      <c r="H700" s="113">
        <v>0</v>
      </c>
      <c r="I700" s="113">
        <v>0</v>
      </c>
      <c r="J700" s="113">
        <v>0</v>
      </c>
      <c r="K700" s="68">
        <f t="shared" si="236"/>
        <v>0</v>
      </c>
      <c r="L700" s="113">
        <v>0</v>
      </c>
      <c r="M700" s="113">
        <v>0</v>
      </c>
      <c r="N700" s="113">
        <v>0</v>
      </c>
      <c r="O700" s="113">
        <v>0</v>
      </c>
      <c r="P700" s="318">
        <f t="shared" si="234"/>
        <v>0</v>
      </c>
      <c r="Q700" s="112">
        <v>0</v>
      </c>
      <c r="R700" s="112">
        <v>0</v>
      </c>
      <c r="S700" s="112">
        <v>0</v>
      </c>
      <c r="T700" s="112">
        <v>0</v>
      </c>
      <c r="U700" s="318">
        <f t="shared" si="235"/>
        <v>0</v>
      </c>
      <c r="V700" s="145">
        <v>0</v>
      </c>
      <c r="W700" s="145">
        <v>0</v>
      </c>
      <c r="X700" s="145">
        <v>0</v>
      </c>
      <c r="Y700" s="466">
        <v>0</v>
      </c>
      <c r="Z700" s="495">
        <f t="shared" si="231"/>
        <v>0</v>
      </c>
      <c r="AA700" s="113">
        <v>0</v>
      </c>
      <c r="AB700" s="113">
        <v>0</v>
      </c>
      <c r="AC700" s="113">
        <v>0</v>
      </c>
      <c r="AD700" s="113">
        <v>0</v>
      </c>
      <c r="AE700" s="495">
        <f t="shared" si="232"/>
        <v>0</v>
      </c>
      <c r="AF700" s="113">
        <v>0</v>
      </c>
      <c r="AG700" s="113">
        <v>0</v>
      </c>
      <c r="AH700" s="113">
        <v>0</v>
      </c>
      <c r="AI700" s="113">
        <v>0</v>
      </c>
      <c r="AJ700" s="495">
        <f t="shared" si="230"/>
        <v>0</v>
      </c>
      <c r="AK700" s="270"/>
      <c r="AL700" s="270"/>
      <c r="AM700" s="270"/>
      <c r="AN700" s="270"/>
      <c r="AO700" s="270"/>
      <c r="AP700" s="270"/>
      <c r="AQ700" s="270"/>
      <c r="AR700" s="270"/>
      <c r="AS700" s="270"/>
      <c r="AT700" s="270"/>
      <c r="AU700" s="270"/>
      <c r="AV700" s="270"/>
      <c r="AW700" s="270"/>
      <c r="AX700" s="270"/>
      <c r="AY700" s="270"/>
      <c r="AZ700" s="270"/>
      <c r="BA700" s="270"/>
      <c r="BB700" s="270"/>
      <c r="BC700" s="270"/>
      <c r="BD700" s="270"/>
      <c r="BE700" s="270"/>
      <c r="BF700" s="270"/>
      <c r="BG700" s="270"/>
      <c r="BH700" s="270"/>
      <c r="BI700" s="270"/>
      <c r="BJ700" s="270"/>
      <c r="BK700" s="270"/>
      <c r="BL700" s="270"/>
      <c r="BM700" s="270"/>
      <c r="BN700" s="270"/>
      <c r="BO700" s="270"/>
      <c r="BP700" s="270"/>
      <c r="BQ700" s="270"/>
      <c r="BR700" s="270"/>
      <c r="BS700" s="270"/>
      <c r="BT700" s="270"/>
      <c r="BU700" s="270"/>
      <c r="BV700" s="270"/>
      <c r="BW700" s="270"/>
      <c r="BX700" s="270"/>
      <c r="BY700" s="270"/>
      <c r="BZ700" s="270"/>
      <c r="CA700" s="270"/>
      <c r="CB700" s="270"/>
      <c r="CC700" s="270"/>
      <c r="CD700" s="270"/>
      <c r="CE700" s="270"/>
      <c r="CF700" s="270"/>
      <c r="CG700" s="270"/>
      <c r="CH700" s="270"/>
      <c r="CI700" s="270"/>
      <c r="CJ700" s="270"/>
      <c r="CK700" s="270"/>
      <c r="CL700" s="270"/>
      <c r="CM700" s="270"/>
      <c r="CN700" s="270"/>
      <c r="CO700" s="270"/>
      <c r="CP700" s="270"/>
      <c r="CQ700" s="270"/>
      <c r="CR700" s="270"/>
      <c r="CS700" s="270"/>
      <c r="CT700" s="270"/>
      <c r="CU700" s="270"/>
      <c r="CV700" s="270"/>
      <c r="CW700" s="270"/>
      <c r="CX700" s="270"/>
      <c r="CY700" s="270"/>
      <c r="CZ700" s="270"/>
    </row>
    <row r="701" spans="2:104" s="269" customFormat="1" ht="20.25" customHeight="1" thickBot="1" x14ac:dyDescent="0.3">
      <c r="B701" s="899"/>
      <c r="C701" s="928"/>
      <c r="D701" s="839"/>
      <c r="E701" s="272" t="s">
        <v>205</v>
      </c>
      <c r="F701" s="52">
        <f t="shared" si="233"/>
        <v>0</v>
      </c>
      <c r="G701" s="111">
        <v>0</v>
      </c>
      <c r="H701" s="111">
        <v>0</v>
      </c>
      <c r="I701" s="111">
        <v>0</v>
      </c>
      <c r="J701" s="111">
        <v>0</v>
      </c>
      <c r="K701" s="68">
        <f t="shared" si="236"/>
        <v>0</v>
      </c>
      <c r="L701" s="111">
        <v>0</v>
      </c>
      <c r="M701" s="111">
        <v>0</v>
      </c>
      <c r="N701" s="111">
        <v>0</v>
      </c>
      <c r="O701" s="111">
        <v>0</v>
      </c>
      <c r="P701" s="318">
        <f t="shared" si="234"/>
        <v>0</v>
      </c>
      <c r="Q701" s="112">
        <v>0</v>
      </c>
      <c r="R701" s="112">
        <v>0</v>
      </c>
      <c r="S701" s="112">
        <v>0</v>
      </c>
      <c r="T701" s="112">
        <v>0</v>
      </c>
      <c r="U701" s="318">
        <f t="shared" si="235"/>
        <v>0</v>
      </c>
      <c r="V701" s="145">
        <v>0</v>
      </c>
      <c r="W701" s="145">
        <v>0</v>
      </c>
      <c r="X701" s="145">
        <v>0</v>
      </c>
      <c r="Y701" s="466">
        <v>0</v>
      </c>
      <c r="Z701" s="495">
        <f t="shared" si="231"/>
        <v>0</v>
      </c>
      <c r="AA701" s="111">
        <v>0</v>
      </c>
      <c r="AB701" s="111">
        <v>0</v>
      </c>
      <c r="AC701" s="111">
        <v>0</v>
      </c>
      <c r="AD701" s="111">
        <v>0</v>
      </c>
      <c r="AE701" s="495">
        <f t="shared" si="232"/>
        <v>0</v>
      </c>
      <c r="AF701" s="113">
        <v>0</v>
      </c>
      <c r="AG701" s="113">
        <v>0</v>
      </c>
      <c r="AH701" s="113">
        <v>0</v>
      </c>
      <c r="AI701" s="113">
        <v>0</v>
      </c>
      <c r="AJ701" s="495">
        <f t="shared" si="230"/>
        <v>0</v>
      </c>
      <c r="AK701" s="270"/>
      <c r="AL701" s="270"/>
      <c r="AM701" s="270"/>
      <c r="AN701" s="270"/>
      <c r="AO701" s="270"/>
      <c r="AP701" s="270"/>
      <c r="AQ701" s="270"/>
      <c r="AR701" s="270"/>
      <c r="AS701" s="270"/>
      <c r="AT701" s="270"/>
      <c r="AU701" s="270"/>
      <c r="AV701" s="270"/>
      <c r="AW701" s="270"/>
      <c r="AX701" s="270"/>
      <c r="AY701" s="270"/>
      <c r="AZ701" s="270"/>
      <c r="BA701" s="270"/>
      <c r="BB701" s="270"/>
      <c r="BC701" s="270"/>
      <c r="BD701" s="270"/>
      <c r="BE701" s="270"/>
      <c r="BF701" s="270"/>
      <c r="BG701" s="270"/>
      <c r="BH701" s="270"/>
      <c r="BI701" s="270"/>
      <c r="BJ701" s="270"/>
      <c r="BK701" s="270"/>
      <c r="BL701" s="270"/>
      <c r="BM701" s="270"/>
      <c r="BN701" s="270"/>
      <c r="BO701" s="270"/>
      <c r="BP701" s="270"/>
      <c r="BQ701" s="270"/>
      <c r="BR701" s="270"/>
      <c r="BS701" s="270"/>
      <c r="BT701" s="270"/>
      <c r="BU701" s="270"/>
      <c r="BV701" s="270"/>
      <c r="BW701" s="270"/>
      <c r="BX701" s="270"/>
      <c r="BY701" s="270"/>
      <c r="BZ701" s="270"/>
      <c r="CA701" s="270"/>
      <c r="CB701" s="270"/>
      <c r="CC701" s="270"/>
      <c r="CD701" s="270"/>
      <c r="CE701" s="270"/>
      <c r="CF701" s="270"/>
      <c r="CG701" s="270"/>
      <c r="CH701" s="270"/>
      <c r="CI701" s="270"/>
      <c r="CJ701" s="270"/>
      <c r="CK701" s="270"/>
      <c r="CL701" s="270"/>
      <c r="CM701" s="270"/>
      <c r="CN701" s="270"/>
      <c r="CO701" s="270"/>
      <c r="CP701" s="270"/>
      <c r="CQ701" s="270"/>
      <c r="CR701" s="270"/>
      <c r="CS701" s="270"/>
      <c r="CT701" s="270"/>
      <c r="CU701" s="270"/>
      <c r="CV701" s="270"/>
      <c r="CW701" s="270"/>
      <c r="CX701" s="270"/>
      <c r="CY701" s="270"/>
      <c r="CZ701" s="270"/>
    </row>
    <row r="702" spans="2:104" s="269" customFormat="1" ht="22.5" customHeight="1" thickBot="1" x14ac:dyDescent="0.3">
      <c r="B702" s="900"/>
      <c r="C702" s="928"/>
      <c r="D702" s="840"/>
      <c r="E702" s="273" t="s">
        <v>114</v>
      </c>
      <c r="F702" s="52">
        <f t="shared" si="233"/>
        <v>0</v>
      </c>
      <c r="G702" s="112">
        <v>0</v>
      </c>
      <c r="H702" s="112">
        <v>0</v>
      </c>
      <c r="I702" s="112">
        <v>0</v>
      </c>
      <c r="J702" s="112">
        <v>0</v>
      </c>
      <c r="K702" s="68">
        <f t="shared" si="236"/>
        <v>0</v>
      </c>
      <c r="L702" s="112">
        <v>0</v>
      </c>
      <c r="M702" s="112">
        <v>0</v>
      </c>
      <c r="N702" s="112">
        <v>0</v>
      </c>
      <c r="O702" s="112">
        <v>0</v>
      </c>
      <c r="P702" s="318">
        <f t="shared" si="234"/>
        <v>0</v>
      </c>
      <c r="Q702" s="112">
        <v>0</v>
      </c>
      <c r="R702" s="112">
        <v>0</v>
      </c>
      <c r="S702" s="112">
        <v>0</v>
      </c>
      <c r="T702" s="112">
        <v>0</v>
      </c>
      <c r="U702" s="318">
        <f t="shared" si="235"/>
        <v>0</v>
      </c>
      <c r="V702" s="145">
        <v>0</v>
      </c>
      <c r="W702" s="145">
        <v>0</v>
      </c>
      <c r="X702" s="145">
        <v>0</v>
      </c>
      <c r="Y702" s="466">
        <v>0</v>
      </c>
      <c r="Z702" s="495">
        <f t="shared" si="231"/>
        <v>0</v>
      </c>
      <c r="AA702" s="112">
        <v>0</v>
      </c>
      <c r="AB702" s="112">
        <v>0</v>
      </c>
      <c r="AC702" s="112">
        <v>0</v>
      </c>
      <c r="AD702" s="112">
        <v>0</v>
      </c>
      <c r="AE702" s="495">
        <f t="shared" si="232"/>
        <v>0</v>
      </c>
      <c r="AF702" s="113">
        <v>0</v>
      </c>
      <c r="AG702" s="113">
        <v>0</v>
      </c>
      <c r="AH702" s="113">
        <v>0</v>
      </c>
      <c r="AI702" s="113">
        <v>0</v>
      </c>
      <c r="AJ702" s="495">
        <f t="shared" si="230"/>
        <v>0</v>
      </c>
      <c r="AK702" s="270"/>
      <c r="AL702" s="270"/>
      <c r="AM702" s="270"/>
      <c r="AN702" s="270"/>
      <c r="AO702" s="270"/>
      <c r="AP702" s="270"/>
      <c r="AQ702" s="270"/>
      <c r="AR702" s="270"/>
      <c r="AS702" s="270"/>
      <c r="AT702" s="270"/>
      <c r="AU702" s="270"/>
      <c r="AV702" s="270"/>
      <c r="AW702" s="270"/>
      <c r="AX702" s="270"/>
      <c r="AY702" s="270"/>
      <c r="AZ702" s="270"/>
      <c r="BA702" s="270"/>
      <c r="BB702" s="270"/>
      <c r="BC702" s="270"/>
      <c r="BD702" s="270"/>
      <c r="BE702" s="270"/>
      <c r="BF702" s="270"/>
      <c r="BG702" s="270"/>
      <c r="BH702" s="270"/>
      <c r="BI702" s="270"/>
      <c r="BJ702" s="270"/>
      <c r="BK702" s="270"/>
      <c r="BL702" s="270"/>
      <c r="BM702" s="270"/>
      <c r="BN702" s="270"/>
      <c r="BO702" s="270"/>
      <c r="BP702" s="270"/>
      <c r="BQ702" s="270"/>
      <c r="BR702" s="270"/>
      <c r="BS702" s="270"/>
      <c r="BT702" s="270"/>
      <c r="BU702" s="270"/>
      <c r="BV702" s="270"/>
      <c r="BW702" s="270"/>
      <c r="BX702" s="270"/>
      <c r="BY702" s="270"/>
      <c r="BZ702" s="270"/>
      <c r="CA702" s="270"/>
      <c r="CB702" s="270"/>
      <c r="CC702" s="270"/>
      <c r="CD702" s="270"/>
      <c r="CE702" s="270"/>
      <c r="CF702" s="270"/>
      <c r="CG702" s="270"/>
      <c r="CH702" s="270"/>
      <c r="CI702" s="270"/>
      <c r="CJ702" s="270"/>
      <c r="CK702" s="270"/>
      <c r="CL702" s="270"/>
      <c r="CM702" s="270"/>
      <c r="CN702" s="270"/>
      <c r="CO702" s="270"/>
      <c r="CP702" s="270"/>
      <c r="CQ702" s="270"/>
      <c r="CR702" s="270"/>
      <c r="CS702" s="270"/>
      <c r="CT702" s="270"/>
      <c r="CU702" s="270"/>
      <c r="CV702" s="270"/>
      <c r="CW702" s="270"/>
      <c r="CX702" s="270"/>
      <c r="CY702" s="270"/>
      <c r="CZ702" s="270"/>
    </row>
    <row r="703" spans="2:104" s="269" customFormat="1" ht="25.5" customHeight="1" thickBot="1" x14ac:dyDescent="0.3">
      <c r="B703" s="898">
        <v>24</v>
      </c>
      <c r="C703" s="928"/>
      <c r="D703" s="835" t="s">
        <v>479</v>
      </c>
      <c r="E703" s="87" t="s">
        <v>118</v>
      </c>
      <c r="F703" s="52">
        <f t="shared" si="233"/>
        <v>47</v>
      </c>
      <c r="G703" s="145">
        <v>7</v>
      </c>
      <c r="H703" s="145">
        <v>0</v>
      </c>
      <c r="I703" s="145">
        <v>0</v>
      </c>
      <c r="J703" s="145">
        <v>0</v>
      </c>
      <c r="K703" s="68">
        <f t="shared" si="236"/>
        <v>7</v>
      </c>
      <c r="L703" s="113">
        <v>11</v>
      </c>
      <c r="M703" s="113">
        <v>0</v>
      </c>
      <c r="N703" s="113">
        <v>0</v>
      </c>
      <c r="O703" s="113">
        <v>0</v>
      </c>
      <c r="P703" s="318">
        <f t="shared" si="234"/>
        <v>11</v>
      </c>
      <c r="Q703" s="112">
        <v>7</v>
      </c>
      <c r="R703" s="112">
        <v>0</v>
      </c>
      <c r="S703" s="112">
        <v>0</v>
      </c>
      <c r="T703" s="112">
        <v>0</v>
      </c>
      <c r="U703" s="318">
        <f t="shared" si="235"/>
        <v>7</v>
      </c>
      <c r="V703" s="145">
        <v>0</v>
      </c>
      <c r="W703" s="145">
        <v>0</v>
      </c>
      <c r="X703" s="145">
        <v>0</v>
      </c>
      <c r="Y703" s="466">
        <v>8</v>
      </c>
      <c r="Z703" s="495">
        <f t="shared" si="231"/>
        <v>8</v>
      </c>
      <c r="AA703" s="113">
        <v>0</v>
      </c>
      <c r="AB703" s="113">
        <v>0</v>
      </c>
      <c r="AC703" s="113">
        <v>0</v>
      </c>
      <c r="AD703" s="113">
        <v>6</v>
      </c>
      <c r="AE703" s="495">
        <f t="shared" si="232"/>
        <v>6</v>
      </c>
      <c r="AF703" s="113">
        <v>0</v>
      </c>
      <c r="AG703" s="113">
        <v>0</v>
      </c>
      <c r="AH703" s="113">
        <v>0</v>
      </c>
      <c r="AI703" s="113">
        <v>8</v>
      </c>
      <c r="AJ703" s="495">
        <f t="shared" si="230"/>
        <v>8</v>
      </c>
      <c r="AK703" s="270"/>
      <c r="AL703" s="270"/>
      <c r="AM703" s="270"/>
      <c r="AN703" s="270"/>
      <c r="AO703" s="270"/>
      <c r="AP703" s="270"/>
      <c r="AQ703" s="270"/>
      <c r="AR703" s="270"/>
      <c r="AS703" s="270"/>
      <c r="AT703" s="270"/>
      <c r="AU703" s="270"/>
      <c r="AV703" s="270"/>
      <c r="AW703" s="270"/>
      <c r="AX703" s="270"/>
      <c r="AY703" s="270"/>
      <c r="AZ703" s="270"/>
      <c r="BA703" s="270"/>
      <c r="BB703" s="270"/>
      <c r="BC703" s="270"/>
      <c r="BD703" s="270"/>
      <c r="BE703" s="270"/>
      <c r="BF703" s="270"/>
      <c r="BG703" s="270"/>
      <c r="BH703" s="270"/>
      <c r="BI703" s="270"/>
      <c r="BJ703" s="270"/>
      <c r="BK703" s="270"/>
      <c r="BL703" s="270"/>
      <c r="BM703" s="270"/>
      <c r="BN703" s="270"/>
      <c r="BO703" s="270"/>
      <c r="BP703" s="270"/>
      <c r="BQ703" s="270"/>
      <c r="BR703" s="270"/>
      <c r="BS703" s="270"/>
      <c r="BT703" s="270"/>
      <c r="BU703" s="270"/>
      <c r="BV703" s="270"/>
      <c r="BW703" s="270"/>
      <c r="BX703" s="270"/>
      <c r="BY703" s="270"/>
      <c r="BZ703" s="270"/>
      <c r="CA703" s="270"/>
      <c r="CB703" s="270"/>
      <c r="CC703" s="270"/>
      <c r="CD703" s="270"/>
      <c r="CE703" s="270"/>
      <c r="CF703" s="270"/>
      <c r="CG703" s="270"/>
      <c r="CH703" s="270"/>
      <c r="CI703" s="270"/>
      <c r="CJ703" s="270"/>
      <c r="CK703" s="270"/>
      <c r="CL703" s="270"/>
      <c r="CM703" s="270"/>
      <c r="CN703" s="270"/>
      <c r="CO703" s="270"/>
      <c r="CP703" s="270"/>
      <c r="CQ703" s="270"/>
      <c r="CR703" s="270"/>
      <c r="CS703" s="270"/>
      <c r="CT703" s="270"/>
      <c r="CU703" s="270"/>
      <c r="CV703" s="270"/>
      <c r="CW703" s="270"/>
      <c r="CX703" s="270"/>
      <c r="CY703" s="270"/>
      <c r="CZ703" s="270"/>
    </row>
    <row r="704" spans="2:104" s="269" customFormat="1" ht="21" customHeight="1" thickBot="1" x14ac:dyDescent="0.3">
      <c r="B704" s="899"/>
      <c r="C704" s="928"/>
      <c r="D704" s="836"/>
      <c r="E704" s="79" t="s">
        <v>205</v>
      </c>
      <c r="F704" s="52">
        <f t="shared" si="233"/>
        <v>0</v>
      </c>
      <c r="G704" s="144">
        <v>0</v>
      </c>
      <c r="H704" s="144">
        <v>0</v>
      </c>
      <c r="I704" s="144">
        <v>0</v>
      </c>
      <c r="J704" s="144">
        <v>0</v>
      </c>
      <c r="K704" s="68">
        <f t="shared" si="236"/>
        <v>0</v>
      </c>
      <c r="L704" s="110">
        <v>0</v>
      </c>
      <c r="M704" s="110">
        <v>0</v>
      </c>
      <c r="N704" s="110">
        <v>0</v>
      </c>
      <c r="O704" s="110">
        <v>0</v>
      </c>
      <c r="P704" s="318">
        <f t="shared" si="234"/>
        <v>0</v>
      </c>
      <c r="Q704" s="112">
        <v>0</v>
      </c>
      <c r="R704" s="112">
        <v>0</v>
      </c>
      <c r="S704" s="112">
        <v>0</v>
      </c>
      <c r="T704" s="112">
        <v>0</v>
      </c>
      <c r="U704" s="318">
        <f t="shared" si="235"/>
        <v>0</v>
      </c>
      <c r="V704" s="145">
        <v>0</v>
      </c>
      <c r="W704" s="145">
        <v>0</v>
      </c>
      <c r="X704" s="145">
        <v>0</v>
      </c>
      <c r="Y704" s="466">
        <v>0</v>
      </c>
      <c r="Z704" s="495">
        <f t="shared" si="231"/>
        <v>0</v>
      </c>
      <c r="AA704" s="110">
        <v>0</v>
      </c>
      <c r="AB704" s="110">
        <v>0</v>
      </c>
      <c r="AC704" s="110">
        <v>0</v>
      </c>
      <c r="AD704" s="110">
        <v>0</v>
      </c>
      <c r="AE704" s="495">
        <f t="shared" si="232"/>
        <v>0</v>
      </c>
      <c r="AF704" s="110">
        <v>0</v>
      </c>
      <c r="AG704" s="110">
        <v>0</v>
      </c>
      <c r="AH704" s="110">
        <v>0</v>
      </c>
      <c r="AI704" s="110">
        <v>0</v>
      </c>
      <c r="AJ704" s="495">
        <f t="shared" si="230"/>
        <v>0</v>
      </c>
      <c r="AK704" s="270"/>
      <c r="AL704" s="270"/>
      <c r="AM704" s="270"/>
      <c r="AN704" s="270"/>
      <c r="AO704" s="270"/>
      <c r="AP704" s="270"/>
      <c r="AQ704" s="270"/>
      <c r="AR704" s="270"/>
      <c r="AS704" s="270"/>
      <c r="AT704" s="270"/>
      <c r="AU704" s="270"/>
      <c r="AV704" s="270"/>
      <c r="AW704" s="270"/>
      <c r="AX704" s="270"/>
      <c r="AY704" s="270"/>
      <c r="AZ704" s="270"/>
      <c r="BA704" s="270"/>
      <c r="BB704" s="270"/>
      <c r="BC704" s="270"/>
      <c r="BD704" s="270"/>
      <c r="BE704" s="270"/>
      <c r="BF704" s="270"/>
      <c r="BG704" s="270"/>
      <c r="BH704" s="270"/>
      <c r="BI704" s="270"/>
      <c r="BJ704" s="270"/>
      <c r="BK704" s="270"/>
      <c r="BL704" s="270"/>
      <c r="BM704" s="270"/>
      <c r="BN704" s="270"/>
      <c r="BO704" s="270"/>
      <c r="BP704" s="270"/>
      <c r="BQ704" s="270"/>
      <c r="BR704" s="270"/>
      <c r="BS704" s="270"/>
      <c r="BT704" s="270"/>
      <c r="BU704" s="270"/>
      <c r="BV704" s="270"/>
      <c r="BW704" s="270"/>
      <c r="BX704" s="270"/>
      <c r="BY704" s="270"/>
      <c r="BZ704" s="270"/>
      <c r="CA704" s="270"/>
      <c r="CB704" s="270"/>
      <c r="CC704" s="270"/>
      <c r="CD704" s="270"/>
      <c r="CE704" s="270"/>
      <c r="CF704" s="270"/>
      <c r="CG704" s="270"/>
      <c r="CH704" s="270"/>
      <c r="CI704" s="270"/>
      <c r="CJ704" s="270"/>
      <c r="CK704" s="270"/>
      <c r="CL704" s="270"/>
      <c r="CM704" s="270"/>
      <c r="CN704" s="270"/>
      <c r="CO704" s="270"/>
      <c r="CP704" s="270"/>
      <c r="CQ704" s="270"/>
      <c r="CR704" s="270"/>
      <c r="CS704" s="270"/>
      <c r="CT704" s="270"/>
      <c r="CU704" s="270"/>
      <c r="CV704" s="270"/>
      <c r="CW704" s="270"/>
      <c r="CX704" s="270"/>
      <c r="CY704" s="270"/>
      <c r="CZ704" s="270"/>
    </row>
    <row r="705" spans="2:104" s="269" customFormat="1" ht="23.25" customHeight="1" thickBot="1" x14ac:dyDescent="0.3">
      <c r="B705" s="899"/>
      <c r="C705" s="928"/>
      <c r="D705" s="836"/>
      <c r="E705" s="80" t="s">
        <v>114</v>
      </c>
      <c r="F705" s="52">
        <f t="shared" si="233"/>
        <v>42</v>
      </c>
      <c r="G705" s="113">
        <v>4</v>
      </c>
      <c r="H705" s="113">
        <v>0</v>
      </c>
      <c r="I705" s="113">
        <v>0</v>
      </c>
      <c r="J705" s="113">
        <v>0</v>
      </c>
      <c r="K705" s="68">
        <f t="shared" si="236"/>
        <v>4</v>
      </c>
      <c r="L705" s="113">
        <v>12</v>
      </c>
      <c r="M705" s="113">
        <v>0</v>
      </c>
      <c r="N705" s="113">
        <v>0</v>
      </c>
      <c r="O705" s="113">
        <v>0</v>
      </c>
      <c r="P705" s="318">
        <f t="shared" si="234"/>
        <v>12</v>
      </c>
      <c r="Q705" s="112">
        <v>5</v>
      </c>
      <c r="R705" s="112">
        <v>0</v>
      </c>
      <c r="S705" s="112">
        <v>0</v>
      </c>
      <c r="T705" s="112">
        <v>0</v>
      </c>
      <c r="U705" s="318">
        <f t="shared" si="235"/>
        <v>5</v>
      </c>
      <c r="V705" s="145">
        <v>0</v>
      </c>
      <c r="W705" s="145">
        <v>0</v>
      </c>
      <c r="X705" s="145">
        <v>0</v>
      </c>
      <c r="Y705" s="466">
        <v>11</v>
      </c>
      <c r="Z705" s="495">
        <f t="shared" si="231"/>
        <v>11</v>
      </c>
      <c r="AA705" s="113">
        <v>0</v>
      </c>
      <c r="AB705" s="113">
        <v>0</v>
      </c>
      <c r="AC705" s="113">
        <v>0</v>
      </c>
      <c r="AD705" s="113">
        <v>4</v>
      </c>
      <c r="AE705" s="495">
        <f t="shared" si="232"/>
        <v>4</v>
      </c>
      <c r="AF705" s="113">
        <v>0</v>
      </c>
      <c r="AG705" s="113">
        <v>0</v>
      </c>
      <c r="AH705" s="113">
        <v>0</v>
      </c>
      <c r="AI705" s="113">
        <v>6</v>
      </c>
      <c r="AJ705" s="495">
        <f t="shared" si="230"/>
        <v>6</v>
      </c>
      <c r="AK705" s="270"/>
      <c r="AL705" s="270"/>
      <c r="AM705" s="270"/>
      <c r="AN705" s="270"/>
      <c r="AO705" s="270"/>
      <c r="AP705" s="270"/>
      <c r="AQ705" s="270"/>
      <c r="AR705" s="270"/>
      <c r="AS705" s="270"/>
      <c r="AT705" s="270"/>
      <c r="AU705" s="270"/>
      <c r="AV705" s="270"/>
      <c r="AW705" s="270"/>
      <c r="AX705" s="270"/>
      <c r="AY705" s="270"/>
      <c r="AZ705" s="270"/>
      <c r="BA705" s="270"/>
      <c r="BB705" s="270"/>
      <c r="BC705" s="270"/>
      <c r="BD705" s="270"/>
      <c r="BE705" s="270"/>
      <c r="BF705" s="270"/>
      <c r="BG705" s="270"/>
      <c r="BH705" s="270"/>
      <c r="BI705" s="270"/>
      <c r="BJ705" s="270"/>
      <c r="BK705" s="270"/>
      <c r="BL705" s="270"/>
      <c r="BM705" s="270"/>
      <c r="BN705" s="270"/>
      <c r="BO705" s="270"/>
      <c r="BP705" s="270"/>
      <c r="BQ705" s="270"/>
      <c r="BR705" s="270"/>
      <c r="BS705" s="270"/>
      <c r="BT705" s="270"/>
      <c r="BU705" s="270"/>
      <c r="BV705" s="270"/>
      <c r="BW705" s="270"/>
      <c r="BX705" s="270"/>
      <c r="BY705" s="270"/>
      <c r="BZ705" s="270"/>
      <c r="CA705" s="270"/>
      <c r="CB705" s="270"/>
      <c r="CC705" s="270"/>
      <c r="CD705" s="270"/>
      <c r="CE705" s="270"/>
      <c r="CF705" s="270"/>
      <c r="CG705" s="270"/>
      <c r="CH705" s="270"/>
      <c r="CI705" s="270"/>
      <c r="CJ705" s="270"/>
      <c r="CK705" s="270"/>
      <c r="CL705" s="270"/>
      <c r="CM705" s="270"/>
      <c r="CN705" s="270"/>
      <c r="CO705" s="270"/>
      <c r="CP705" s="270"/>
      <c r="CQ705" s="270"/>
      <c r="CR705" s="270"/>
      <c r="CS705" s="270"/>
      <c r="CT705" s="270"/>
      <c r="CU705" s="270"/>
      <c r="CV705" s="270"/>
      <c r="CW705" s="270"/>
      <c r="CX705" s="270"/>
      <c r="CY705" s="270"/>
      <c r="CZ705" s="270"/>
    </row>
    <row r="706" spans="2:104" s="269" customFormat="1" ht="23.25" customHeight="1" thickBot="1" x14ac:dyDescent="0.3">
      <c r="B706" s="899"/>
      <c r="C706" s="928"/>
      <c r="D706" s="836"/>
      <c r="E706" s="89" t="s">
        <v>626</v>
      </c>
      <c r="F706" s="52">
        <f t="shared" si="233"/>
        <v>5</v>
      </c>
      <c r="G706" s="111">
        <v>0</v>
      </c>
      <c r="H706" s="111">
        <v>0</v>
      </c>
      <c r="I706" s="111">
        <v>0</v>
      </c>
      <c r="J706" s="111">
        <v>0</v>
      </c>
      <c r="K706" s="68">
        <f t="shared" si="236"/>
        <v>0</v>
      </c>
      <c r="L706" s="144">
        <v>2</v>
      </c>
      <c r="M706" s="144">
        <v>0</v>
      </c>
      <c r="N706" s="144">
        <v>0</v>
      </c>
      <c r="O706" s="144">
        <v>0</v>
      </c>
      <c r="P706" s="318">
        <f t="shared" si="234"/>
        <v>2</v>
      </c>
      <c r="Q706" s="112">
        <v>0</v>
      </c>
      <c r="R706" s="112">
        <v>0</v>
      </c>
      <c r="S706" s="112">
        <v>0</v>
      </c>
      <c r="T706" s="112">
        <v>0</v>
      </c>
      <c r="U706" s="318">
        <f t="shared" si="235"/>
        <v>0</v>
      </c>
      <c r="V706" s="145">
        <v>0</v>
      </c>
      <c r="W706" s="145">
        <v>0</v>
      </c>
      <c r="X706" s="145">
        <v>0</v>
      </c>
      <c r="Y706" s="466">
        <v>0</v>
      </c>
      <c r="Z706" s="495">
        <f t="shared" si="231"/>
        <v>0</v>
      </c>
      <c r="AA706" s="144">
        <v>0</v>
      </c>
      <c r="AB706" s="144">
        <v>0</v>
      </c>
      <c r="AC706" s="144">
        <v>0</v>
      </c>
      <c r="AD706" s="144">
        <v>2</v>
      </c>
      <c r="AE706" s="495">
        <f t="shared" si="232"/>
        <v>2</v>
      </c>
      <c r="AF706" s="144">
        <v>0</v>
      </c>
      <c r="AG706" s="144">
        <v>0</v>
      </c>
      <c r="AH706" s="144">
        <v>0</v>
      </c>
      <c r="AI706" s="144">
        <v>1</v>
      </c>
      <c r="AJ706" s="495">
        <f t="shared" si="230"/>
        <v>1</v>
      </c>
      <c r="AK706" s="270"/>
      <c r="AL706" s="270"/>
      <c r="AM706" s="270"/>
      <c r="AN706" s="270"/>
      <c r="AO706" s="270"/>
      <c r="AP706" s="270"/>
      <c r="AQ706" s="270"/>
      <c r="AR706" s="270"/>
      <c r="AS706" s="270"/>
      <c r="AT706" s="270"/>
      <c r="AU706" s="270"/>
      <c r="AV706" s="270"/>
      <c r="AW706" s="270"/>
      <c r="AX706" s="270"/>
      <c r="AY706" s="270"/>
      <c r="AZ706" s="270"/>
      <c r="BA706" s="270"/>
      <c r="BB706" s="270"/>
      <c r="BC706" s="270"/>
      <c r="BD706" s="270"/>
      <c r="BE706" s="270"/>
      <c r="BF706" s="270"/>
      <c r="BG706" s="270"/>
      <c r="BH706" s="270"/>
      <c r="BI706" s="270"/>
      <c r="BJ706" s="270"/>
      <c r="BK706" s="270"/>
      <c r="BL706" s="270"/>
      <c r="BM706" s="270"/>
      <c r="BN706" s="270"/>
      <c r="BO706" s="270"/>
      <c r="BP706" s="270"/>
      <c r="BQ706" s="270"/>
      <c r="BR706" s="270"/>
      <c r="BS706" s="270"/>
      <c r="BT706" s="270"/>
      <c r="BU706" s="270"/>
      <c r="BV706" s="270"/>
      <c r="BW706" s="270"/>
      <c r="BX706" s="270"/>
      <c r="BY706" s="270"/>
      <c r="BZ706" s="270"/>
      <c r="CA706" s="270"/>
      <c r="CB706" s="270"/>
      <c r="CC706" s="270"/>
      <c r="CD706" s="270"/>
      <c r="CE706" s="270"/>
      <c r="CF706" s="270"/>
      <c r="CG706" s="270"/>
      <c r="CH706" s="270"/>
      <c r="CI706" s="270"/>
      <c r="CJ706" s="270"/>
      <c r="CK706" s="270"/>
      <c r="CL706" s="270"/>
      <c r="CM706" s="270"/>
      <c r="CN706" s="270"/>
      <c r="CO706" s="270"/>
      <c r="CP706" s="270"/>
      <c r="CQ706" s="270"/>
      <c r="CR706" s="270"/>
      <c r="CS706" s="270"/>
      <c r="CT706" s="270"/>
      <c r="CU706" s="270"/>
      <c r="CV706" s="270"/>
      <c r="CW706" s="270"/>
      <c r="CX706" s="270"/>
      <c r="CY706" s="270"/>
      <c r="CZ706" s="270"/>
    </row>
    <row r="707" spans="2:104" s="269" customFormat="1" ht="24" customHeight="1" thickBot="1" x14ac:dyDescent="0.3">
      <c r="B707" s="900"/>
      <c r="C707" s="928"/>
      <c r="D707" s="837"/>
      <c r="E707" s="89" t="s">
        <v>625</v>
      </c>
      <c r="F707" s="52">
        <f t="shared" si="233"/>
        <v>0</v>
      </c>
      <c r="G707" s="112">
        <v>0</v>
      </c>
      <c r="H707" s="112">
        <v>0</v>
      </c>
      <c r="I707" s="112">
        <v>0</v>
      </c>
      <c r="J707" s="112">
        <v>0</v>
      </c>
      <c r="K707" s="68">
        <f t="shared" si="236"/>
        <v>0</v>
      </c>
      <c r="L707" s="145">
        <v>0</v>
      </c>
      <c r="M707" s="145">
        <v>0</v>
      </c>
      <c r="N707" s="145">
        <v>0</v>
      </c>
      <c r="O707" s="145">
        <v>0</v>
      </c>
      <c r="P707" s="318">
        <f t="shared" si="234"/>
        <v>0</v>
      </c>
      <c r="Q707" s="112">
        <v>0</v>
      </c>
      <c r="R707" s="112">
        <v>0</v>
      </c>
      <c r="S707" s="112">
        <v>0</v>
      </c>
      <c r="T707" s="112">
        <v>0</v>
      </c>
      <c r="U707" s="318">
        <f t="shared" si="235"/>
        <v>0</v>
      </c>
      <c r="V707" s="145">
        <v>0</v>
      </c>
      <c r="W707" s="145">
        <v>0</v>
      </c>
      <c r="X707" s="145">
        <v>0</v>
      </c>
      <c r="Y707" s="466">
        <v>0</v>
      </c>
      <c r="Z707" s="495">
        <f t="shared" si="231"/>
        <v>0</v>
      </c>
      <c r="AA707" s="145">
        <v>0</v>
      </c>
      <c r="AB707" s="145">
        <v>0</v>
      </c>
      <c r="AC707" s="145">
        <v>0</v>
      </c>
      <c r="AD707" s="145">
        <v>0</v>
      </c>
      <c r="AE707" s="495">
        <f t="shared" si="232"/>
        <v>0</v>
      </c>
      <c r="AF707" s="145">
        <v>0</v>
      </c>
      <c r="AG707" s="145">
        <v>0</v>
      </c>
      <c r="AH707" s="145">
        <v>0</v>
      </c>
      <c r="AI707" s="145">
        <v>0</v>
      </c>
      <c r="AJ707" s="495">
        <f t="shared" si="230"/>
        <v>0</v>
      </c>
      <c r="AK707" s="270"/>
      <c r="AL707" s="270"/>
      <c r="AM707" s="270"/>
      <c r="AN707" s="270"/>
      <c r="AO707" s="270"/>
      <c r="AP707" s="270"/>
      <c r="AQ707" s="270"/>
      <c r="AR707" s="270"/>
      <c r="AS707" s="270"/>
      <c r="AT707" s="270"/>
      <c r="AU707" s="270"/>
      <c r="AV707" s="270"/>
      <c r="AW707" s="270"/>
      <c r="AX707" s="270"/>
      <c r="AY707" s="270"/>
      <c r="AZ707" s="270"/>
      <c r="BA707" s="270"/>
      <c r="BB707" s="270"/>
      <c r="BC707" s="270"/>
      <c r="BD707" s="270"/>
      <c r="BE707" s="270"/>
      <c r="BF707" s="270"/>
      <c r="BG707" s="270"/>
      <c r="BH707" s="270"/>
      <c r="BI707" s="270"/>
      <c r="BJ707" s="270"/>
      <c r="BK707" s="270"/>
      <c r="BL707" s="270"/>
      <c r="BM707" s="270"/>
      <c r="BN707" s="270"/>
      <c r="BO707" s="270"/>
      <c r="BP707" s="270"/>
      <c r="BQ707" s="270"/>
      <c r="BR707" s="270"/>
      <c r="BS707" s="270"/>
      <c r="BT707" s="270"/>
      <c r="BU707" s="270"/>
      <c r="BV707" s="270"/>
      <c r="BW707" s="270"/>
      <c r="BX707" s="270"/>
      <c r="BY707" s="270"/>
      <c r="BZ707" s="270"/>
      <c r="CA707" s="270"/>
      <c r="CB707" s="270"/>
      <c r="CC707" s="270"/>
      <c r="CD707" s="270"/>
      <c r="CE707" s="270"/>
      <c r="CF707" s="270"/>
      <c r="CG707" s="270"/>
      <c r="CH707" s="270"/>
      <c r="CI707" s="270"/>
      <c r="CJ707" s="270"/>
      <c r="CK707" s="270"/>
      <c r="CL707" s="270"/>
      <c r="CM707" s="270"/>
      <c r="CN707" s="270"/>
      <c r="CO707" s="270"/>
      <c r="CP707" s="270"/>
      <c r="CQ707" s="270"/>
      <c r="CR707" s="270"/>
      <c r="CS707" s="270"/>
      <c r="CT707" s="270"/>
      <c r="CU707" s="270"/>
      <c r="CV707" s="270"/>
      <c r="CW707" s="270"/>
      <c r="CX707" s="270"/>
      <c r="CY707" s="270"/>
      <c r="CZ707" s="270"/>
    </row>
    <row r="708" spans="2:104" s="269" customFormat="1" ht="21.75" customHeight="1" thickBot="1" x14ac:dyDescent="0.3">
      <c r="B708" s="898">
        <v>25</v>
      </c>
      <c r="C708" s="928"/>
      <c r="D708" s="835" t="s">
        <v>759</v>
      </c>
      <c r="E708" s="85" t="s">
        <v>118</v>
      </c>
      <c r="F708" s="52">
        <f t="shared" si="233"/>
        <v>0</v>
      </c>
      <c r="G708" s="245"/>
      <c r="H708" s="245"/>
      <c r="I708" s="245"/>
      <c r="J708" s="245"/>
      <c r="K708" s="68">
        <f t="shared" si="236"/>
        <v>0</v>
      </c>
      <c r="L708" s="277"/>
      <c r="M708" s="277"/>
      <c r="N708" s="277"/>
      <c r="O708" s="277"/>
      <c r="P708" s="318">
        <f t="shared" si="234"/>
        <v>0</v>
      </c>
      <c r="Q708" s="277"/>
      <c r="R708" s="277"/>
      <c r="S708" s="277"/>
      <c r="T708" s="277"/>
      <c r="U708" s="318">
        <f t="shared" si="235"/>
        <v>0</v>
      </c>
      <c r="V708" s="277"/>
      <c r="W708" s="277"/>
      <c r="X708" s="277"/>
      <c r="Y708" s="422"/>
      <c r="Z708" s="495">
        <f t="shared" si="231"/>
        <v>0</v>
      </c>
      <c r="AA708" s="277"/>
      <c r="AB708" s="277"/>
      <c r="AC708" s="277"/>
      <c r="AD708" s="277"/>
      <c r="AE708" s="495">
        <f t="shared" si="232"/>
        <v>0</v>
      </c>
      <c r="AF708" s="277"/>
      <c r="AG708" s="277"/>
      <c r="AH708" s="277"/>
      <c r="AI708" s="277"/>
      <c r="AJ708" s="495">
        <f t="shared" si="230"/>
        <v>0</v>
      </c>
      <c r="AK708" s="270"/>
      <c r="AL708" s="270"/>
      <c r="AM708" s="270"/>
      <c r="AN708" s="270"/>
      <c r="AO708" s="270"/>
      <c r="AP708" s="270"/>
      <c r="AQ708" s="270"/>
      <c r="AR708" s="270"/>
      <c r="AS708" s="270"/>
      <c r="AT708" s="270"/>
      <c r="AU708" s="270"/>
      <c r="AV708" s="270"/>
      <c r="AW708" s="270"/>
      <c r="AX708" s="270"/>
      <c r="AY708" s="270"/>
      <c r="AZ708" s="270"/>
      <c r="BA708" s="270"/>
      <c r="BB708" s="270"/>
      <c r="BC708" s="270"/>
      <c r="BD708" s="270"/>
      <c r="BE708" s="270"/>
      <c r="BF708" s="270"/>
      <c r="BG708" s="270"/>
      <c r="BH708" s="270"/>
      <c r="BI708" s="270"/>
      <c r="BJ708" s="270"/>
      <c r="BK708" s="270"/>
      <c r="BL708" s="270"/>
      <c r="BM708" s="270"/>
      <c r="BN708" s="270"/>
      <c r="BO708" s="270"/>
      <c r="BP708" s="270"/>
      <c r="BQ708" s="270"/>
      <c r="BR708" s="270"/>
      <c r="BS708" s="270"/>
      <c r="BT708" s="270"/>
      <c r="BU708" s="270"/>
      <c r="BV708" s="270"/>
      <c r="BW708" s="270"/>
      <c r="BX708" s="270"/>
      <c r="BY708" s="270"/>
      <c r="BZ708" s="270"/>
      <c r="CA708" s="270"/>
      <c r="CB708" s="270"/>
      <c r="CC708" s="270"/>
      <c r="CD708" s="270"/>
      <c r="CE708" s="270"/>
      <c r="CF708" s="270"/>
      <c r="CG708" s="270"/>
      <c r="CH708" s="270"/>
      <c r="CI708" s="270"/>
      <c r="CJ708" s="270"/>
      <c r="CK708" s="270"/>
      <c r="CL708" s="270"/>
      <c r="CM708" s="270"/>
      <c r="CN708" s="270"/>
      <c r="CO708" s="270"/>
      <c r="CP708" s="270"/>
      <c r="CQ708" s="270"/>
      <c r="CR708" s="270"/>
      <c r="CS708" s="270"/>
      <c r="CT708" s="270"/>
      <c r="CU708" s="270"/>
      <c r="CV708" s="270"/>
      <c r="CW708" s="270"/>
      <c r="CX708" s="270"/>
      <c r="CY708" s="270"/>
      <c r="CZ708" s="270"/>
    </row>
    <row r="709" spans="2:104" s="269" customFormat="1" ht="21" customHeight="1" thickBot="1" x14ac:dyDescent="0.3">
      <c r="B709" s="899"/>
      <c r="C709" s="928"/>
      <c r="D709" s="836"/>
      <c r="E709" s="86" t="s">
        <v>205</v>
      </c>
      <c r="F709" s="52">
        <f t="shared" si="233"/>
        <v>0</v>
      </c>
      <c r="G709" s="246"/>
      <c r="H709" s="246"/>
      <c r="I709" s="246"/>
      <c r="J709" s="246"/>
      <c r="K709" s="68">
        <f t="shared" si="236"/>
        <v>0</v>
      </c>
      <c r="L709" s="277"/>
      <c r="M709" s="277"/>
      <c r="N709" s="277"/>
      <c r="O709" s="277"/>
      <c r="P709" s="318">
        <f t="shared" si="234"/>
        <v>0</v>
      </c>
      <c r="Q709" s="277"/>
      <c r="R709" s="277"/>
      <c r="S709" s="277"/>
      <c r="T709" s="277"/>
      <c r="U709" s="318">
        <f t="shared" si="235"/>
        <v>0</v>
      </c>
      <c r="V709" s="277"/>
      <c r="W709" s="277"/>
      <c r="X709" s="277"/>
      <c r="Y709" s="422"/>
      <c r="Z709" s="495">
        <f t="shared" si="231"/>
        <v>0</v>
      </c>
      <c r="AA709" s="597"/>
      <c r="AB709" s="597"/>
      <c r="AC709" s="597"/>
      <c r="AD709" s="597"/>
      <c r="AE709" s="495">
        <f t="shared" si="232"/>
        <v>0</v>
      </c>
      <c r="AF709" s="277"/>
      <c r="AG709" s="277"/>
      <c r="AH709" s="277"/>
      <c r="AI709" s="277"/>
      <c r="AJ709" s="495">
        <f t="shared" si="230"/>
        <v>0</v>
      </c>
      <c r="AK709" s="270"/>
      <c r="AL709" s="270"/>
      <c r="AM709" s="270"/>
      <c r="AN709" s="270"/>
      <c r="AO709" s="270"/>
      <c r="AP709" s="270"/>
      <c r="AQ709" s="270"/>
      <c r="AR709" s="270"/>
      <c r="AS709" s="270"/>
      <c r="AT709" s="270"/>
      <c r="AU709" s="270"/>
      <c r="AV709" s="270"/>
      <c r="AW709" s="270"/>
      <c r="AX709" s="270"/>
      <c r="AY709" s="270"/>
      <c r="AZ709" s="270"/>
      <c r="BA709" s="270"/>
      <c r="BB709" s="270"/>
      <c r="BC709" s="270"/>
      <c r="BD709" s="270"/>
      <c r="BE709" s="270"/>
      <c r="BF709" s="270"/>
      <c r="BG709" s="270"/>
      <c r="BH709" s="270"/>
      <c r="BI709" s="270"/>
      <c r="BJ709" s="270"/>
      <c r="BK709" s="270"/>
      <c r="BL709" s="270"/>
      <c r="BM709" s="270"/>
      <c r="BN709" s="270"/>
      <c r="BO709" s="270"/>
      <c r="BP709" s="270"/>
      <c r="BQ709" s="270"/>
      <c r="BR709" s="270"/>
      <c r="BS709" s="270"/>
      <c r="BT709" s="270"/>
      <c r="BU709" s="270"/>
      <c r="BV709" s="270"/>
      <c r="BW709" s="270"/>
      <c r="BX709" s="270"/>
      <c r="BY709" s="270"/>
      <c r="BZ709" s="270"/>
      <c r="CA709" s="270"/>
      <c r="CB709" s="270"/>
      <c r="CC709" s="270"/>
      <c r="CD709" s="270"/>
      <c r="CE709" s="270"/>
      <c r="CF709" s="270"/>
      <c r="CG709" s="270"/>
      <c r="CH709" s="270"/>
      <c r="CI709" s="270"/>
      <c r="CJ709" s="270"/>
      <c r="CK709" s="270"/>
      <c r="CL709" s="270"/>
      <c r="CM709" s="270"/>
      <c r="CN709" s="270"/>
      <c r="CO709" s="270"/>
      <c r="CP709" s="270"/>
      <c r="CQ709" s="270"/>
      <c r="CR709" s="270"/>
      <c r="CS709" s="270"/>
      <c r="CT709" s="270"/>
      <c r="CU709" s="270"/>
      <c r="CV709" s="270"/>
      <c r="CW709" s="270"/>
      <c r="CX709" s="270"/>
      <c r="CY709" s="270"/>
      <c r="CZ709" s="270"/>
    </row>
    <row r="710" spans="2:104" s="269" customFormat="1" ht="20.25" customHeight="1" thickBot="1" x14ac:dyDescent="0.3">
      <c r="B710" s="899"/>
      <c r="C710" s="928"/>
      <c r="D710" s="836"/>
      <c r="E710" s="88" t="s">
        <v>114</v>
      </c>
      <c r="F710" s="52">
        <f t="shared" si="233"/>
        <v>0</v>
      </c>
      <c r="G710" s="113">
        <v>0</v>
      </c>
      <c r="H710" s="113">
        <v>0</v>
      </c>
      <c r="I710" s="113">
        <v>0</v>
      </c>
      <c r="J710" s="113">
        <v>0</v>
      </c>
      <c r="K710" s="68">
        <f t="shared" si="236"/>
        <v>0</v>
      </c>
      <c r="L710" s="113">
        <v>0</v>
      </c>
      <c r="M710" s="113">
        <v>0</v>
      </c>
      <c r="N710" s="113">
        <v>0</v>
      </c>
      <c r="O710" s="113">
        <v>0</v>
      </c>
      <c r="P710" s="318">
        <f t="shared" si="234"/>
        <v>0</v>
      </c>
      <c r="Q710" s="113">
        <v>0</v>
      </c>
      <c r="R710" s="113">
        <v>0</v>
      </c>
      <c r="S710" s="113">
        <v>0</v>
      </c>
      <c r="T710" s="113">
        <v>0</v>
      </c>
      <c r="U710" s="318">
        <f t="shared" si="235"/>
        <v>0</v>
      </c>
      <c r="V710" s="113">
        <v>0</v>
      </c>
      <c r="W710" s="113">
        <v>0</v>
      </c>
      <c r="X710" s="113">
        <v>0</v>
      </c>
      <c r="Y710" s="485">
        <v>0</v>
      </c>
      <c r="Z710" s="495">
        <f t="shared" si="231"/>
        <v>0</v>
      </c>
      <c r="AA710" s="110">
        <v>0</v>
      </c>
      <c r="AB710" s="110">
        <v>0</v>
      </c>
      <c r="AC710" s="110">
        <v>0</v>
      </c>
      <c r="AD710" s="110">
        <v>0</v>
      </c>
      <c r="AE710" s="495">
        <f t="shared" si="232"/>
        <v>0</v>
      </c>
      <c r="AF710" s="113">
        <v>0</v>
      </c>
      <c r="AG710" s="113">
        <v>0</v>
      </c>
      <c r="AH710" s="113">
        <v>0</v>
      </c>
      <c r="AI710" s="113">
        <v>0</v>
      </c>
      <c r="AJ710" s="495">
        <f t="shared" si="230"/>
        <v>0</v>
      </c>
      <c r="AK710" s="270"/>
      <c r="AL710" s="270"/>
      <c r="AM710" s="270"/>
      <c r="AN710" s="270"/>
      <c r="AO710" s="270"/>
      <c r="AP710" s="270"/>
      <c r="AQ710" s="270"/>
      <c r="AR710" s="270"/>
      <c r="AS710" s="270"/>
      <c r="AT710" s="270"/>
      <c r="AU710" s="270"/>
      <c r="AV710" s="270"/>
      <c r="AW710" s="270"/>
      <c r="AX710" s="270"/>
      <c r="AY710" s="270"/>
      <c r="AZ710" s="270"/>
      <c r="BA710" s="270"/>
      <c r="BB710" s="270"/>
      <c r="BC710" s="270"/>
      <c r="BD710" s="270"/>
      <c r="BE710" s="270"/>
      <c r="BF710" s="270"/>
      <c r="BG710" s="270"/>
      <c r="BH710" s="270"/>
      <c r="BI710" s="270"/>
      <c r="BJ710" s="270"/>
      <c r="BK710" s="270"/>
      <c r="BL710" s="270"/>
      <c r="BM710" s="270"/>
      <c r="BN710" s="270"/>
      <c r="BO710" s="270"/>
      <c r="BP710" s="270"/>
      <c r="BQ710" s="270"/>
      <c r="BR710" s="270"/>
      <c r="BS710" s="270"/>
      <c r="BT710" s="270"/>
      <c r="BU710" s="270"/>
      <c r="BV710" s="270"/>
      <c r="BW710" s="270"/>
      <c r="BX710" s="270"/>
      <c r="BY710" s="270"/>
      <c r="BZ710" s="270"/>
      <c r="CA710" s="270"/>
      <c r="CB710" s="270"/>
      <c r="CC710" s="270"/>
      <c r="CD710" s="270"/>
      <c r="CE710" s="270"/>
      <c r="CF710" s="270"/>
      <c r="CG710" s="270"/>
      <c r="CH710" s="270"/>
      <c r="CI710" s="270"/>
      <c r="CJ710" s="270"/>
      <c r="CK710" s="270"/>
      <c r="CL710" s="270"/>
      <c r="CM710" s="270"/>
      <c r="CN710" s="270"/>
      <c r="CO710" s="270"/>
      <c r="CP710" s="270"/>
      <c r="CQ710" s="270"/>
      <c r="CR710" s="270"/>
      <c r="CS710" s="270"/>
      <c r="CT710" s="270"/>
      <c r="CU710" s="270"/>
      <c r="CV710" s="270"/>
      <c r="CW710" s="270"/>
      <c r="CX710" s="270"/>
      <c r="CY710" s="270"/>
      <c r="CZ710" s="270"/>
    </row>
    <row r="711" spans="2:104" s="269" customFormat="1" ht="20.25" customHeight="1" thickBot="1" x14ac:dyDescent="0.3">
      <c r="B711" s="899"/>
      <c r="C711" s="928"/>
      <c r="D711" s="836"/>
      <c r="E711" s="89" t="s">
        <v>626</v>
      </c>
      <c r="F711" s="52">
        <f t="shared" si="233"/>
        <v>0</v>
      </c>
      <c r="G711" s="111">
        <v>0</v>
      </c>
      <c r="H711" s="111">
        <v>0</v>
      </c>
      <c r="I711" s="111">
        <v>0</v>
      </c>
      <c r="J711" s="111">
        <v>0</v>
      </c>
      <c r="K711" s="68">
        <f t="shared" si="236"/>
        <v>0</v>
      </c>
      <c r="L711" s="144">
        <v>0</v>
      </c>
      <c r="M711" s="144">
        <v>0</v>
      </c>
      <c r="N711" s="144">
        <v>0</v>
      </c>
      <c r="O711" s="144">
        <v>0</v>
      </c>
      <c r="P711" s="318">
        <f t="shared" si="234"/>
        <v>0</v>
      </c>
      <c r="Q711" s="113">
        <v>0</v>
      </c>
      <c r="R711" s="113">
        <v>0</v>
      </c>
      <c r="S711" s="113">
        <v>0</v>
      </c>
      <c r="T711" s="113">
        <v>0</v>
      </c>
      <c r="U711" s="318">
        <f t="shared" si="235"/>
        <v>0</v>
      </c>
      <c r="V711" s="113">
        <v>0</v>
      </c>
      <c r="W711" s="113">
        <v>0</v>
      </c>
      <c r="X711" s="113">
        <v>0</v>
      </c>
      <c r="Y711" s="485">
        <v>0</v>
      </c>
      <c r="Z711" s="495">
        <f t="shared" si="231"/>
        <v>0</v>
      </c>
      <c r="AA711" s="110">
        <v>0</v>
      </c>
      <c r="AB711" s="110">
        <v>0</v>
      </c>
      <c r="AC711" s="110">
        <v>0</v>
      </c>
      <c r="AD711" s="110">
        <v>0</v>
      </c>
      <c r="AE711" s="495">
        <f t="shared" si="232"/>
        <v>0</v>
      </c>
      <c r="AF711" s="144">
        <v>0</v>
      </c>
      <c r="AG711" s="144">
        <v>0</v>
      </c>
      <c r="AH711" s="144">
        <v>0</v>
      </c>
      <c r="AI711" s="144">
        <v>0</v>
      </c>
      <c r="AJ711" s="495">
        <f t="shared" si="230"/>
        <v>0</v>
      </c>
      <c r="AK711" s="270"/>
      <c r="AL711" s="270"/>
      <c r="AM711" s="270"/>
      <c r="AN711" s="270"/>
      <c r="AO711" s="270"/>
      <c r="AP711" s="270"/>
      <c r="AQ711" s="270"/>
      <c r="AR711" s="270"/>
      <c r="AS711" s="270"/>
      <c r="AT711" s="270"/>
      <c r="AU711" s="270"/>
      <c r="AV711" s="270"/>
      <c r="AW711" s="270"/>
      <c r="AX711" s="270"/>
      <c r="AY711" s="270"/>
      <c r="AZ711" s="270"/>
      <c r="BA711" s="270"/>
      <c r="BB711" s="270"/>
      <c r="BC711" s="270"/>
      <c r="BD711" s="270"/>
      <c r="BE711" s="270"/>
      <c r="BF711" s="270"/>
      <c r="BG711" s="270"/>
      <c r="BH711" s="270"/>
      <c r="BI711" s="270"/>
      <c r="BJ711" s="270"/>
      <c r="BK711" s="270"/>
      <c r="BL711" s="270"/>
      <c r="BM711" s="270"/>
      <c r="BN711" s="270"/>
      <c r="BO711" s="270"/>
      <c r="BP711" s="270"/>
      <c r="BQ711" s="270"/>
      <c r="BR711" s="270"/>
      <c r="BS711" s="270"/>
      <c r="BT711" s="270"/>
      <c r="BU711" s="270"/>
      <c r="BV711" s="270"/>
      <c r="BW711" s="270"/>
      <c r="BX711" s="270"/>
      <c r="BY711" s="270"/>
      <c r="BZ711" s="270"/>
      <c r="CA711" s="270"/>
      <c r="CB711" s="270"/>
      <c r="CC711" s="270"/>
      <c r="CD711" s="270"/>
      <c r="CE711" s="270"/>
      <c r="CF711" s="270"/>
      <c r="CG711" s="270"/>
      <c r="CH711" s="270"/>
      <c r="CI711" s="270"/>
      <c r="CJ711" s="270"/>
      <c r="CK711" s="270"/>
      <c r="CL711" s="270"/>
      <c r="CM711" s="270"/>
      <c r="CN711" s="270"/>
      <c r="CO711" s="270"/>
      <c r="CP711" s="270"/>
      <c r="CQ711" s="270"/>
      <c r="CR711" s="270"/>
      <c r="CS711" s="270"/>
      <c r="CT711" s="270"/>
      <c r="CU711" s="270"/>
      <c r="CV711" s="270"/>
      <c r="CW711" s="270"/>
      <c r="CX711" s="270"/>
      <c r="CY711" s="270"/>
      <c r="CZ711" s="270"/>
    </row>
    <row r="712" spans="2:104" s="269" customFormat="1" ht="21" customHeight="1" thickBot="1" x14ac:dyDescent="0.3">
      <c r="B712" s="900"/>
      <c r="C712" s="928"/>
      <c r="D712" s="837"/>
      <c r="E712" s="89" t="s">
        <v>625</v>
      </c>
      <c r="F712" s="52">
        <f t="shared" si="233"/>
        <v>0</v>
      </c>
      <c r="G712" s="112">
        <v>0</v>
      </c>
      <c r="H712" s="112">
        <v>0</v>
      </c>
      <c r="I712" s="112">
        <v>0</v>
      </c>
      <c r="J712" s="112">
        <v>0</v>
      </c>
      <c r="K712" s="68">
        <f t="shared" si="236"/>
        <v>0</v>
      </c>
      <c r="L712" s="145">
        <v>0</v>
      </c>
      <c r="M712" s="145">
        <v>0</v>
      </c>
      <c r="N712" s="145">
        <v>0</v>
      </c>
      <c r="O712" s="145">
        <v>0</v>
      </c>
      <c r="P712" s="318">
        <f t="shared" si="234"/>
        <v>0</v>
      </c>
      <c r="Q712" s="113">
        <v>0</v>
      </c>
      <c r="R712" s="113">
        <v>0</v>
      </c>
      <c r="S712" s="113">
        <v>0</v>
      </c>
      <c r="T712" s="113">
        <v>0</v>
      </c>
      <c r="U712" s="318">
        <f t="shared" si="235"/>
        <v>0</v>
      </c>
      <c r="V712" s="113">
        <v>0</v>
      </c>
      <c r="W712" s="113">
        <v>0</v>
      </c>
      <c r="X712" s="113">
        <v>0</v>
      </c>
      <c r="Y712" s="485">
        <v>0</v>
      </c>
      <c r="Z712" s="495">
        <f t="shared" si="231"/>
        <v>0</v>
      </c>
      <c r="AA712" s="110">
        <v>0</v>
      </c>
      <c r="AB712" s="110">
        <v>0</v>
      </c>
      <c r="AC712" s="110">
        <v>0</v>
      </c>
      <c r="AD712" s="110">
        <v>0</v>
      </c>
      <c r="AE712" s="495">
        <f t="shared" si="232"/>
        <v>0</v>
      </c>
      <c r="AF712" s="145">
        <v>0</v>
      </c>
      <c r="AG712" s="145">
        <v>0</v>
      </c>
      <c r="AH712" s="145">
        <v>0</v>
      </c>
      <c r="AI712" s="145">
        <v>0</v>
      </c>
      <c r="AJ712" s="495">
        <f t="shared" si="230"/>
        <v>0</v>
      </c>
      <c r="AK712" s="270"/>
      <c r="AL712" s="270"/>
      <c r="AM712" s="270"/>
      <c r="AN712" s="270"/>
      <c r="AO712" s="270"/>
      <c r="AP712" s="270"/>
      <c r="AQ712" s="270"/>
      <c r="AR712" s="270"/>
      <c r="AS712" s="270"/>
      <c r="AT712" s="270"/>
      <c r="AU712" s="270"/>
      <c r="AV712" s="270"/>
      <c r="AW712" s="270"/>
      <c r="AX712" s="270"/>
      <c r="AY712" s="270"/>
      <c r="AZ712" s="270"/>
      <c r="BA712" s="270"/>
      <c r="BB712" s="270"/>
      <c r="BC712" s="270"/>
      <c r="BD712" s="270"/>
      <c r="BE712" s="270"/>
      <c r="BF712" s="270"/>
      <c r="BG712" s="270"/>
      <c r="BH712" s="270"/>
      <c r="BI712" s="270"/>
      <c r="BJ712" s="270"/>
      <c r="BK712" s="270"/>
      <c r="BL712" s="270"/>
      <c r="BM712" s="270"/>
      <c r="BN712" s="270"/>
      <c r="BO712" s="270"/>
      <c r="BP712" s="270"/>
      <c r="BQ712" s="270"/>
      <c r="BR712" s="270"/>
      <c r="BS712" s="270"/>
      <c r="BT712" s="270"/>
      <c r="BU712" s="270"/>
      <c r="BV712" s="270"/>
      <c r="BW712" s="270"/>
      <c r="BX712" s="270"/>
      <c r="BY712" s="270"/>
      <c r="BZ712" s="270"/>
      <c r="CA712" s="270"/>
      <c r="CB712" s="270"/>
      <c r="CC712" s="270"/>
      <c r="CD712" s="270"/>
      <c r="CE712" s="270"/>
      <c r="CF712" s="270"/>
      <c r="CG712" s="270"/>
      <c r="CH712" s="270"/>
      <c r="CI712" s="270"/>
      <c r="CJ712" s="270"/>
      <c r="CK712" s="270"/>
      <c r="CL712" s="270"/>
      <c r="CM712" s="270"/>
      <c r="CN712" s="270"/>
      <c r="CO712" s="270"/>
      <c r="CP712" s="270"/>
      <c r="CQ712" s="270"/>
      <c r="CR712" s="270"/>
      <c r="CS712" s="270"/>
      <c r="CT712" s="270"/>
      <c r="CU712" s="270"/>
      <c r="CV712" s="270"/>
      <c r="CW712" s="270"/>
      <c r="CX712" s="270"/>
      <c r="CY712" s="270"/>
      <c r="CZ712" s="270"/>
    </row>
    <row r="713" spans="2:104" s="269" customFormat="1" ht="25.5" customHeight="1" thickBot="1" x14ac:dyDescent="0.3">
      <c r="B713" s="898">
        <v>26</v>
      </c>
      <c r="C713" s="928"/>
      <c r="D713" s="833" t="s">
        <v>254</v>
      </c>
      <c r="E713" s="116" t="s">
        <v>118</v>
      </c>
      <c r="F713" s="52">
        <f t="shared" si="233"/>
        <v>0</v>
      </c>
      <c r="G713" s="145">
        <v>0</v>
      </c>
      <c r="H713" s="145">
        <v>0</v>
      </c>
      <c r="I713" s="145">
        <v>0</v>
      </c>
      <c r="J713" s="145">
        <v>0</v>
      </c>
      <c r="K713" s="68">
        <f t="shared" si="236"/>
        <v>0</v>
      </c>
      <c r="L713" s="113">
        <v>0</v>
      </c>
      <c r="M713" s="113">
        <v>0</v>
      </c>
      <c r="N713" s="113">
        <v>0</v>
      </c>
      <c r="O713" s="113">
        <v>0</v>
      </c>
      <c r="P713" s="318">
        <f t="shared" si="234"/>
        <v>0</v>
      </c>
      <c r="Q713" s="113">
        <v>0</v>
      </c>
      <c r="R713" s="113">
        <v>0</v>
      </c>
      <c r="S713" s="113">
        <v>0</v>
      </c>
      <c r="T713" s="113">
        <v>0</v>
      </c>
      <c r="U713" s="318">
        <f t="shared" si="235"/>
        <v>0</v>
      </c>
      <c r="V713" s="113">
        <v>0</v>
      </c>
      <c r="W713" s="113">
        <v>0</v>
      </c>
      <c r="X713" s="113">
        <v>0</v>
      </c>
      <c r="Y713" s="485">
        <v>0</v>
      </c>
      <c r="Z713" s="495">
        <f t="shared" si="231"/>
        <v>0</v>
      </c>
      <c r="AA713" s="110">
        <v>0</v>
      </c>
      <c r="AB713" s="110">
        <v>0</v>
      </c>
      <c r="AC713" s="110">
        <v>0</v>
      </c>
      <c r="AD713" s="110">
        <v>0</v>
      </c>
      <c r="AE713" s="495">
        <f t="shared" si="232"/>
        <v>0</v>
      </c>
      <c r="AF713" s="113">
        <v>0</v>
      </c>
      <c r="AG713" s="113">
        <v>0</v>
      </c>
      <c r="AH713" s="113">
        <v>0</v>
      </c>
      <c r="AI713" s="113">
        <v>0</v>
      </c>
      <c r="AJ713" s="495">
        <f t="shared" si="230"/>
        <v>0</v>
      </c>
      <c r="AK713" s="270"/>
      <c r="AL713" s="270"/>
      <c r="AM713" s="270"/>
      <c r="AN713" s="270"/>
      <c r="AO713" s="270"/>
      <c r="AP713" s="270"/>
      <c r="AQ713" s="270"/>
      <c r="AR713" s="270"/>
      <c r="AS713" s="270"/>
      <c r="AT713" s="270"/>
      <c r="AU713" s="270"/>
      <c r="AV713" s="270"/>
      <c r="AW713" s="270"/>
      <c r="AX713" s="270"/>
      <c r="AY713" s="270"/>
      <c r="AZ713" s="270"/>
      <c r="BA713" s="270"/>
      <c r="BB713" s="270"/>
      <c r="BC713" s="270"/>
      <c r="BD713" s="270"/>
      <c r="BE713" s="270"/>
      <c r="BF713" s="270"/>
      <c r="BG713" s="270"/>
      <c r="BH713" s="270"/>
      <c r="BI713" s="270"/>
      <c r="BJ713" s="270"/>
      <c r="BK713" s="270"/>
      <c r="BL713" s="270"/>
      <c r="BM713" s="270"/>
      <c r="BN713" s="270"/>
      <c r="BO713" s="270"/>
      <c r="BP713" s="270"/>
      <c r="BQ713" s="270"/>
      <c r="BR713" s="270"/>
      <c r="BS713" s="270"/>
      <c r="BT713" s="270"/>
      <c r="BU713" s="270"/>
      <c r="BV713" s="270"/>
      <c r="BW713" s="270"/>
      <c r="BX713" s="270"/>
      <c r="BY713" s="270"/>
      <c r="BZ713" s="270"/>
      <c r="CA713" s="270"/>
      <c r="CB713" s="270"/>
      <c r="CC713" s="270"/>
      <c r="CD713" s="270"/>
      <c r="CE713" s="270"/>
      <c r="CF713" s="270"/>
      <c r="CG713" s="270"/>
      <c r="CH713" s="270"/>
      <c r="CI713" s="270"/>
      <c r="CJ713" s="270"/>
      <c r="CK713" s="270"/>
      <c r="CL713" s="270"/>
      <c r="CM713" s="270"/>
      <c r="CN713" s="270"/>
      <c r="CO713" s="270"/>
      <c r="CP713" s="270"/>
      <c r="CQ713" s="270"/>
      <c r="CR713" s="270"/>
      <c r="CS713" s="270"/>
      <c r="CT713" s="270"/>
      <c r="CU713" s="270"/>
      <c r="CV713" s="270"/>
      <c r="CW713" s="270"/>
      <c r="CX713" s="270"/>
      <c r="CY713" s="270"/>
      <c r="CZ713" s="270"/>
    </row>
    <row r="714" spans="2:104" s="269" customFormat="1" ht="32.25" customHeight="1" thickBot="1" x14ac:dyDescent="0.3">
      <c r="B714" s="899"/>
      <c r="C714" s="928"/>
      <c r="D714" s="834"/>
      <c r="E714" s="79" t="s">
        <v>205</v>
      </c>
      <c r="F714" s="52">
        <f t="shared" si="233"/>
        <v>0</v>
      </c>
      <c r="G714" s="144">
        <v>0</v>
      </c>
      <c r="H714" s="144">
        <v>0</v>
      </c>
      <c r="I714" s="144">
        <v>0</v>
      </c>
      <c r="J714" s="144">
        <v>0</v>
      </c>
      <c r="K714" s="68">
        <f t="shared" si="236"/>
        <v>0</v>
      </c>
      <c r="L714" s="110">
        <v>0</v>
      </c>
      <c r="M714" s="110">
        <v>0</v>
      </c>
      <c r="N714" s="110">
        <v>0</v>
      </c>
      <c r="O714" s="110">
        <v>0</v>
      </c>
      <c r="P714" s="318">
        <f t="shared" si="234"/>
        <v>0</v>
      </c>
      <c r="Q714" s="113">
        <v>0</v>
      </c>
      <c r="R714" s="113">
        <v>0</v>
      </c>
      <c r="S714" s="113">
        <v>0</v>
      </c>
      <c r="T714" s="113">
        <v>0</v>
      </c>
      <c r="U714" s="318">
        <f t="shared" si="235"/>
        <v>0</v>
      </c>
      <c r="V714" s="113">
        <v>0</v>
      </c>
      <c r="W714" s="113">
        <v>0</v>
      </c>
      <c r="X714" s="113">
        <v>0</v>
      </c>
      <c r="Y714" s="485">
        <v>0</v>
      </c>
      <c r="Z714" s="495">
        <f t="shared" si="231"/>
        <v>0</v>
      </c>
      <c r="AA714" s="110">
        <v>0</v>
      </c>
      <c r="AB714" s="110">
        <v>0</v>
      </c>
      <c r="AC714" s="110">
        <v>0</v>
      </c>
      <c r="AD714" s="110">
        <v>0</v>
      </c>
      <c r="AE714" s="495">
        <f t="shared" si="232"/>
        <v>0</v>
      </c>
      <c r="AF714" s="113">
        <v>0</v>
      </c>
      <c r="AG714" s="113">
        <v>0</v>
      </c>
      <c r="AH714" s="113">
        <v>0</v>
      </c>
      <c r="AI714" s="113">
        <v>0</v>
      </c>
      <c r="AJ714" s="495">
        <f t="shared" ref="AJ714:AJ777" si="237">AF714+AG714+AH714+AI714</f>
        <v>0</v>
      </c>
      <c r="AK714" s="270"/>
      <c r="AL714" s="270"/>
      <c r="AM714" s="270"/>
      <c r="AN714" s="270"/>
      <c r="AO714" s="270"/>
      <c r="AP714" s="270"/>
      <c r="AQ714" s="270"/>
      <c r="AR714" s="270"/>
      <c r="AS714" s="270"/>
      <c r="AT714" s="270"/>
      <c r="AU714" s="270"/>
      <c r="AV714" s="270"/>
      <c r="AW714" s="270"/>
      <c r="AX714" s="270"/>
      <c r="AY714" s="270"/>
      <c r="AZ714" s="270"/>
      <c r="BA714" s="270"/>
      <c r="BB714" s="270"/>
      <c r="BC714" s="270"/>
      <c r="BD714" s="270"/>
      <c r="BE714" s="270"/>
      <c r="BF714" s="270"/>
      <c r="BG714" s="270"/>
      <c r="BH714" s="270"/>
      <c r="BI714" s="270"/>
      <c r="BJ714" s="270"/>
      <c r="BK714" s="270"/>
      <c r="BL714" s="270"/>
      <c r="BM714" s="270"/>
      <c r="BN714" s="270"/>
      <c r="BO714" s="270"/>
      <c r="BP714" s="270"/>
      <c r="BQ714" s="270"/>
      <c r="BR714" s="270"/>
      <c r="BS714" s="270"/>
      <c r="BT714" s="270"/>
      <c r="BU714" s="270"/>
      <c r="BV714" s="270"/>
      <c r="BW714" s="270"/>
      <c r="BX714" s="270"/>
      <c r="BY714" s="270"/>
      <c r="BZ714" s="270"/>
      <c r="CA714" s="270"/>
      <c r="CB714" s="270"/>
      <c r="CC714" s="270"/>
      <c r="CD714" s="270"/>
      <c r="CE714" s="270"/>
      <c r="CF714" s="270"/>
      <c r="CG714" s="270"/>
      <c r="CH714" s="270"/>
      <c r="CI714" s="270"/>
      <c r="CJ714" s="270"/>
      <c r="CK714" s="270"/>
      <c r="CL714" s="270"/>
      <c r="CM714" s="270"/>
      <c r="CN714" s="270"/>
      <c r="CO714" s="270"/>
      <c r="CP714" s="270"/>
      <c r="CQ714" s="270"/>
      <c r="CR714" s="270"/>
      <c r="CS714" s="270"/>
      <c r="CT714" s="270"/>
      <c r="CU714" s="270"/>
      <c r="CV714" s="270"/>
      <c r="CW714" s="270"/>
      <c r="CX714" s="270"/>
      <c r="CY714" s="270"/>
      <c r="CZ714" s="270"/>
    </row>
    <row r="715" spans="2:104" s="269" customFormat="1" ht="29.25" customHeight="1" thickBot="1" x14ac:dyDescent="0.3">
      <c r="B715" s="900"/>
      <c r="C715" s="928"/>
      <c r="D715" s="834"/>
      <c r="E715" s="80" t="s">
        <v>114</v>
      </c>
      <c r="F715" s="52">
        <f t="shared" si="233"/>
        <v>0</v>
      </c>
      <c r="G715" s="144">
        <v>0</v>
      </c>
      <c r="H715" s="144">
        <v>0</v>
      </c>
      <c r="I715" s="144">
        <v>0</v>
      </c>
      <c r="J715" s="144">
        <v>0</v>
      </c>
      <c r="K715" s="68">
        <f t="shared" si="236"/>
        <v>0</v>
      </c>
      <c r="L715" s="145">
        <v>0</v>
      </c>
      <c r="M715" s="145">
        <v>0</v>
      </c>
      <c r="N715" s="145">
        <v>0</v>
      </c>
      <c r="O715" s="145">
        <v>0</v>
      </c>
      <c r="P715" s="318">
        <f t="shared" si="234"/>
        <v>0</v>
      </c>
      <c r="Q715" s="113">
        <v>0</v>
      </c>
      <c r="R715" s="113">
        <v>0</v>
      </c>
      <c r="S715" s="113">
        <v>0</v>
      </c>
      <c r="T715" s="113">
        <v>0</v>
      </c>
      <c r="U715" s="318">
        <f t="shared" si="235"/>
        <v>0</v>
      </c>
      <c r="V715" s="113">
        <v>0</v>
      </c>
      <c r="W715" s="113">
        <v>0</v>
      </c>
      <c r="X715" s="113">
        <v>0</v>
      </c>
      <c r="Y715" s="485">
        <v>0</v>
      </c>
      <c r="Z715" s="495">
        <f t="shared" si="231"/>
        <v>0</v>
      </c>
      <c r="AA715" s="110">
        <v>0</v>
      </c>
      <c r="AB715" s="110">
        <v>0</v>
      </c>
      <c r="AC715" s="110">
        <v>0</v>
      </c>
      <c r="AD715" s="110">
        <v>0</v>
      </c>
      <c r="AE715" s="495">
        <f t="shared" si="232"/>
        <v>0</v>
      </c>
      <c r="AF715" s="113">
        <v>0</v>
      </c>
      <c r="AG715" s="113">
        <v>0</v>
      </c>
      <c r="AH715" s="113">
        <v>0</v>
      </c>
      <c r="AI715" s="113">
        <v>0</v>
      </c>
      <c r="AJ715" s="495">
        <f t="shared" si="237"/>
        <v>0</v>
      </c>
      <c r="AK715" s="270"/>
      <c r="AL715" s="270"/>
      <c r="AM715" s="270"/>
      <c r="AN715" s="270"/>
      <c r="AO715" s="270"/>
      <c r="AP715" s="270"/>
      <c r="AQ715" s="270"/>
      <c r="AR715" s="270"/>
      <c r="AS715" s="270"/>
      <c r="AT715" s="270"/>
      <c r="AU715" s="270"/>
      <c r="AV715" s="270"/>
      <c r="AW715" s="270"/>
      <c r="AX715" s="270"/>
      <c r="AY715" s="270"/>
      <c r="AZ715" s="270"/>
      <c r="BA715" s="270"/>
      <c r="BB715" s="270"/>
      <c r="BC715" s="270"/>
      <c r="BD715" s="270"/>
      <c r="BE715" s="270"/>
      <c r="BF715" s="270"/>
      <c r="BG715" s="270"/>
      <c r="BH715" s="270"/>
      <c r="BI715" s="270"/>
      <c r="BJ715" s="270"/>
      <c r="BK715" s="270"/>
      <c r="BL715" s="270"/>
      <c r="BM715" s="270"/>
      <c r="BN715" s="270"/>
      <c r="BO715" s="270"/>
      <c r="BP715" s="270"/>
      <c r="BQ715" s="270"/>
      <c r="BR715" s="270"/>
      <c r="BS715" s="270"/>
      <c r="BT715" s="270"/>
      <c r="BU715" s="270"/>
      <c r="BV715" s="270"/>
      <c r="BW715" s="270"/>
      <c r="BX715" s="270"/>
      <c r="BY715" s="270"/>
      <c r="BZ715" s="270"/>
      <c r="CA715" s="270"/>
      <c r="CB715" s="270"/>
      <c r="CC715" s="270"/>
      <c r="CD715" s="270"/>
      <c r="CE715" s="270"/>
      <c r="CF715" s="270"/>
      <c r="CG715" s="270"/>
      <c r="CH715" s="270"/>
      <c r="CI715" s="270"/>
      <c r="CJ715" s="270"/>
      <c r="CK715" s="270"/>
      <c r="CL715" s="270"/>
      <c r="CM715" s="270"/>
      <c r="CN715" s="270"/>
      <c r="CO715" s="270"/>
      <c r="CP715" s="270"/>
      <c r="CQ715" s="270"/>
      <c r="CR715" s="270"/>
      <c r="CS715" s="270"/>
      <c r="CT715" s="270"/>
      <c r="CU715" s="270"/>
      <c r="CV715" s="270"/>
      <c r="CW715" s="270"/>
      <c r="CX715" s="270"/>
      <c r="CY715" s="270"/>
      <c r="CZ715" s="270"/>
    </row>
    <row r="716" spans="2:104" s="269" customFormat="1" ht="29.25" customHeight="1" thickBot="1" x14ac:dyDescent="0.3">
      <c r="B716" s="898">
        <v>27</v>
      </c>
      <c r="C716" s="928"/>
      <c r="D716" s="833" t="s">
        <v>707</v>
      </c>
      <c r="E716" s="87" t="s">
        <v>708</v>
      </c>
      <c r="F716" s="52">
        <f t="shared" si="233"/>
        <v>0</v>
      </c>
      <c r="G716" s="144">
        <v>0</v>
      </c>
      <c r="H716" s="144">
        <v>0</v>
      </c>
      <c r="I716" s="144">
        <v>0</v>
      </c>
      <c r="J716" s="144">
        <v>0</v>
      </c>
      <c r="K716" s="68">
        <f t="shared" si="236"/>
        <v>0</v>
      </c>
      <c r="L716" s="307">
        <v>0</v>
      </c>
      <c r="M716" s="307">
        <v>0</v>
      </c>
      <c r="N716" s="307">
        <v>0</v>
      </c>
      <c r="O716" s="307">
        <v>0</v>
      </c>
      <c r="P716" s="318">
        <f t="shared" si="234"/>
        <v>0</v>
      </c>
      <c r="Q716" s="113">
        <v>0</v>
      </c>
      <c r="R716" s="113">
        <v>0</v>
      </c>
      <c r="S716" s="113">
        <v>0</v>
      </c>
      <c r="T716" s="113">
        <v>0</v>
      </c>
      <c r="U716" s="318">
        <f t="shared" si="235"/>
        <v>0</v>
      </c>
      <c r="V716" s="113">
        <v>0</v>
      </c>
      <c r="W716" s="113">
        <v>0</v>
      </c>
      <c r="X716" s="113">
        <v>0</v>
      </c>
      <c r="Y716" s="485">
        <v>0</v>
      </c>
      <c r="Z716" s="495">
        <f t="shared" ref="Z716:Z779" si="238">V716+W716+X716+Y716</f>
        <v>0</v>
      </c>
      <c r="AA716" s="110">
        <v>0</v>
      </c>
      <c r="AB716" s="110">
        <v>0</v>
      </c>
      <c r="AC716" s="110">
        <v>0</v>
      </c>
      <c r="AD716" s="110">
        <v>0</v>
      </c>
      <c r="AE716" s="495">
        <f t="shared" ref="AE716:AE779" si="239">AA716+AB716+AC716+AD716</f>
        <v>0</v>
      </c>
      <c r="AF716" s="113">
        <v>0</v>
      </c>
      <c r="AG716" s="113">
        <v>0</v>
      </c>
      <c r="AH716" s="113">
        <v>0</v>
      </c>
      <c r="AI716" s="113">
        <v>0</v>
      </c>
      <c r="AJ716" s="495">
        <f t="shared" si="237"/>
        <v>0</v>
      </c>
      <c r="AK716" s="270"/>
      <c r="AL716" s="270"/>
      <c r="AM716" s="270"/>
      <c r="AN716" s="270"/>
      <c r="AO716" s="270"/>
      <c r="AP716" s="270"/>
      <c r="AQ716" s="270"/>
      <c r="AR716" s="270"/>
      <c r="AS716" s="270"/>
      <c r="AT716" s="270"/>
      <c r="AU716" s="270"/>
      <c r="AV716" s="270"/>
      <c r="AW716" s="270"/>
      <c r="AX716" s="270"/>
      <c r="AY716" s="270"/>
      <c r="AZ716" s="270"/>
      <c r="BA716" s="270"/>
      <c r="BB716" s="270"/>
      <c r="BC716" s="270"/>
      <c r="BD716" s="270"/>
      <c r="BE716" s="270"/>
      <c r="BF716" s="270"/>
      <c r="BG716" s="270"/>
      <c r="BH716" s="270"/>
      <c r="BI716" s="270"/>
      <c r="BJ716" s="270"/>
      <c r="BK716" s="270"/>
      <c r="BL716" s="270"/>
      <c r="BM716" s="270"/>
      <c r="BN716" s="270"/>
      <c r="BO716" s="270"/>
      <c r="BP716" s="270"/>
      <c r="BQ716" s="270"/>
      <c r="BR716" s="270"/>
      <c r="BS716" s="270"/>
      <c r="BT716" s="270"/>
      <c r="BU716" s="270"/>
      <c r="BV716" s="270"/>
      <c r="BW716" s="270"/>
      <c r="BX716" s="270"/>
      <c r="BY716" s="270"/>
      <c r="BZ716" s="270"/>
      <c r="CA716" s="270"/>
      <c r="CB716" s="270"/>
      <c r="CC716" s="270"/>
      <c r="CD716" s="270"/>
      <c r="CE716" s="270"/>
      <c r="CF716" s="270"/>
      <c r="CG716" s="270"/>
      <c r="CH716" s="270"/>
      <c r="CI716" s="270"/>
      <c r="CJ716" s="270"/>
      <c r="CK716" s="270"/>
      <c r="CL716" s="270"/>
      <c r="CM716" s="270"/>
      <c r="CN716" s="270"/>
      <c r="CO716" s="270"/>
      <c r="CP716" s="270"/>
      <c r="CQ716" s="270"/>
      <c r="CR716" s="270"/>
      <c r="CS716" s="270"/>
      <c r="CT716" s="270"/>
      <c r="CU716" s="270"/>
      <c r="CV716" s="270"/>
      <c r="CW716" s="270"/>
      <c r="CX716" s="270"/>
      <c r="CY716" s="270"/>
      <c r="CZ716" s="270"/>
    </row>
    <row r="717" spans="2:104" s="269" customFormat="1" ht="29.25" customHeight="1" thickBot="1" x14ac:dyDescent="0.3">
      <c r="B717" s="900"/>
      <c r="C717" s="928"/>
      <c r="D717" s="834"/>
      <c r="E717" s="89" t="s">
        <v>626</v>
      </c>
      <c r="F717" s="52">
        <f t="shared" si="233"/>
        <v>0</v>
      </c>
      <c r="G717" s="144">
        <v>0</v>
      </c>
      <c r="H717" s="144">
        <v>0</v>
      </c>
      <c r="I717" s="144">
        <v>0</v>
      </c>
      <c r="J717" s="144">
        <v>0</v>
      </c>
      <c r="K717" s="68">
        <f t="shared" si="236"/>
        <v>0</v>
      </c>
      <c r="L717" s="307">
        <v>0</v>
      </c>
      <c r="M717" s="307">
        <v>0</v>
      </c>
      <c r="N717" s="307">
        <v>0</v>
      </c>
      <c r="O717" s="307">
        <v>0</v>
      </c>
      <c r="P717" s="318">
        <f t="shared" si="234"/>
        <v>0</v>
      </c>
      <c r="Q717" s="113">
        <v>0</v>
      </c>
      <c r="R717" s="113">
        <v>0</v>
      </c>
      <c r="S717" s="113">
        <v>0</v>
      </c>
      <c r="T717" s="113">
        <v>0</v>
      </c>
      <c r="U717" s="318">
        <f t="shared" si="235"/>
        <v>0</v>
      </c>
      <c r="V717" s="113">
        <v>0</v>
      </c>
      <c r="W717" s="113">
        <v>0</v>
      </c>
      <c r="X717" s="113">
        <v>0</v>
      </c>
      <c r="Y717" s="485">
        <v>0</v>
      </c>
      <c r="Z717" s="495">
        <f t="shared" si="238"/>
        <v>0</v>
      </c>
      <c r="AA717" s="110">
        <v>0</v>
      </c>
      <c r="AB717" s="110">
        <v>0</v>
      </c>
      <c r="AC717" s="110">
        <v>0</v>
      </c>
      <c r="AD717" s="110">
        <v>0</v>
      </c>
      <c r="AE717" s="495">
        <f t="shared" si="239"/>
        <v>0</v>
      </c>
      <c r="AF717" s="113">
        <v>0</v>
      </c>
      <c r="AG717" s="113">
        <v>0</v>
      </c>
      <c r="AH717" s="113">
        <v>0</v>
      </c>
      <c r="AI717" s="113">
        <v>0</v>
      </c>
      <c r="AJ717" s="495">
        <f t="shared" si="237"/>
        <v>0</v>
      </c>
      <c r="AK717" s="270"/>
      <c r="AL717" s="270"/>
      <c r="AM717" s="270"/>
      <c r="AN717" s="270"/>
      <c r="AO717" s="270"/>
      <c r="AP717" s="270"/>
      <c r="AQ717" s="270"/>
      <c r="AR717" s="270"/>
      <c r="AS717" s="270"/>
      <c r="AT717" s="270"/>
      <c r="AU717" s="270"/>
      <c r="AV717" s="270"/>
      <c r="AW717" s="270"/>
      <c r="AX717" s="270"/>
      <c r="AY717" s="270"/>
      <c r="AZ717" s="270"/>
      <c r="BA717" s="270"/>
      <c r="BB717" s="270"/>
      <c r="BC717" s="270"/>
      <c r="BD717" s="270"/>
      <c r="BE717" s="270"/>
      <c r="BF717" s="270"/>
      <c r="BG717" s="270"/>
      <c r="BH717" s="270"/>
      <c r="BI717" s="270"/>
      <c r="BJ717" s="270"/>
      <c r="BK717" s="270"/>
      <c r="BL717" s="270"/>
      <c r="BM717" s="270"/>
      <c r="BN717" s="270"/>
      <c r="BO717" s="270"/>
      <c r="BP717" s="270"/>
      <c r="BQ717" s="270"/>
      <c r="BR717" s="270"/>
      <c r="BS717" s="270"/>
      <c r="BT717" s="270"/>
      <c r="BU717" s="270"/>
      <c r="BV717" s="270"/>
      <c r="BW717" s="270"/>
      <c r="BX717" s="270"/>
      <c r="BY717" s="270"/>
      <c r="BZ717" s="270"/>
      <c r="CA717" s="270"/>
      <c r="CB717" s="270"/>
      <c r="CC717" s="270"/>
      <c r="CD717" s="270"/>
      <c r="CE717" s="270"/>
      <c r="CF717" s="270"/>
      <c r="CG717" s="270"/>
      <c r="CH717" s="270"/>
      <c r="CI717" s="270"/>
      <c r="CJ717" s="270"/>
      <c r="CK717" s="270"/>
      <c r="CL717" s="270"/>
      <c r="CM717" s="270"/>
      <c r="CN717" s="270"/>
      <c r="CO717" s="270"/>
      <c r="CP717" s="270"/>
      <c r="CQ717" s="270"/>
      <c r="CR717" s="270"/>
      <c r="CS717" s="270"/>
      <c r="CT717" s="270"/>
      <c r="CU717" s="270"/>
      <c r="CV717" s="270"/>
      <c r="CW717" s="270"/>
      <c r="CX717" s="270"/>
      <c r="CY717" s="270"/>
      <c r="CZ717" s="270"/>
    </row>
    <row r="718" spans="2:104" s="269" customFormat="1" ht="29.25" customHeight="1" thickBot="1" x14ac:dyDescent="0.3">
      <c r="B718" s="898">
        <v>28</v>
      </c>
      <c r="C718" s="928"/>
      <c r="D718" s="829" t="s">
        <v>719</v>
      </c>
      <c r="E718" s="268" t="s">
        <v>626</v>
      </c>
      <c r="F718" s="52">
        <f t="shared" ref="F718:F781" si="240">K718+P718+U718+Z718+AE718+AJ718</f>
        <v>0</v>
      </c>
      <c r="G718" s="144">
        <v>0</v>
      </c>
      <c r="H718" s="144">
        <v>0</v>
      </c>
      <c r="I718" s="144">
        <v>0</v>
      </c>
      <c r="J718" s="144">
        <v>0</v>
      </c>
      <c r="K718" s="68">
        <f t="shared" si="236"/>
        <v>0</v>
      </c>
      <c r="L718" s="307">
        <v>0</v>
      </c>
      <c r="M718" s="307">
        <v>0</v>
      </c>
      <c r="N718" s="307">
        <v>0</v>
      </c>
      <c r="O718" s="307">
        <v>0</v>
      </c>
      <c r="P718" s="318">
        <f t="shared" si="234"/>
        <v>0</v>
      </c>
      <c r="Q718" s="113">
        <v>0</v>
      </c>
      <c r="R718" s="113">
        <v>0</v>
      </c>
      <c r="S718" s="113">
        <v>0</v>
      </c>
      <c r="T718" s="113">
        <v>0</v>
      </c>
      <c r="U718" s="318">
        <f t="shared" si="235"/>
        <v>0</v>
      </c>
      <c r="V718" s="113">
        <v>0</v>
      </c>
      <c r="W718" s="113">
        <v>0</v>
      </c>
      <c r="X718" s="113">
        <v>0</v>
      </c>
      <c r="Y718" s="485">
        <v>0</v>
      </c>
      <c r="Z718" s="495">
        <f t="shared" si="238"/>
        <v>0</v>
      </c>
      <c r="AA718" s="110">
        <v>0</v>
      </c>
      <c r="AB718" s="110">
        <v>0</v>
      </c>
      <c r="AC718" s="110">
        <v>0</v>
      </c>
      <c r="AD718" s="110">
        <v>0</v>
      </c>
      <c r="AE718" s="495">
        <f t="shared" si="239"/>
        <v>0</v>
      </c>
      <c r="AF718" s="113">
        <v>0</v>
      </c>
      <c r="AG718" s="113">
        <v>0</v>
      </c>
      <c r="AH718" s="113">
        <v>0</v>
      </c>
      <c r="AI718" s="113">
        <v>0</v>
      </c>
      <c r="AJ718" s="495">
        <f t="shared" si="237"/>
        <v>0</v>
      </c>
      <c r="AK718" s="270"/>
      <c r="AL718" s="270"/>
      <c r="AM718" s="270"/>
      <c r="AN718" s="270"/>
      <c r="AO718" s="270"/>
      <c r="AP718" s="270"/>
      <c r="AQ718" s="270"/>
      <c r="AR718" s="270"/>
      <c r="AS718" s="270"/>
      <c r="AT718" s="270"/>
      <c r="AU718" s="270"/>
      <c r="AV718" s="270"/>
      <c r="AW718" s="270"/>
      <c r="AX718" s="270"/>
      <c r="AY718" s="270"/>
      <c r="AZ718" s="270"/>
      <c r="BA718" s="270"/>
      <c r="BB718" s="270"/>
      <c r="BC718" s="270"/>
      <c r="BD718" s="270"/>
      <c r="BE718" s="270"/>
      <c r="BF718" s="270"/>
      <c r="BG718" s="270"/>
      <c r="BH718" s="270"/>
      <c r="BI718" s="270"/>
      <c r="BJ718" s="270"/>
      <c r="BK718" s="270"/>
      <c r="BL718" s="270"/>
      <c r="BM718" s="270"/>
      <c r="BN718" s="270"/>
      <c r="BO718" s="270"/>
      <c r="BP718" s="270"/>
      <c r="BQ718" s="270"/>
      <c r="BR718" s="270"/>
      <c r="BS718" s="270"/>
      <c r="BT718" s="270"/>
      <c r="BU718" s="270"/>
      <c r="BV718" s="270"/>
      <c r="BW718" s="270"/>
      <c r="BX718" s="270"/>
      <c r="BY718" s="270"/>
      <c r="BZ718" s="270"/>
      <c r="CA718" s="270"/>
      <c r="CB718" s="270"/>
      <c r="CC718" s="270"/>
      <c r="CD718" s="270"/>
      <c r="CE718" s="270"/>
      <c r="CF718" s="270"/>
      <c r="CG718" s="270"/>
      <c r="CH718" s="270"/>
      <c r="CI718" s="270"/>
      <c r="CJ718" s="270"/>
      <c r="CK718" s="270"/>
      <c r="CL718" s="270"/>
      <c r="CM718" s="270"/>
      <c r="CN718" s="270"/>
      <c r="CO718" s="270"/>
      <c r="CP718" s="270"/>
      <c r="CQ718" s="270"/>
      <c r="CR718" s="270"/>
      <c r="CS718" s="270"/>
      <c r="CT718" s="270"/>
      <c r="CU718" s="270"/>
      <c r="CV718" s="270"/>
      <c r="CW718" s="270"/>
      <c r="CX718" s="270"/>
      <c r="CY718" s="270"/>
      <c r="CZ718" s="270"/>
    </row>
    <row r="719" spans="2:104" s="269" customFormat="1" ht="29.25" customHeight="1" thickBot="1" x14ac:dyDescent="0.3">
      <c r="B719" s="900"/>
      <c r="C719" s="928"/>
      <c r="D719" s="830"/>
      <c r="E719" s="272" t="s">
        <v>708</v>
      </c>
      <c r="F719" s="52">
        <f t="shared" si="240"/>
        <v>0</v>
      </c>
      <c r="G719" s="144">
        <v>0</v>
      </c>
      <c r="H719" s="144">
        <v>0</v>
      </c>
      <c r="I719" s="144">
        <v>0</v>
      </c>
      <c r="J719" s="144">
        <v>0</v>
      </c>
      <c r="K719" s="68">
        <f t="shared" si="236"/>
        <v>0</v>
      </c>
      <c r="L719" s="307">
        <v>0</v>
      </c>
      <c r="M719" s="307">
        <v>0</v>
      </c>
      <c r="N719" s="307">
        <v>0</v>
      </c>
      <c r="O719" s="307">
        <v>0</v>
      </c>
      <c r="P719" s="318">
        <f t="shared" si="234"/>
        <v>0</v>
      </c>
      <c r="Q719" s="113">
        <v>0</v>
      </c>
      <c r="R719" s="113">
        <v>0</v>
      </c>
      <c r="S719" s="113">
        <v>0</v>
      </c>
      <c r="T719" s="113">
        <v>0</v>
      </c>
      <c r="U719" s="318">
        <f t="shared" si="235"/>
        <v>0</v>
      </c>
      <c r="V719" s="113">
        <v>0</v>
      </c>
      <c r="W719" s="113">
        <v>0</v>
      </c>
      <c r="X719" s="113">
        <v>0</v>
      </c>
      <c r="Y719" s="485">
        <v>0</v>
      </c>
      <c r="Z719" s="495">
        <f t="shared" si="238"/>
        <v>0</v>
      </c>
      <c r="AA719" s="110">
        <v>0</v>
      </c>
      <c r="AB719" s="110">
        <v>0</v>
      </c>
      <c r="AC719" s="110">
        <v>0</v>
      </c>
      <c r="AD719" s="110">
        <v>0</v>
      </c>
      <c r="AE719" s="495">
        <f t="shared" si="239"/>
        <v>0</v>
      </c>
      <c r="AF719" s="113">
        <v>0</v>
      </c>
      <c r="AG719" s="113">
        <v>0</v>
      </c>
      <c r="AH719" s="113">
        <v>0</v>
      </c>
      <c r="AI719" s="113">
        <v>0</v>
      </c>
      <c r="AJ719" s="495">
        <f t="shared" si="237"/>
        <v>0</v>
      </c>
      <c r="AK719" s="270"/>
      <c r="AL719" s="270"/>
      <c r="AM719" s="270"/>
      <c r="AN719" s="270"/>
      <c r="AO719" s="270"/>
      <c r="AP719" s="270"/>
      <c r="AQ719" s="270"/>
      <c r="AR719" s="270"/>
      <c r="AS719" s="270"/>
      <c r="AT719" s="270"/>
      <c r="AU719" s="270"/>
      <c r="AV719" s="270"/>
      <c r="AW719" s="270"/>
      <c r="AX719" s="270"/>
      <c r="AY719" s="270"/>
      <c r="AZ719" s="270"/>
      <c r="BA719" s="270"/>
      <c r="BB719" s="270"/>
      <c r="BC719" s="270"/>
      <c r="BD719" s="270"/>
      <c r="BE719" s="270"/>
      <c r="BF719" s="270"/>
      <c r="BG719" s="270"/>
      <c r="BH719" s="270"/>
      <c r="BI719" s="270"/>
      <c r="BJ719" s="270"/>
      <c r="BK719" s="270"/>
      <c r="BL719" s="270"/>
      <c r="BM719" s="270"/>
      <c r="BN719" s="270"/>
      <c r="BO719" s="270"/>
      <c r="BP719" s="270"/>
      <c r="BQ719" s="270"/>
      <c r="BR719" s="270"/>
      <c r="BS719" s="270"/>
      <c r="BT719" s="270"/>
      <c r="BU719" s="270"/>
      <c r="BV719" s="270"/>
      <c r="BW719" s="270"/>
      <c r="BX719" s="270"/>
      <c r="BY719" s="270"/>
      <c r="BZ719" s="270"/>
      <c r="CA719" s="270"/>
      <c r="CB719" s="270"/>
      <c r="CC719" s="270"/>
      <c r="CD719" s="270"/>
      <c r="CE719" s="270"/>
      <c r="CF719" s="270"/>
      <c r="CG719" s="270"/>
      <c r="CH719" s="270"/>
      <c r="CI719" s="270"/>
      <c r="CJ719" s="270"/>
      <c r="CK719" s="270"/>
      <c r="CL719" s="270"/>
      <c r="CM719" s="270"/>
      <c r="CN719" s="270"/>
      <c r="CO719" s="270"/>
      <c r="CP719" s="270"/>
      <c r="CQ719" s="270"/>
      <c r="CR719" s="270"/>
      <c r="CS719" s="270"/>
      <c r="CT719" s="270"/>
      <c r="CU719" s="270"/>
      <c r="CV719" s="270"/>
      <c r="CW719" s="270"/>
      <c r="CX719" s="270"/>
      <c r="CY719" s="270"/>
      <c r="CZ719" s="270"/>
    </row>
    <row r="720" spans="2:104" s="269" customFormat="1" ht="29.25" customHeight="1" x14ac:dyDescent="0.25">
      <c r="B720" s="898"/>
      <c r="C720" s="928"/>
      <c r="D720" s="831" t="s">
        <v>760</v>
      </c>
      <c r="E720" s="268" t="s">
        <v>626</v>
      </c>
      <c r="F720" s="52">
        <f t="shared" si="240"/>
        <v>0</v>
      </c>
      <c r="G720" s="113"/>
      <c r="H720" s="113"/>
      <c r="I720" s="113"/>
      <c r="J720" s="113"/>
      <c r="K720" s="68"/>
      <c r="L720" s="113"/>
      <c r="M720" s="113"/>
      <c r="N720" s="113"/>
      <c r="O720" s="113"/>
      <c r="P720" s="318"/>
      <c r="Q720" s="113"/>
      <c r="R720" s="113"/>
      <c r="S720" s="113"/>
      <c r="T720" s="113"/>
      <c r="U720" s="318"/>
      <c r="V720" s="113">
        <v>0</v>
      </c>
      <c r="W720" s="113">
        <v>0</v>
      </c>
      <c r="X720" s="113">
        <v>0</v>
      </c>
      <c r="Y720" s="485">
        <v>0</v>
      </c>
      <c r="Z720" s="495">
        <f t="shared" si="238"/>
        <v>0</v>
      </c>
      <c r="AA720" s="110">
        <v>0</v>
      </c>
      <c r="AB720" s="110">
        <v>0</v>
      </c>
      <c r="AC720" s="110">
        <v>0</v>
      </c>
      <c r="AD720" s="110">
        <v>0</v>
      </c>
      <c r="AE720" s="495">
        <f t="shared" si="239"/>
        <v>0</v>
      </c>
      <c r="AF720" s="113">
        <v>0</v>
      </c>
      <c r="AG720" s="113">
        <v>0</v>
      </c>
      <c r="AH720" s="113">
        <v>0</v>
      </c>
      <c r="AI720" s="113">
        <v>0</v>
      </c>
      <c r="AJ720" s="495">
        <f t="shared" si="237"/>
        <v>0</v>
      </c>
      <c r="AK720" s="270"/>
      <c r="AL720" s="270"/>
      <c r="AM720" s="270"/>
      <c r="AN720" s="270"/>
      <c r="AO720" s="270"/>
      <c r="AP720" s="270"/>
      <c r="AQ720" s="270"/>
      <c r="AR720" s="270"/>
      <c r="AS720" s="270"/>
      <c r="AT720" s="270"/>
      <c r="AU720" s="270"/>
      <c r="AV720" s="270"/>
      <c r="AW720" s="270"/>
      <c r="AX720" s="270"/>
      <c r="AY720" s="270"/>
      <c r="AZ720" s="270"/>
      <c r="BA720" s="270"/>
      <c r="BB720" s="270"/>
      <c r="BC720" s="270"/>
      <c r="BD720" s="270"/>
      <c r="BE720" s="270"/>
      <c r="BF720" s="270"/>
      <c r="BG720" s="270"/>
      <c r="BH720" s="270"/>
      <c r="BI720" s="270"/>
      <c r="BJ720" s="270"/>
      <c r="BK720" s="270"/>
      <c r="BL720" s="270"/>
      <c r="BM720" s="270"/>
      <c r="BN720" s="270"/>
      <c r="BO720" s="270"/>
      <c r="BP720" s="270"/>
      <c r="BQ720" s="270"/>
      <c r="BR720" s="270"/>
      <c r="BS720" s="270"/>
      <c r="BT720" s="270"/>
      <c r="BU720" s="270"/>
      <c r="BV720" s="270"/>
      <c r="BW720" s="270"/>
      <c r="BX720" s="270"/>
      <c r="BY720" s="270"/>
      <c r="BZ720" s="270"/>
      <c r="CA720" s="270"/>
      <c r="CB720" s="270"/>
      <c r="CC720" s="270"/>
      <c r="CD720" s="270"/>
      <c r="CE720" s="270"/>
      <c r="CF720" s="270"/>
      <c r="CG720" s="270"/>
      <c r="CH720" s="270"/>
      <c r="CI720" s="270"/>
      <c r="CJ720" s="270"/>
      <c r="CK720" s="270"/>
      <c r="CL720" s="270"/>
      <c r="CM720" s="270"/>
      <c r="CN720" s="270"/>
      <c r="CO720" s="270"/>
      <c r="CP720" s="270"/>
      <c r="CQ720" s="270"/>
      <c r="CR720" s="270"/>
      <c r="CS720" s="270"/>
      <c r="CT720" s="270"/>
      <c r="CU720" s="270"/>
      <c r="CV720" s="270"/>
      <c r="CW720" s="270"/>
      <c r="CX720" s="270"/>
      <c r="CY720" s="270"/>
      <c r="CZ720" s="270"/>
    </row>
    <row r="721" spans="1:104" s="269" customFormat="1" ht="29.25" customHeight="1" x14ac:dyDescent="0.25">
      <c r="B721" s="918"/>
      <c r="C721" s="928"/>
      <c r="D721" s="832"/>
      <c r="E721" s="272" t="s">
        <v>708</v>
      </c>
      <c r="F721" s="52">
        <f t="shared" si="240"/>
        <v>0</v>
      </c>
      <c r="G721" s="113"/>
      <c r="H721" s="113"/>
      <c r="I721" s="113"/>
      <c r="J721" s="113"/>
      <c r="K721" s="68"/>
      <c r="L721" s="113"/>
      <c r="M721" s="113"/>
      <c r="N721" s="113"/>
      <c r="O721" s="113"/>
      <c r="P721" s="318"/>
      <c r="Q721" s="113"/>
      <c r="R721" s="113"/>
      <c r="S721" s="113"/>
      <c r="T721" s="113"/>
      <c r="U721" s="318"/>
      <c r="V721" s="113">
        <v>0</v>
      </c>
      <c r="W721" s="113">
        <v>0</v>
      </c>
      <c r="X721" s="113">
        <v>0</v>
      </c>
      <c r="Y721" s="485">
        <v>0</v>
      </c>
      <c r="Z721" s="495">
        <f t="shared" si="238"/>
        <v>0</v>
      </c>
      <c r="AA721" s="110">
        <v>0</v>
      </c>
      <c r="AB721" s="110">
        <v>0</v>
      </c>
      <c r="AC721" s="110">
        <v>0</v>
      </c>
      <c r="AD721" s="110">
        <v>0</v>
      </c>
      <c r="AE721" s="495">
        <f t="shared" si="239"/>
        <v>0</v>
      </c>
      <c r="AF721" s="113">
        <v>0</v>
      </c>
      <c r="AG721" s="113">
        <v>0</v>
      </c>
      <c r="AH721" s="113">
        <v>0</v>
      </c>
      <c r="AI721" s="113">
        <v>0</v>
      </c>
      <c r="AJ721" s="495">
        <f t="shared" si="237"/>
        <v>0</v>
      </c>
      <c r="AK721" s="270"/>
      <c r="AL721" s="270"/>
      <c r="AM721" s="270"/>
      <c r="AN721" s="270"/>
      <c r="AO721" s="270"/>
      <c r="AP721" s="270"/>
      <c r="AQ721" s="270"/>
      <c r="AR721" s="270"/>
      <c r="AS721" s="270"/>
      <c r="AT721" s="270"/>
      <c r="AU721" s="270"/>
      <c r="AV721" s="270"/>
      <c r="AW721" s="270"/>
      <c r="AX721" s="270"/>
      <c r="AY721" s="270"/>
      <c r="AZ721" s="270"/>
      <c r="BA721" s="270"/>
      <c r="BB721" s="270"/>
      <c r="BC721" s="270"/>
      <c r="BD721" s="270"/>
      <c r="BE721" s="270"/>
      <c r="BF721" s="270"/>
      <c r="BG721" s="270"/>
      <c r="BH721" s="270"/>
      <c r="BI721" s="270"/>
      <c r="BJ721" s="270"/>
      <c r="BK721" s="270"/>
      <c r="BL721" s="270"/>
      <c r="BM721" s="270"/>
      <c r="BN721" s="270"/>
      <c r="BO721" s="270"/>
      <c r="BP721" s="270"/>
      <c r="BQ721" s="270"/>
      <c r="BR721" s="270"/>
      <c r="BS721" s="270"/>
      <c r="BT721" s="270"/>
      <c r="BU721" s="270"/>
      <c r="BV721" s="270"/>
      <c r="BW721" s="270"/>
      <c r="BX721" s="270"/>
      <c r="BY721" s="270"/>
      <c r="BZ721" s="270"/>
      <c r="CA721" s="270"/>
      <c r="CB721" s="270"/>
      <c r="CC721" s="270"/>
      <c r="CD721" s="270"/>
      <c r="CE721" s="270"/>
      <c r="CF721" s="270"/>
      <c r="CG721" s="270"/>
      <c r="CH721" s="270"/>
      <c r="CI721" s="270"/>
      <c r="CJ721" s="270"/>
      <c r="CK721" s="270"/>
      <c r="CL721" s="270"/>
      <c r="CM721" s="270"/>
      <c r="CN721" s="270"/>
      <c r="CO721" s="270"/>
      <c r="CP721" s="270"/>
      <c r="CQ721" s="270"/>
      <c r="CR721" s="270"/>
      <c r="CS721" s="270"/>
      <c r="CT721" s="270"/>
      <c r="CU721" s="270"/>
      <c r="CV721" s="270"/>
      <c r="CW721" s="270"/>
      <c r="CX721" s="270"/>
      <c r="CY721" s="270"/>
      <c r="CZ721" s="270"/>
    </row>
    <row r="722" spans="1:104" s="269" customFormat="1" ht="29.25" customHeight="1" x14ac:dyDescent="0.25">
      <c r="B722" s="898"/>
      <c r="C722" s="928"/>
      <c r="D722" s="831" t="s">
        <v>761</v>
      </c>
      <c r="E722" s="268" t="s">
        <v>626</v>
      </c>
      <c r="F722" s="52">
        <f t="shared" si="240"/>
        <v>0</v>
      </c>
      <c r="G722" s="113"/>
      <c r="H722" s="113"/>
      <c r="I722" s="113"/>
      <c r="J722" s="113"/>
      <c r="K722" s="68"/>
      <c r="L722" s="113"/>
      <c r="M722" s="113"/>
      <c r="N722" s="113"/>
      <c r="O722" s="113"/>
      <c r="P722" s="318"/>
      <c r="Q722" s="113"/>
      <c r="R722" s="113"/>
      <c r="S722" s="113"/>
      <c r="T722" s="113"/>
      <c r="U722" s="318"/>
      <c r="V722" s="113">
        <v>0</v>
      </c>
      <c r="W722" s="113">
        <v>0</v>
      </c>
      <c r="X722" s="113">
        <v>0</v>
      </c>
      <c r="Y722" s="485">
        <v>0</v>
      </c>
      <c r="Z722" s="495">
        <f t="shared" si="238"/>
        <v>0</v>
      </c>
      <c r="AA722" s="110">
        <v>0</v>
      </c>
      <c r="AB722" s="110">
        <v>0</v>
      </c>
      <c r="AC722" s="110">
        <v>0</v>
      </c>
      <c r="AD722" s="110">
        <v>0</v>
      </c>
      <c r="AE722" s="495">
        <f t="shared" si="239"/>
        <v>0</v>
      </c>
      <c r="AF722" s="113">
        <v>0</v>
      </c>
      <c r="AG722" s="113">
        <v>0</v>
      </c>
      <c r="AH722" s="113">
        <v>0</v>
      </c>
      <c r="AI722" s="113">
        <v>0</v>
      </c>
      <c r="AJ722" s="495">
        <f t="shared" si="237"/>
        <v>0</v>
      </c>
      <c r="AK722" s="270"/>
      <c r="AL722" s="270"/>
      <c r="AM722" s="270"/>
      <c r="AN722" s="270"/>
      <c r="AO722" s="270"/>
      <c r="AP722" s="270"/>
      <c r="AQ722" s="270"/>
      <c r="AR722" s="270"/>
      <c r="AS722" s="270"/>
      <c r="AT722" s="270"/>
      <c r="AU722" s="270"/>
      <c r="AV722" s="270"/>
      <c r="AW722" s="270"/>
      <c r="AX722" s="270"/>
      <c r="AY722" s="270"/>
      <c r="AZ722" s="270"/>
      <c r="BA722" s="270"/>
      <c r="BB722" s="270"/>
      <c r="BC722" s="270"/>
      <c r="BD722" s="270"/>
      <c r="BE722" s="270"/>
      <c r="BF722" s="270"/>
      <c r="BG722" s="270"/>
      <c r="BH722" s="270"/>
      <c r="BI722" s="270"/>
      <c r="BJ722" s="270"/>
      <c r="BK722" s="270"/>
      <c r="BL722" s="270"/>
      <c r="BM722" s="270"/>
      <c r="BN722" s="270"/>
      <c r="BO722" s="270"/>
      <c r="BP722" s="270"/>
      <c r="BQ722" s="270"/>
      <c r="BR722" s="270"/>
      <c r="BS722" s="270"/>
      <c r="BT722" s="270"/>
      <c r="BU722" s="270"/>
      <c r="BV722" s="270"/>
      <c r="BW722" s="270"/>
      <c r="BX722" s="270"/>
      <c r="BY722" s="270"/>
      <c r="BZ722" s="270"/>
      <c r="CA722" s="270"/>
      <c r="CB722" s="270"/>
      <c r="CC722" s="270"/>
      <c r="CD722" s="270"/>
      <c r="CE722" s="270"/>
      <c r="CF722" s="270"/>
      <c r="CG722" s="270"/>
      <c r="CH722" s="270"/>
      <c r="CI722" s="270"/>
      <c r="CJ722" s="270"/>
      <c r="CK722" s="270"/>
      <c r="CL722" s="270"/>
      <c r="CM722" s="270"/>
      <c r="CN722" s="270"/>
      <c r="CO722" s="270"/>
      <c r="CP722" s="270"/>
      <c r="CQ722" s="270"/>
      <c r="CR722" s="270"/>
      <c r="CS722" s="270"/>
      <c r="CT722" s="270"/>
      <c r="CU722" s="270"/>
      <c r="CV722" s="270"/>
      <c r="CW722" s="270"/>
      <c r="CX722" s="270"/>
      <c r="CY722" s="270"/>
      <c r="CZ722" s="270"/>
    </row>
    <row r="723" spans="1:104" s="269" customFormat="1" ht="29.25" customHeight="1" x14ac:dyDescent="0.25">
      <c r="B723" s="918"/>
      <c r="C723" s="928"/>
      <c r="D723" s="832"/>
      <c r="E723" s="272" t="s">
        <v>708</v>
      </c>
      <c r="F723" s="52">
        <f t="shared" si="240"/>
        <v>0</v>
      </c>
      <c r="G723" s="113"/>
      <c r="H723" s="113"/>
      <c r="I723" s="113"/>
      <c r="J723" s="113"/>
      <c r="K723" s="68"/>
      <c r="L723" s="113"/>
      <c r="M723" s="113"/>
      <c r="N723" s="113"/>
      <c r="O723" s="113"/>
      <c r="P723" s="318"/>
      <c r="Q723" s="113"/>
      <c r="R723" s="113"/>
      <c r="S723" s="113"/>
      <c r="T723" s="113"/>
      <c r="U723" s="318"/>
      <c r="V723" s="113">
        <v>0</v>
      </c>
      <c r="W723" s="113">
        <v>0</v>
      </c>
      <c r="X723" s="113">
        <v>0</v>
      </c>
      <c r="Y723" s="485">
        <v>0</v>
      </c>
      <c r="Z723" s="495">
        <f t="shared" si="238"/>
        <v>0</v>
      </c>
      <c r="AA723" s="110">
        <v>0</v>
      </c>
      <c r="AB723" s="110">
        <v>0</v>
      </c>
      <c r="AC723" s="110">
        <v>0</v>
      </c>
      <c r="AD723" s="110">
        <v>0</v>
      </c>
      <c r="AE723" s="495">
        <f t="shared" si="239"/>
        <v>0</v>
      </c>
      <c r="AF723" s="113">
        <v>0</v>
      </c>
      <c r="AG723" s="113">
        <v>0</v>
      </c>
      <c r="AH723" s="113">
        <v>0</v>
      </c>
      <c r="AI723" s="113">
        <v>0</v>
      </c>
      <c r="AJ723" s="495">
        <f t="shared" si="237"/>
        <v>0</v>
      </c>
      <c r="AK723" s="270"/>
      <c r="AL723" s="270"/>
      <c r="AM723" s="270"/>
      <c r="AN723" s="270"/>
      <c r="AO723" s="270"/>
      <c r="AP723" s="270"/>
      <c r="AQ723" s="270"/>
      <c r="AR723" s="270"/>
      <c r="AS723" s="270"/>
      <c r="AT723" s="270"/>
      <c r="AU723" s="270"/>
      <c r="AV723" s="270"/>
      <c r="AW723" s="270"/>
      <c r="AX723" s="270"/>
      <c r="AY723" s="270"/>
      <c r="AZ723" s="270"/>
      <c r="BA723" s="270"/>
      <c r="BB723" s="270"/>
      <c r="BC723" s="270"/>
      <c r="BD723" s="270"/>
      <c r="BE723" s="270"/>
      <c r="BF723" s="270"/>
      <c r="BG723" s="270"/>
      <c r="BH723" s="270"/>
      <c r="BI723" s="270"/>
      <c r="BJ723" s="270"/>
      <c r="BK723" s="270"/>
      <c r="BL723" s="270"/>
      <c r="BM723" s="270"/>
      <c r="BN723" s="270"/>
      <c r="BO723" s="270"/>
      <c r="BP723" s="270"/>
      <c r="BQ723" s="270"/>
      <c r="BR723" s="270"/>
      <c r="BS723" s="270"/>
      <c r="BT723" s="270"/>
      <c r="BU723" s="270"/>
      <c r="BV723" s="270"/>
      <c r="BW723" s="270"/>
      <c r="BX723" s="270"/>
      <c r="BY723" s="270"/>
      <c r="BZ723" s="270"/>
      <c r="CA723" s="270"/>
      <c r="CB723" s="270"/>
      <c r="CC723" s="270"/>
      <c r="CD723" s="270"/>
      <c r="CE723" s="270"/>
      <c r="CF723" s="270"/>
      <c r="CG723" s="270"/>
      <c r="CH723" s="270"/>
      <c r="CI723" s="270"/>
      <c r="CJ723" s="270"/>
      <c r="CK723" s="270"/>
      <c r="CL723" s="270"/>
      <c r="CM723" s="270"/>
      <c r="CN723" s="270"/>
      <c r="CO723" s="270"/>
      <c r="CP723" s="270"/>
      <c r="CQ723" s="270"/>
      <c r="CR723" s="270"/>
      <c r="CS723" s="270"/>
      <c r="CT723" s="270"/>
      <c r="CU723" s="270"/>
      <c r="CV723" s="270"/>
      <c r="CW723" s="270"/>
      <c r="CX723" s="270"/>
      <c r="CY723" s="270"/>
      <c r="CZ723" s="270"/>
    </row>
    <row r="724" spans="1:104" s="269" customFormat="1" ht="29.25" customHeight="1" x14ac:dyDescent="0.25">
      <c r="B724" s="898"/>
      <c r="C724" s="928"/>
      <c r="D724" s="831" t="s">
        <v>762</v>
      </c>
      <c r="E724" s="268" t="s">
        <v>626</v>
      </c>
      <c r="F724" s="52">
        <f t="shared" si="240"/>
        <v>0</v>
      </c>
      <c r="G724" s="113"/>
      <c r="H724" s="113"/>
      <c r="I724" s="113"/>
      <c r="J724" s="113"/>
      <c r="K724" s="68"/>
      <c r="L724" s="113"/>
      <c r="M724" s="113"/>
      <c r="N724" s="113"/>
      <c r="O724" s="113"/>
      <c r="P724" s="318"/>
      <c r="Q724" s="113"/>
      <c r="R724" s="113"/>
      <c r="S724" s="113"/>
      <c r="T724" s="113"/>
      <c r="U724" s="318"/>
      <c r="V724" s="113">
        <v>0</v>
      </c>
      <c r="W724" s="113">
        <v>0</v>
      </c>
      <c r="X724" s="113">
        <v>0</v>
      </c>
      <c r="Y724" s="485">
        <v>0</v>
      </c>
      <c r="Z724" s="495">
        <f t="shared" si="238"/>
        <v>0</v>
      </c>
      <c r="AA724" s="110">
        <v>0</v>
      </c>
      <c r="AB724" s="110">
        <v>0</v>
      </c>
      <c r="AC724" s="110">
        <v>0</v>
      </c>
      <c r="AD724" s="110">
        <v>0</v>
      </c>
      <c r="AE724" s="495">
        <f t="shared" si="239"/>
        <v>0</v>
      </c>
      <c r="AF724" s="113">
        <v>0</v>
      </c>
      <c r="AG724" s="113">
        <v>0</v>
      </c>
      <c r="AH724" s="113">
        <v>0</v>
      </c>
      <c r="AI724" s="113">
        <v>0</v>
      </c>
      <c r="AJ724" s="495">
        <f t="shared" si="237"/>
        <v>0</v>
      </c>
      <c r="AK724" s="270"/>
      <c r="AL724" s="270"/>
      <c r="AM724" s="270"/>
      <c r="AN724" s="270"/>
      <c r="AO724" s="270"/>
      <c r="AP724" s="270"/>
      <c r="AQ724" s="270"/>
      <c r="AR724" s="270"/>
      <c r="AS724" s="270"/>
      <c r="AT724" s="270"/>
      <c r="AU724" s="270"/>
      <c r="AV724" s="270"/>
      <c r="AW724" s="270"/>
      <c r="AX724" s="270"/>
      <c r="AY724" s="270"/>
      <c r="AZ724" s="270"/>
      <c r="BA724" s="270"/>
      <c r="BB724" s="270"/>
      <c r="BC724" s="270"/>
      <c r="BD724" s="270"/>
      <c r="BE724" s="270"/>
      <c r="BF724" s="270"/>
      <c r="BG724" s="270"/>
      <c r="BH724" s="270"/>
      <c r="BI724" s="270"/>
      <c r="BJ724" s="270"/>
      <c r="BK724" s="270"/>
      <c r="BL724" s="270"/>
      <c r="BM724" s="270"/>
      <c r="BN724" s="270"/>
      <c r="BO724" s="270"/>
      <c r="BP724" s="270"/>
      <c r="BQ724" s="270"/>
      <c r="BR724" s="270"/>
      <c r="BS724" s="270"/>
      <c r="BT724" s="270"/>
      <c r="BU724" s="270"/>
      <c r="BV724" s="270"/>
      <c r="BW724" s="270"/>
      <c r="BX724" s="270"/>
      <c r="BY724" s="270"/>
      <c r="BZ724" s="270"/>
      <c r="CA724" s="270"/>
      <c r="CB724" s="270"/>
      <c r="CC724" s="270"/>
      <c r="CD724" s="270"/>
      <c r="CE724" s="270"/>
      <c r="CF724" s="270"/>
      <c r="CG724" s="270"/>
      <c r="CH724" s="270"/>
      <c r="CI724" s="270"/>
      <c r="CJ724" s="270"/>
      <c r="CK724" s="270"/>
      <c r="CL724" s="270"/>
      <c r="CM724" s="270"/>
      <c r="CN724" s="270"/>
      <c r="CO724" s="270"/>
      <c r="CP724" s="270"/>
      <c r="CQ724" s="270"/>
      <c r="CR724" s="270"/>
      <c r="CS724" s="270"/>
      <c r="CT724" s="270"/>
      <c r="CU724" s="270"/>
      <c r="CV724" s="270"/>
      <c r="CW724" s="270"/>
      <c r="CX724" s="270"/>
      <c r="CY724" s="270"/>
      <c r="CZ724" s="270"/>
    </row>
    <row r="725" spans="1:104" s="269" customFormat="1" ht="29.25" customHeight="1" x14ac:dyDescent="0.25">
      <c r="B725" s="918"/>
      <c r="C725" s="928"/>
      <c r="D725" s="832"/>
      <c r="E725" s="272" t="s">
        <v>708</v>
      </c>
      <c r="F725" s="52">
        <f t="shared" si="240"/>
        <v>0</v>
      </c>
      <c r="G725" s="113"/>
      <c r="H725" s="113"/>
      <c r="I725" s="113"/>
      <c r="J725" s="113"/>
      <c r="K725" s="68"/>
      <c r="L725" s="113"/>
      <c r="M725" s="113"/>
      <c r="N725" s="113"/>
      <c r="O725" s="113"/>
      <c r="P725" s="318"/>
      <c r="Q725" s="113"/>
      <c r="R725" s="113"/>
      <c r="S725" s="113"/>
      <c r="T725" s="113"/>
      <c r="U725" s="318"/>
      <c r="V725" s="113">
        <v>0</v>
      </c>
      <c r="W725" s="113">
        <v>0</v>
      </c>
      <c r="X725" s="113">
        <v>0</v>
      </c>
      <c r="Y725" s="485">
        <v>0</v>
      </c>
      <c r="Z725" s="495">
        <f t="shared" si="238"/>
        <v>0</v>
      </c>
      <c r="AA725" s="110">
        <v>0</v>
      </c>
      <c r="AB725" s="110">
        <v>0</v>
      </c>
      <c r="AC725" s="110">
        <v>0</v>
      </c>
      <c r="AD725" s="110">
        <v>0</v>
      </c>
      <c r="AE725" s="495">
        <f t="shared" si="239"/>
        <v>0</v>
      </c>
      <c r="AF725" s="113">
        <v>0</v>
      </c>
      <c r="AG725" s="113">
        <v>0</v>
      </c>
      <c r="AH725" s="113">
        <v>0</v>
      </c>
      <c r="AI725" s="113">
        <v>0</v>
      </c>
      <c r="AJ725" s="495">
        <f t="shared" si="237"/>
        <v>0</v>
      </c>
      <c r="AK725" s="270"/>
      <c r="AL725" s="270"/>
      <c r="AM725" s="270"/>
      <c r="AN725" s="270"/>
      <c r="AO725" s="270"/>
      <c r="AP725" s="270"/>
      <c r="AQ725" s="270"/>
      <c r="AR725" s="270"/>
      <c r="AS725" s="270"/>
      <c r="AT725" s="270"/>
      <c r="AU725" s="270"/>
      <c r="AV725" s="270"/>
      <c r="AW725" s="270"/>
      <c r="AX725" s="270"/>
      <c r="AY725" s="270"/>
      <c r="AZ725" s="270"/>
      <c r="BA725" s="270"/>
      <c r="BB725" s="270"/>
      <c r="BC725" s="270"/>
      <c r="BD725" s="270"/>
      <c r="BE725" s="270"/>
      <c r="BF725" s="270"/>
      <c r="BG725" s="270"/>
      <c r="BH725" s="270"/>
      <c r="BI725" s="270"/>
      <c r="BJ725" s="270"/>
      <c r="BK725" s="270"/>
      <c r="BL725" s="270"/>
      <c r="BM725" s="270"/>
      <c r="BN725" s="270"/>
      <c r="BO725" s="270"/>
      <c r="BP725" s="270"/>
      <c r="BQ725" s="270"/>
      <c r="BR725" s="270"/>
      <c r="BS725" s="270"/>
      <c r="BT725" s="270"/>
      <c r="BU725" s="270"/>
      <c r="BV725" s="270"/>
      <c r="BW725" s="270"/>
      <c r="BX725" s="270"/>
      <c r="BY725" s="270"/>
      <c r="BZ725" s="270"/>
      <c r="CA725" s="270"/>
      <c r="CB725" s="270"/>
      <c r="CC725" s="270"/>
      <c r="CD725" s="270"/>
      <c r="CE725" s="270"/>
      <c r="CF725" s="270"/>
      <c r="CG725" s="270"/>
      <c r="CH725" s="270"/>
      <c r="CI725" s="270"/>
      <c r="CJ725" s="270"/>
      <c r="CK725" s="270"/>
      <c r="CL725" s="270"/>
      <c r="CM725" s="270"/>
      <c r="CN725" s="270"/>
      <c r="CO725" s="270"/>
      <c r="CP725" s="270"/>
      <c r="CQ725" s="270"/>
      <c r="CR725" s="270"/>
      <c r="CS725" s="270"/>
      <c r="CT725" s="270"/>
      <c r="CU725" s="270"/>
      <c r="CV725" s="270"/>
      <c r="CW725" s="270"/>
      <c r="CX725" s="270"/>
      <c r="CY725" s="270"/>
      <c r="CZ725" s="270"/>
    </row>
    <row r="726" spans="1:104" s="269" customFormat="1" ht="29.25" customHeight="1" x14ac:dyDescent="0.25">
      <c r="B726" s="898"/>
      <c r="C726" s="928"/>
      <c r="D726" s="831" t="s">
        <v>763</v>
      </c>
      <c r="E726" s="268" t="s">
        <v>626</v>
      </c>
      <c r="F726" s="52">
        <f t="shared" si="240"/>
        <v>0</v>
      </c>
      <c r="G726" s="113"/>
      <c r="H726" s="113"/>
      <c r="I726" s="113"/>
      <c r="J726" s="113"/>
      <c r="K726" s="68"/>
      <c r="L726" s="113"/>
      <c r="M726" s="113"/>
      <c r="N726" s="113"/>
      <c r="O726" s="113"/>
      <c r="P726" s="318"/>
      <c r="Q726" s="113"/>
      <c r="R726" s="113"/>
      <c r="S726" s="113"/>
      <c r="T726" s="113"/>
      <c r="U726" s="318"/>
      <c r="V726" s="113">
        <v>0</v>
      </c>
      <c r="W726" s="113">
        <v>0</v>
      </c>
      <c r="X726" s="113">
        <v>0</v>
      </c>
      <c r="Y726" s="485">
        <v>0</v>
      </c>
      <c r="Z726" s="495">
        <f t="shared" si="238"/>
        <v>0</v>
      </c>
      <c r="AA726" s="110">
        <v>0</v>
      </c>
      <c r="AB726" s="110">
        <v>0</v>
      </c>
      <c r="AC726" s="110">
        <v>0</v>
      </c>
      <c r="AD726" s="110">
        <v>0</v>
      </c>
      <c r="AE726" s="495">
        <f t="shared" si="239"/>
        <v>0</v>
      </c>
      <c r="AF726" s="113">
        <v>0</v>
      </c>
      <c r="AG726" s="113">
        <v>0</v>
      </c>
      <c r="AH726" s="113">
        <v>0</v>
      </c>
      <c r="AI726" s="113">
        <v>0</v>
      </c>
      <c r="AJ726" s="495">
        <f t="shared" si="237"/>
        <v>0</v>
      </c>
      <c r="AK726" s="270"/>
      <c r="AL726" s="270"/>
      <c r="AM726" s="270"/>
      <c r="AN726" s="270"/>
      <c r="AO726" s="270"/>
      <c r="AP726" s="270"/>
      <c r="AQ726" s="270"/>
      <c r="AR726" s="270"/>
      <c r="AS726" s="270"/>
      <c r="AT726" s="270"/>
      <c r="AU726" s="270"/>
      <c r="AV726" s="270"/>
      <c r="AW726" s="270"/>
      <c r="AX726" s="270"/>
      <c r="AY726" s="270"/>
      <c r="AZ726" s="270"/>
      <c r="BA726" s="270"/>
      <c r="BB726" s="270"/>
      <c r="BC726" s="270"/>
      <c r="BD726" s="270"/>
      <c r="BE726" s="270"/>
      <c r="BF726" s="270"/>
      <c r="BG726" s="270"/>
      <c r="BH726" s="270"/>
      <c r="BI726" s="270"/>
      <c r="BJ726" s="270"/>
      <c r="BK726" s="270"/>
      <c r="BL726" s="270"/>
      <c r="BM726" s="270"/>
      <c r="BN726" s="270"/>
      <c r="BO726" s="270"/>
      <c r="BP726" s="270"/>
      <c r="BQ726" s="270"/>
      <c r="BR726" s="270"/>
      <c r="BS726" s="270"/>
      <c r="BT726" s="270"/>
      <c r="BU726" s="270"/>
      <c r="BV726" s="270"/>
      <c r="BW726" s="270"/>
      <c r="BX726" s="270"/>
      <c r="BY726" s="270"/>
      <c r="BZ726" s="270"/>
      <c r="CA726" s="270"/>
      <c r="CB726" s="270"/>
      <c r="CC726" s="270"/>
      <c r="CD726" s="270"/>
      <c r="CE726" s="270"/>
      <c r="CF726" s="270"/>
      <c r="CG726" s="270"/>
      <c r="CH726" s="270"/>
      <c r="CI726" s="270"/>
      <c r="CJ726" s="270"/>
      <c r="CK726" s="270"/>
      <c r="CL726" s="270"/>
      <c r="CM726" s="270"/>
      <c r="CN726" s="270"/>
      <c r="CO726" s="270"/>
      <c r="CP726" s="270"/>
      <c r="CQ726" s="270"/>
      <c r="CR726" s="270"/>
      <c r="CS726" s="270"/>
      <c r="CT726" s="270"/>
      <c r="CU726" s="270"/>
      <c r="CV726" s="270"/>
      <c r="CW726" s="270"/>
      <c r="CX726" s="270"/>
      <c r="CY726" s="270"/>
      <c r="CZ726" s="270"/>
    </row>
    <row r="727" spans="1:104" s="269" customFormat="1" ht="29.25" customHeight="1" x14ac:dyDescent="0.25">
      <c r="B727" s="918"/>
      <c r="C727" s="928"/>
      <c r="D727" s="832"/>
      <c r="E727" s="272" t="s">
        <v>708</v>
      </c>
      <c r="F727" s="52">
        <f t="shared" si="240"/>
        <v>0</v>
      </c>
      <c r="G727" s="113"/>
      <c r="H727" s="113"/>
      <c r="I727" s="113"/>
      <c r="J727" s="113"/>
      <c r="K727" s="68"/>
      <c r="L727" s="113"/>
      <c r="M727" s="113"/>
      <c r="N727" s="113"/>
      <c r="O727" s="113"/>
      <c r="P727" s="318"/>
      <c r="Q727" s="113"/>
      <c r="R727" s="113"/>
      <c r="S727" s="113"/>
      <c r="T727" s="113"/>
      <c r="U727" s="318"/>
      <c r="V727" s="113">
        <v>0</v>
      </c>
      <c r="W727" s="113">
        <v>0</v>
      </c>
      <c r="X727" s="113">
        <v>0</v>
      </c>
      <c r="Y727" s="485">
        <v>0</v>
      </c>
      <c r="Z727" s="495">
        <f t="shared" si="238"/>
        <v>0</v>
      </c>
      <c r="AA727" s="110">
        <v>0</v>
      </c>
      <c r="AB727" s="110">
        <v>0</v>
      </c>
      <c r="AC727" s="110">
        <v>0</v>
      </c>
      <c r="AD727" s="110">
        <v>0</v>
      </c>
      <c r="AE727" s="495">
        <f t="shared" si="239"/>
        <v>0</v>
      </c>
      <c r="AF727" s="113">
        <v>0</v>
      </c>
      <c r="AG727" s="113">
        <v>0</v>
      </c>
      <c r="AH727" s="113">
        <v>0</v>
      </c>
      <c r="AI727" s="113">
        <v>0</v>
      </c>
      <c r="AJ727" s="495">
        <f t="shared" si="237"/>
        <v>0</v>
      </c>
      <c r="AK727" s="270"/>
      <c r="AL727" s="270"/>
      <c r="AM727" s="270"/>
      <c r="AN727" s="270"/>
      <c r="AO727" s="270"/>
      <c r="AP727" s="270"/>
      <c r="AQ727" s="270"/>
      <c r="AR727" s="270"/>
      <c r="AS727" s="270"/>
      <c r="AT727" s="270"/>
      <c r="AU727" s="270"/>
      <c r="AV727" s="270"/>
      <c r="AW727" s="270"/>
      <c r="AX727" s="270"/>
      <c r="AY727" s="270"/>
      <c r="AZ727" s="270"/>
      <c r="BA727" s="270"/>
      <c r="BB727" s="270"/>
      <c r="BC727" s="270"/>
      <c r="BD727" s="270"/>
      <c r="BE727" s="270"/>
      <c r="BF727" s="270"/>
      <c r="BG727" s="270"/>
      <c r="BH727" s="270"/>
      <c r="BI727" s="270"/>
      <c r="BJ727" s="270"/>
      <c r="BK727" s="270"/>
      <c r="BL727" s="270"/>
      <c r="BM727" s="270"/>
      <c r="BN727" s="270"/>
      <c r="BO727" s="270"/>
      <c r="BP727" s="270"/>
      <c r="BQ727" s="270"/>
      <c r="BR727" s="270"/>
      <c r="BS727" s="270"/>
      <c r="BT727" s="270"/>
      <c r="BU727" s="270"/>
      <c r="BV727" s="270"/>
      <c r="BW727" s="270"/>
      <c r="BX727" s="270"/>
      <c r="BY727" s="270"/>
      <c r="BZ727" s="270"/>
      <c r="CA727" s="270"/>
      <c r="CB727" s="270"/>
      <c r="CC727" s="270"/>
      <c r="CD727" s="270"/>
      <c r="CE727" s="270"/>
      <c r="CF727" s="270"/>
      <c r="CG727" s="270"/>
      <c r="CH727" s="270"/>
      <c r="CI727" s="270"/>
      <c r="CJ727" s="270"/>
      <c r="CK727" s="270"/>
      <c r="CL727" s="270"/>
      <c r="CM727" s="270"/>
      <c r="CN727" s="270"/>
      <c r="CO727" s="270"/>
      <c r="CP727" s="270"/>
      <c r="CQ727" s="270"/>
      <c r="CR727" s="270"/>
      <c r="CS727" s="270"/>
      <c r="CT727" s="270"/>
      <c r="CU727" s="270"/>
      <c r="CV727" s="270"/>
      <c r="CW727" s="270"/>
      <c r="CX727" s="270"/>
      <c r="CY727" s="270"/>
      <c r="CZ727" s="270"/>
    </row>
    <row r="728" spans="1:104" s="269" customFormat="1" ht="16.5" customHeight="1" x14ac:dyDescent="0.25">
      <c r="A728" s="917"/>
      <c r="B728" s="20"/>
      <c r="C728" s="928"/>
      <c r="D728" s="823" t="s">
        <v>202</v>
      </c>
      <c r="E728" s="824"/>
      <c r="F728" s="52">
        <f t="shared" si="240"/>
        <v>53</v>
      </c>
      <c r="G728" s="68">
        <f>G602+G607+G612+G622+G637+G642+G647+G652+G662+G667+G677+G682+G687+G692+G695+G700+G703+G713</f>
        <v>10</v>
      </c>
      <c r="H728" s="68">
        <f t="shared" ref="H728:J728" si="241">H592+H597+H602+H607+H612+H617+H622+H627+H632+H637+H642+H647+H652+H657+H662+H672+H677+H682+H687+H692+H695+H700+H703+H708+H713+H667</f>
        <v>0</v>
      </c>
      <c r="I728" s="68">
        <f t="shared" si="241"/>
        <v>0</v>
      </c>
      <c r="J728" s="68">
        <f t="shared" si="241"/>
        <v>0</v>
      </c>
      <c r="K728" s="68">
        <f t="shared" si="236"/>
        <v>10</v>
      </c>
      <c r="L728" s="68">
        <f t="shared" ref="L728:O728" si="242">L592+L597+L602+L607+L612+L617+L622+L627+L632+L637+L642+L647+L652+L657+L662+L672+L677+L682+L687+L692+L695+L700+L703+L708+L713+L667</f>
        <v>11</v>
      </c>
      <c r="M728" s="68">
        <f t="shared" si="242"/>
        <v>0</v>
      </c>
      <c r="N728" s="68">
        <f t="shared" si="242"/>
        <v>0</v>
      </c>
      <c r="O728" s="68">
        <f t="shared" si="242"/>
        <v>0</v>
      </c>
      <c r="P728" s="318">
        <f t="shared" si="234"/>
        <v>11</v>
      </c>
      <c r="Q728" s="68">
        <f t="shared" ref="Q728:T728" si="243">Q592+Q597+Q602+Q607+Q612+Q617+Q622+Q627+Q632+Q637+Q642+Q647+Q652+Q657+Q662+Q672+Q677+Q682+Q687+Q692+Q695+Q700+Q703+Q708+Q713+Q667</f>
        <v>10</v>
      </c>
      <c r="R728" s="68">
        <f t="shared" si="243"/>
        <v>0</v>
      </c>
      <c r="S728" s="68">
        <f t="shared" si="243"/>
        <v>0</v>
      </c>
      <c r="T728" s="68">
        <f t="shared" si="243"/>
        <v>0</v>
      </c>
      <c r="U728" s="318">
        <f t="shared" si="235"/>
        <v>10</v>
      </c>
      <c r="V728" s="68">
        <f t="shared" ref="V728:Y728" si="244">V592+V597+V602+V607+V612+V617+V622+V627+V632+V637+V642+V647+V652+V657+V662+V672+V677+V682+V687+V692+V695+V700+V703+V708+V713+V667</f>
        <v>0</v>
      </c>
      <c r="W728" s="68">
        <f t="shared" si="244"/>
        <v>0</v>
      </c>
      <c r="X728" s="68">
        <f t="shared" si="244"/>
        <v>0</v>
      </c>
      <c r="Y728" s="475">
        <f t="shared" si="244"/>
        <v>8</v>
      </c>
      <c r="Z728" s="495">
        <f t="shared" si="238"/>
        <v>8</v>
      </c>
      <c r="AA728" s="68">
        <f t="shared" ref="AA728:AD728" si="245">AA592+AA597+AA602+AA607+AA612+AA617+AA622+AA627+AA632+AA637+AA642+AA647+AA652+AA657+AA662+AA672+AA677+AA682+AA687+AA692+AA695+AA700+AA703+AA708+AA713+AA667</f>
        <v>0</v>
      </c>
      <c r="AB728" s="68">
        <f t="shared" si="245"/>
        <v>0</v>
      </c>
      <c r="AC728" s="68">
        <f t="shared" si="245"/>
        <v>0</v>
      </c>
      <c r="AD728" s="68">
        <f t="shared" si="245"/>
        <v>6</v>
      </c>
      <c r="AE728" s="495">
        <f t="shared" si="239"/>
        <v>6</v>
      </c>
      <c r="AF728" s="68">
        <f t="shared" ref="AF728:AI728" si="246">AF592+AF597+AF602+AF607+AF612+AF617+AF622+AF627+AF632+AF637+AF642+AF647+AF652+AF657+AF662+AF672+AF677+AF682+AF687+AF692+AF695+AF700+AF703+AF708+AF713+AF667</f>
        <v>0</v>
      </c>
      <c r="AG728" s="68">
        <f t="shared" si="246"/>
        <v>0</v>
      </c>
      <c r="AH728" s="68">
        <f t="shared" si="246"/>
        <v>0</v>
      </c>
      <c r="AI728" s="68">
        <f t="shared" si="246"/>
        <v>8</v>
      </c>
      <c r="AJ728" s="495">
        <f t="shared" si="237"/>
        <v>8</v>
      </c>
    </row>
    <row r="729" spans="1:104" s="269" customFormat="1" ht="16.5" customHeight="1" x14ac:dyDescent="0.25">
      <c r="A729" s="917"/>
      <c r="B729" s="20"/>
      <c r="C729" s="928"/>
      <c r="D729" s="817" t="s">
        <v>203</v>
      </c>
      <c r="E729" s="818"/>
      <c r="F729" s="52">
        <f t="shared" si="240"/>
        <v>0</v>
      </c>
      <c r="G729" s="68">
        <f>G603+G608+G613+G623+G638+G643+G648+G653+G663+G668+G678+G683+G688+G693+G696+G701+G704+G714</f>
        <v>0</v>
      </c>
      <c r="H729" s="68">
        <f t="shared" ref="H729:J729" si="247">H593+H598+H603+H608+H613+H618+H623+H628+H633+H638+H643+H648+H653+H658+H663+H673+H678+H683+H688+H693+H696+H701+H704+H714</f>
        <v>0</v>
      </c>
      <c r="I729" s="68">
        <f t="shared" si="247"/>
        <v>0</v>
      </c>
      <c r="J729" s="68">
        <f t="shared" si="247"/>
        <v>0</v>
      </c>
      <c r="K729" s="68">
        <f t="shared" si="236"/>
        <v>0</v>
      </c>
      <c r="L729" s="68">
        <f t="shared" ref="L729:O729" si="248">L593+L598+L603+L608+L613+L618+L623+L628+L633+L638+L643+L648+L653+L658+L663+L673+L678+L683+L688+L693+L696+L701+L704+L714</f>
        <v>0</v>
      </c>
      <c r="M729" s="68">
        <f t="shared" si="248"/>
        <v>0</v>
      </c>
      <c r="N729" s="68">
        <f t="shared" si="248"/>
        <v>0</v>
      </c>
      <c r="O729" s="68">
        <f t="shared" si="248"/>
        <v>0</v>
      </c>
      <c r="P729" s="318">
        <f t="shared" ref="P729:P792" si="249">L729+M729+N729+O729</f>
        <v>0</v>
      </c>
      <c r="Q729" s="68">
        <f t="shared" ref="Q729:T729" si="250">Q593+Q598+Q603+Q608+Q613+Q618+Q623+Q628+Q633+Q638+Q643+Q648+Q653+Q658+Q663+Q673+Q678+Q683+Q688+Q693+Q696+Q701+Q704+Q714</f>
        <v>0</v>
      </c>
      <c r="R729" s="68">
        <f t="shared" si="250"/>
        <v>0</v>
      </c>
      <c r="S729" s="68">
        <f t="shared" si="250"/>
        <v>0</v>
      </c>
      <c r="T729" s="68">
        <f t="shared" si="250"/>
        <v>0</v>
      </c>
      <c r="U729" s="318">
        <f t="shared" ref="U729:U792" si="251">Q729+R729+S729+T729</f>
        <v>0</v>
      </c>
      <c r="V729" s="68">
        <f t="shared" ref="V729:Y729" si="252">V593+V598+V603+V608+V613+V618+V623+V628+V633+V638+V643+V648+V653+V658+V663+V673+V678+V683+V688+V693+V696+V701+V704+V714</f>
        <v>0</v>
      </c>
      <c r="W729" s="68">
        <f t="shared" si="252"/>
        <v>0</v>
      </c>
      <c r="X729" s="68">
        <f t="shared" si="252"/>
        <v>0</v>
      </c>
      <c r="Y729" s="475">
        <f t="shared" si="252"/>
        <v>0</v>
      </c>
      <c r="Z729" s="495">
        <f t="shared" si="238"/>
        <v>0</v>
      </c>
      <c r="AA729" s="68">
        <f t="shared" ref="AA729:AD729" si="253">AA593+AA598+AA603+AA608+AA613+AA618+AA623+AA628+AA633+AA638+AA643+AA648+AA653+AA658+AA663+AA673+AA678+AA683+AA688+AA693+AA696+AA701+AA704+AA714</f>
        <v>0</v>
      </c>
      <c r="AB729" s="68">
        <f t="shared" si="253"/>
        <v>0</v>
      </c>
      <c r="AC729" s="68">
        <f t="shared" si="253"/>
        <v>0</v>
      </c>
      <c r="AD729" s="68">
        <f t="shared" si="253"/>
        <v>0</v>
      </c>
      <c r="AE729" s="495">
        <f t="shared" si="239"/>
        <v>0</v>
      </c>
      <c r="AF729" s="68">
        <f t="shared" ref="AF729:AI729" si="254">AF593+AF598+AF603+AF608+AF613+AF618+AF623+AF628+AF633+AF638+AF643+AF648+AF653+AF658+AF663+AF673+AF678+AF683+AF688+AF693+AF696+AF701+AF704+AF714</f>
        <v>0</v>
      </c>
      <c r="AG729" s="68">
        <f t="shared" si="254"/>
        <v>0</v>
      </c>
      <c r="AH729" s="68">
        <f t="shared" si="254"/>
        <v>0</v>
      </c>
      <c r="AI729" s="68">
        <f t="shared" si="254"/>
        <v>0</v>
      </c>
      <c r="AJ729" s="495">
        <f t="shared" si="237"/>
        <v>0</v>
      </c>
    </row>
    <row r="730" spans="1:104" s="269" customFormat="1" ht="16.5" customHeight="1" thickBot="1" x14ac:dyDescent="0.3">
      <c r="B730" s="20"/>
      <c r="C730" s="928"/>
      <c r="D730" s="821" t="s">
        <v>204</v>
      </c>
      <c r="E730" s="822"/>
      <c r="F730" s="52">
        <f t="shared" si="240"/>
        <v>52</v>
      </c>
      <c r="G730" s="68">
        <f t="shared" ref="G730" si="255">G594+G599+G604+G609+G614+G619+G624+G629+G634+G639+G644+G649+G654+G659+G664+G669+G674+G679+G684+G689+G694+G697+G702+G705+G710+G715+G716+G719</f>
        <v>6</v>
      </c>
      <c r="H730" s="68">
        <f t="shared" ref="H730:J730" si="256">H594+H599+H604+H609+H614+H619+H624+H629+H634+H639+H644+H649+H654+H659+H664+H674+H679+H684+H689+H694+H697+H702+H705+H710+H715+H717+H719</f>
        <v>0</v>
      </c>
      <c r="I730" s="68">
        <f t="shared" si="256"/>
        <v>0</v>
      </c>
      <c r="J730" s="68">
        <f t="shared" si="256"/>
        <v>0</v>
      </c>
      <c r="K730" s="68">
        <f t="shared" ref="K730:K793" si="257">G730+H730+I730+J730</f>
        <v>6</v>
      </c>
      <c r="L730" s="68">
        <f t="shared" ref="L730:O730" si="258">L594+L599+L604+L609+L614+L619+L624+L629+L634+L639+L644+L649+L654+L659+L664+L674+L679+L684+L689+L694+L697+L702+L705+L710+L715+L717+L719</f>
        <v>12</v>
      </c>
      <c r="M730" s="68">
        <f t="shared" si="258"/>
        <v>0</v>
      </c>
      <c r="N730" s="68">
        <f t="shared" si="258"/>
        <v>0</v>
      </c>
      <c r="O730" s="68">
        <f t="shared" si="258"/>
        <v>0</v>
      </c>
      <c r="P730" s="318">
        <f t="shared" si="249"/>
        <v>12</v>
      </c>
      <c r="Q730" s="68">
        <f t="shared" ref="Q730:T730" si="259">Q594+Q599+Q604+Q609+Q614+Q619+Q624+Q629+Q634+Q639+Q644+Q649+Q654+Q659+Q664+Q674+Q679+Q684+Q689+Q694+Q697+Q702+Q705+Q710+Q715+Q717+Q719</f>
        <v>8</v>
      </c>
      <c r="R730" s="68">
        <f t="shared" si="259"/>
        <v>0</v>
      </c>
      <c r="S730" s="68">
        <f t="shared" si="259"/>
        <v>0</v>
      </c>
      <c r="T730" s="68">
        <f t="shared" si="259"/>
        <v>0</v>
      </c>
      <c r="U730" s="318">
        <f t="shared" si="251"/>
        <v>8</v>
      </c>
      <c r="V730" s="68">
        <f t="shared" ref="V730:Y731" si="260">V594+V599+V604+V609+V614+V619+V624+V629+V634+V639+V644+V649+V654+V659+V664+V674+V679+V684+V689+V694+V697+V702+V705+V710+V715+V717+V719+V721+V723+V725+V727</f>
        <v>0</v>
      </c>
      <c r="W730" s="68">
        <f t="shared" si="260"/>
        <v>0</v>
      </c>
      <c r="X730" s="68">
        <f t="shared" si="260"/>
        <v>0</v>
      </c>
      <c r="Y730" s="475">
        <f t="shared" si="260"/>
        <v>14</v>
      </c>
      <c r="Z730" s="495">
        <f t="shared" si="238"/>
        <v>14</v>
      </c>
      <c r="AA730" s="68">
        <f t="shared" ref="AA730:AD731" si="261">AA594+AA599+AA604+AA609+AA614+AA619+AA624+AA629+AA634+AA639+AA644+AA649+AA654+AA659+AA664+AA674+AA679+AA684+AA689+AA694+AA697+AA702+AA705+AA710+AA715+AA717+AA719+AA721+AA723+AA725+AA727</f>
        <v>0</v>
      </c>
      <c r="AB730" s="68">
        <f t="shared" si="261"/>
        <v>0</v>
      </c>
      <c r="AC730" s="68">
        <f t="shared" si="261"/>
        <v>0</v>
      </c>
      <c r="AD730" s="68">
        <f t="shared" si="261"/>
        <v>6</v>
      </c>
      <c r="AE730" s="495">
        <f t="shared" si="239"/>
        <v>6</v>
      </c>
      <c r="AF730" s="68">
        <f t="shared" ref="AF730:AI731" si="262">AF594+AF599+AF604+AF609+AF614+AF619+AF624+AF629+AF634+AF639+AF644+AF649+AF654+AF659+AF664+AF674+AF679+AF684+AF689+AF694+AF697+AF702+AF705+AF710+AF715+AF717+AF719+AF721+AF723+AF725+AF727</f>
        <v>0</v>
      </c>
      <c r="AG730" s="68">
        <f t="shared" si="262"/>
        <v>0</v>
      </c>
      <c r="AH730" s="68">
        <f t="shared" si="262"/>
        <v>0</v>
      </c>
      <c r="AI730" s="68">
        <f t="shared" si="262"/>
        <v>6</v>
      </c>
      <c r="AJ730" s="495">
        <f t="shared" si="237"/>
        <v>6</v>
      </c>
    </row>
    <row r="731" spans="1:104" s="269" customFormat="1" ht="16.5" customHeight="1" thickBot="1" x14ac:dyDescent="0.3">
      <c r="B731" s="216"/>
      <c r="C731" s="928"/>
      <c r="D731" s="815" t="s">
        <v>489</v>
      </c>
      <c r="E731" s="816"/>
      <c r="F731" s="52">
        <f t="shared" si="240"/>
        <v>55</v>
      </c>
      <c r="G731" s="68">
        <f t="shared" ref="G731" si="263">G595+G600+G605+G610+G615+G620+G625+G630+G635+G640+G645+G650+G655+G660+G665+G670+G675+G680+G685+G690+G698+G706+G711+G717</f>
        <v>1</v>
      </c>
      <c r="H731" s="68">
        <f t="shared" ref="H731:J731" si="264">H595+H600+H605+H610+H615+H620+H698+H706+H75220+H630+H635+H640+H645+H650+H655+H660+H665+H675+H680+H685+H690+H711+H625+H670+H716+H718</f>
        <v>0</v>
      </c>
      <c r="I731" s="68">
        <f t="shared" si="264"/>
        <v>0</v>
      </c>
      <c r="J731" s="68">
        <f t="shared" si="264"/>
        <v>0</v>
      </c>
      <c r="K731" s="68">
        <f t="shared" si="257"/>
        <v>1</v>
      </c>
      <c r="L731" s="68">
        <f t="shared" ref="L731:O731" si="265">L595+L600+L605+L610+L615+L620+L698+L706+L75220+L630+L635+L640+L645+L650+L655+L660+L665+L675+L680+L685+L690+L711+L625+L670+L716+L718</f>
        <v>2</v>
      </c>
      <c r="M731" s="68">
        <f t="shared" si="265"/>
        <v>0</v>
      </c>
      <c r="N731" s="68">
        <f t="shared" si="265"/>
        <v>0</v>
      </c>
      <c r="O731" s="68">
        <f t="shared" si="265"/>
        <v>0</v>
      </c>
      <c r="P731" s="318">
        <f t="shared" si="249"/>
        <v>2</v>
      </c>
      <c r="Q731" s="68">
        <f t="shared" ref="Q731:T731" si="266">Q595+Q600+Q605+Q610+Q615+Q620+Q698+Q706+Q75220+Q630+Q635+Q640+Q645+Q650+Q655+Q660+Q665+Q675+Q680+Q685+Q690+Q711+Q625+Q670+Q716+Q718</f>
        <v>0</v>
      </c>
      <c r="R731" s="68">
        <f t="shared" si="266"/>
        <v>0</v>
      </c>
      <c r="S731" s="68">
        <f t="shared" si="266"/>
        <v>0</v>
      </c>
      <c r="T731" s="68">
        <f t="shared" si="266"/>
        <v>0</v>
      </c>
      <c r="U731" s="318">
        <f t="shared" si="251"/>
        <v>0</v>
      </c>
      <c r="V731" s="68">
        <f t="shared" si="260"/>
        <v>0</v>
      </c>
      <c r="W731" s="68">
        <f t="shared" si="260"/>
        <v>0</v>
      </c>
      <c r="X731" s="68">
        <f t="shared" si="260"/>
        <v>0</v>
      </c>
      <c r="Y731" s="475">
        <f t="shared" si="260"/>
        <v>20</v>
      </c>
      <c r="Z731" s="495">
        <f t="shared" si="238"/>
        <v>20</v>
      </c>
      <c r="AA731" s="68">
        <f t="shared" si="261"/>
        <v>0</v>
      </c>
      <c r="AB731" s="68">
        <f t="shared" si="261"/>
        <v>0</v>
      </c>
      <c r="AC731" s="68">
        <f t="shared" si="261"/>
        <v>0</v>
      </c>
      <c r="AD731" s="68">
        <f t="shared" si="261"/>
        <v>14</v>
      </c>
      <c r="AE731" s="495">
        <f t="shared" si="239"/>
        <v>14</v>
      </c>
      <c r="AF731" s="68">
        <f t="shared" si="262"/>
        <v>0</v>
      </c>
      <c r="AG731" s="68">
        <f t="shared" si="262"/>
        <v>0</v>
      </c>
      <c r="AH731" s="68">
        <f t="shared" si="262"/>
        <v>0</v>
      </c>
      <c r="AI731" s="68">
        <f t="shared" si="262"/>
        <v>18</v>
      </c>
      <c r="AJ731" s="495">
        <f t="shared" si="237"/>
        <v>18</v>
      </c>
    </row>
    <row r="732" spans="1:104" s="269" customFormat="1" ht="16.5" customHeight="1" thickBot="1" x14ac:dyDescent="0.3">
      <c r="B732" s="161"/>
      <c r="C732" s="929"/>
      <c r="D732" s="815" t="s">
        <v>650</v>
      </c>
      <c r="E732" s="816"/>
      <c r="F732" s="52">
        <f t="shared" si="240"/>
        <v>0</v>
      </c>
      <c r="G732" s="68">
        <f t="shared" ref="G732" si="267">G596+G601+G606+G611+G616+G621+G626+G631+G636+G641+G646+G651+G656+G661+G666+G671+G676+G681+G686+G691+G699+G707+G712</f>
        <v>0</v>
      </c>
      <c r="H732" s="68">
        <f>H596+H601+H606+H611+H616+H621+H626+H631+H67+H699+H707+H7491+H641+H646+H651+H656+H661+H666+H676+H681+H686+H691+H712+H671+H636</f>
        <v>0</v>
      </c>
      <c r="I732" s="68">
        <f>I596+I601+I606+I611+I616+I621+I626+I631+I67+I699+I707+I7491+I641+I646+I651+I656+I661+I666+I676+I681+I686+I691+I712+I671+I636</f>
        <v>0</v>
      </c>
      <c r="J732" s="68">
        <f>J596+J601+J606+J611+J616+J621+J626+J631+J67+J699+J707+J7491+J641+J646+J651+J656+J661+J666+J676+J681+J686+J691+J712+J671+J636</f>
        <v>0</v>
      </c>
      <c r="K732" s="68">
        <f t="shared" si="257"/>
        <v>0</v>
      </c>
      <c r="L732" s="68">
        <f>L596+L601+L606+L611+L616+L621+L626+L631+L67+L699+L707+L7491+L641+L646+L651+L656+L661+L666+L676+L681+L686+L691+L712+L671+L636</f>
        <v>0</v>
      </c>
      <c r="M732" s="68">
        <f>M596+M601+M606+M611+M616+M621+M626+M631+M67+M699+M707+M7491+M641+M646+M651+M656+M661+M666+M676+M681+M686+M691+M712+M671+M636</f>
        <v>0</v>
      </c>
      <c r="N732" s="68">
        <f>N596+N601+N606+N611+N616+N621+N626+N631+N67+N699+N707+N7491+N641+N646+N651+N656+N661+N666+N676+N681+N686+N691+N712+N671+N636</f>
        <v>0</v>
      </c>
      <c r="O732" s="68">
        <f>O596+O601+O606+O611+O616+O621+O626+O631+O67+O699+O707+O7491+O641+O646+O651+O656+O661+O666+O676+O681+O686+O691+O712+O671+O636</f>
        <v>0</v>
      </c>
      <c r="P732" s="318">
        <f t="shared" si="249"/>
        <v>0</v>
      </c>
      <c r="Q732" s="68">
        <f>Q596+Q601+Q606+Q611+Q616+Q621+Q626+Q631+Q67+Q699+Q707+Q7491+Q641+Q646+Q651+Q656+Q661+Q666+Q676+Q681+Q686+Q691+Q712+Q671+Q636</f>
        <v>0</v>
      </c>
      <c r="R732" s="68">
        <f>R596+R601+R606+R611+R616+R621+R626+R631+R67+R699+R707+R7491+R641+R646+R651+R656+R661+R666+R676+R681+R686+R691+R712+R671+R636</f>
        <v>0</v>
      </c>
      <c r="S732" s="68">
        <f>S596+S601+S606+S611+S616+S621+S626+S631+S67+S699+S707+S7491+S641+S646+S651+S656+S661+S666+S676+S681+S686+S691+S712+S671+S636</f>
        <v>0</v>
      </c>
      <c r="T732" s="68">
        <f>T596+T601+T606+T611+T616+T621+T626+T631+T67+T699+T707+T7491+T641+T646+T651+T656+T661+T666+T676+T681+T686+T691+T712+T671+T636</f>
        <v>0</v>
      </c>
      <c r="U732" s="318">
        <f t="shared" si="251"/>
        <v>0</v>
      </c>
      <c r="V732" s="68">
        <f t="shared" ref="V732:Y732" si="268">V596+V601+V606+V611+V616+V621+V626+V631+V67+V699+V707+V7491+V641+V646+V651+V656+V661+V666+V676+V681+V686+V691+V712+V671+V636</f>
        <v>0</v>
      </c>
      <c r="W732" s="68">
        <f t="shared" si="268"/>
        <v>0</v>
      </c>
      <c r="X732" s="68">
        <f t="shared" si="268"/>
        <v>0</v>
      </c>
      <c r="Y732" s="475">
        <f t="shared" si="268"/>
        <v>0</v>
      </c>
      <c r="Z732" s="495">
        <f t="shared" si="238"/>
        <v>0</v>
      </c>
      <c r="AA732" s="68">
        <f t="shared" ref="AA732:AD732" si="269">AA596+AA601+AA606+AA611+AA616+AA621+AA626+AA631+AA67+AA699+AA707+AA7491+AA641+AA646+AA651+AA656+AA661+AA666+AA676+AA681+AA686+AA691+AA712+AA671+AA636</f>
        <v>0</v>
      </c>
      <c r="AB732" s="68">
        <f t="shared" si="269"/>
        <v>0</v>
      </c>
      <c r="AC732" s="68">
        <f t="shared" si="269"/>
        <v>0</v>
      </c>
      <c r="AD732" s="68">
        <f t="shared" si="269"/>
        <v>0</v>
      </c>
      <c r="AE732" s="495">
        <f t="shared" si="239"/>
        <v>0</v>
      </c>
      <c r="AF732" s="68">
        <f t="shared" ref="AF732:AI732" si="270">AF596+AF601+AF606+AF611+AF616+AF621+AF626+AF631+AF67+AF699+AF707+AF7491+AF641+AF646+AF651+AF656+AF661+AF666+AF676+AF681+AF686+AF691+AF712+AF671+AF636</f>
        <v>0</v>
      </c>
      <c r="AG732" s="68">
        <f t="shared" si="270"/>
        <v>0</v>
      </c>
      <c r="AH732" s="68">
        <f t="shared" si="270"/>
        <v>0</v>
      </c>
      <c r="AI732" s="68">
        <f t="shared" si="270"/>
        <v>0</v>
      </c>
      <c r="AJ732" s="495">
        <f t="shared" si="237"/>
        <v>0</v>
      </c>
    </row>
    <row r="733" spans="1:104" s="239" customFormat="1" ht="16.5" customHeight="1" thickBot="1" x14ac:dyDescent="0.3">
      <c r="B733" s="898">
        <v>1</v>
      </c>
      <c r="C733" s="876" t="s">
        <v>614</v>
      </c>
      <c r="D733" s="786" t="s">
        <v>269</v>
      </c>
      <c r="E733" s="93" t="s">
        <v>118</v>
      </c>
      <c r="F733" s="52">
        <f t="shared" si="240"/>
        <v>0</v>
      </c>
      <c r="G733" s="123"/>
      <c r="H733" s="123"/>
      <c r="I733" s="123"/>
      <c r="J733" s="123"/>
      <c r="K733" s="68">
        <f t="shared" si="257"/>
        <v>0</v>
      </c>
      <c r="L733" s="277"/>
      <c r="M733" s="277"/>
      <c r="N733" s="277"/>
      <c r="O733" s="277"/>
      <c r="P733" s="318">
        <f t="shared" si="249"/>
        <v>0</v>
      </c>
      <c r="Q733" s="277"/>
      <c r="R733" s="277"/>
      <c r="S733" s="277"/>
      <c r="T733" s="277"/>
      <c r="U733" s="318">
        <f t="shared" si="251"/>
        <v>0</v>
      </c>
      <c r="V733" s="277"/>
      <c r="W733" s="277"/>
      <c r="X733" s="277"/>
      <c r="Y733" s="422"/>
      <c r="Z733" s="495">
        <f t="shared" si="238"/>
        <v>0</v>
      </c>
      <c r="AA733" s="277"/>
      <c r="AB733" s="277"/>
      <c r="AC733" s="277"/>
      <c r="AD733" s="277"/>
      <c r="AE733" s="495">
        <f t="shared" si="239"/>
        <v>0</v>
      </c>
      <c r="AF733" s="277"/>
      <c r="AG733" s="277"/>
      <c r="AH733" s="277"/>
      <c r="AI733" s="277"/>
      <c r="AJ733" s="495">
        <f t="shared" si="237"/>
        <v>0</v>
      </c>
    </row>
    <row r="734" spans="1:104" s="239" customFormat="1" ht="16.5" customHeight="1" thickBot="1" x14ac:dyDescent="0.3">
      <c r="B734" s="899"/>
      <c r="C734" s="877"/>
      <c r="D734" s="787"/>
      <c r="E734" s="94" t="s">
        <v>205</v>
      </c>
      <c r="F734" s="52">
        <f t="shared" si="240"/>
        <v>0</v>
      </c>
      <c r="G734" s="120"/>
      <c r="H734" s="120"/>
      <c r="I734" s="120"/>
      <c r="J734" s="120"/>
      <c r="K734" s="68">
        <f t="shared" si="257"/>
        <v>0</v>
      </c>
      <c r="L734" s="277"/>
      <c r="M734" s="277"/>
      <c r="N734" s="277"/>
      <c r="O734" s="277"/>
      <c r="P734" s="318">
        <f t="shared" si="249"/>
        <v>0</v>
      </c>
      <c r="Q734" s="277"/>
      <c r="R734" s="277"/>
      <c r="S734" s="277"/>
      <c r="T734" s="277"/>
      <c r="U734" s="318">
        <f t="shared" si="251"/>
        <v>0</v>
      </c>
      <c r="V734" s="277"/>
      <c r="W734" s="277"/>
      <c r="X734" s="277"/>
      <c r="Y734" s="422"/>
      <c r="Z734" s="495">
        <f t="shared" si="238"/>
        <v>0</v>
      </c>
      <c r="AA734" s="277"/>
      <c r="AB734" s="277"/>
      <c r="AC734" s="277"/>
      <c r="AD734" s="277"/>
      <c r="AE734" s="495">
        <f t="shared" si="239"/>
        <v>0</v>
      </c>
      <c r="AF734" s="277"/>
      <c r="AG734" s="277"/>
      <c r="AH734" s="277"/>
      <c r="AI734" s="277"/>
      <c r="AJ734" s="495">
        <f t="shared" si="237"/>
        <v>0</v>
      </c>
    </row>
    <row r="735" spans="1:104" s="239" customFormat="1" ht="16.5" customHeight="1" thickBot="1" x14ac:dyDescent="0.3">
      <c r="B735" s="899"/>
      <c r="C735" s="877"/>
      <c r="D735" s="787"/>
      <c r="E735" s="114" t="s">
        <v>114</v>
      </c>
      <c r="F735" s="52">
        <f t="shared" si="240"/>
        <v>0</v>
      </c>
      <c r="G735" s="92">
        <v>0</v>
      </c>
      <c r="H735" s="92">
        <v>0</v>
      </c>
      <c r="I735" s="92">
        <v>0</v>
      </c>
      <c r="J735" s="92">
        <v>0</v>
      </c>
      <c r="K735" s="68">
        <f t="shared" si="257"/>
        <v>0</v>
      </c>
      <c r="L735" s="92">
        <v>0</v>
      </c>
      <c r="M735" s="92">
        <v>0</v>
      </c>
      <c r="N735" s="92">
        <v>0</v>
      </c>
      <c r="O735" s="92">
        <v>0</v>
      </c>
      <c r="P735" s="318">
        <f t="shared" si="249"/>
        <v>0</v>
      </c>
      <c r="Q735" s="92">
        <v>0</v>
      </c>
      <c r="R735" s="92">
        <v>0</v>
      </c>
      <c r="S735" s="92">
        <v>0</v>
      </c>
      <c r="T735" s="92">
        <v>0</v>
      </c>
      <c r="U735" s="318">
        <f t="shared" si="251"/>
        <v>0</v>
      </c>
      <c r="V735" s="92">
        <v>0</v>
      </c>
      <c r="W735" s="92">
        <v>0</v>
      </c>
      <c r="X735" s="92">
        <v>0</v>
      </c>
      <c r="Y735" s="482">
        <v>0</v>
      </c>
      <c r="Z735" s="495">
        <f t="shared" si="238"/>
        <v>0</v>
      </c>
      <c r="AA735" s="92">
        <v>0</v>
      </c>
      <c r="AB735" s="92">
        <v>0</v>
      </c>
      <c r="AC735" s="92">
        <v>0</v>
      </c>
      <c r="AD735" s="92">
        <v>0</v>
      </c>
      <c r="AE735" s="495">
        <f t="shared" si="239"/>
        <v>0</v>
      </c>
      <c r="AF735" s="92">
        <v>0</v>
      </c>
      <c r="AG735" s="92">
        <v>0</v>
      </c>
      <c r="AH735" s="92">
        <v>0</v>
      </c>
      <c r="AI735" s="92">
        <v>0</v>
      </c>
      <c r="AJ735" s="495">
        <f t="shared" si="237"/>
        <v>0</v>
      </c>
    </row>
    <row r="736" spans="1:104" s="239" customFormat="1" ht="16.5" customHeight="1" thickBot="1" x14ac:dyDescent="0.3">
      <c r="B736" s="899"/>
      <c r="C736" s="877"/>
      <c r="D736" s="787"/>
      <c r="E736" s="219" t="s">
        <v>626</v>
      </c>
      <c r="F736" s="52">
        <f t="shared" si="240"/>
        <v>0</v>
      </c>
      <c r="G736" s="164">
        <v>0</v>
      </c>
      <c r="H736" s="164">
        <v>0</v>
      </c>
      <c r="I736" s="164">
        <v>0</v>
      </c>
      <c r="J736" s="164">
        <v>0</v>
      </c>
      <c r="K736" s="68">
        <f t="shared" si="257"/>
        <v>0</v>
      </c>
      <c r="L736" s="164">
        <v>0</v>
      </c>
      <c r="M736" s="164">
        <v>0</v>
      </c>
      <c r="N736" s="164">
        <v>0</v>
      </c>
      <c r="O736" s="164">
        <v>0</v>
      </c>
      <c r="P736" s="318">
        <f t="shared" si="249"/>
        <v>0</v>
      </c>
      <c r="Q736" s="164">
        <v>0</v>
      </c>
      <c r="R736" s="164">
        <v>0</v>
      </c>
      <c r="S736" s="164">
        <v>0</v>
      </c>
      <c r="T736" s="164">
        <v>0</v>
      </c>
      <c r="U736" s="318">
        <f t="shared" si="251"/>
        <v>0</v>
      </c>
      <c r="V736" s="164">
        <v>0</v>
      </c>
      <c r="W736" s="164">
        <v>0</v>
      </c>
      <c r="X736" s="164">
        <v>0</v>
      </c>
      <c r="Y736" s="483">
        <v>0</v>
      </c>
      <c r="Z736" s="495">
        <f t="shared" si="238"/>
        <v>0</v>
      </c>
      <c r="AA736" s="164">
        <v>0</v>
      </c>
      <c r="AB736" s="164">
        <v>0</v>
      </c>
      <c r="AC736" s="164">
        <v>0</v>
      </c>
      <c r="AD736" s="164">
        <v>0</v>
      </c>
      <c r="AE736" s="495">
        <f t="shared" si="239"/>
        <v>0</v>
      </c>
      <c r="AF736" s="92">
        <v>0</v>
      </c>
      <c r="AG736" s="92">
        <v>0</v>
      </c>
      <c r="AH736" s="92">
        <v>0</v>
      </c>
      <c r="AI736" s="92">
        <v>0</v>
      </c>
      <c r="AJ736" s="495">
        <f t="shared" si="237"/>
        <v>0</v>
      </c>
    </row>
    <row r="737" spans="2:36" s="239" customFormat="1" ht="21.75" thickBot="1" x14ac:dyDescent="0.3">
      <c r="B737" s="900"/>
      <c r="C737" s="877"/>
      <c r="D737" s="791"/>
      <c r="E737" s="214" t="s">
        <v>625</v>
      </c>
      <c r="F737" s="52">
        <f t="shared" si="240"/>
        <v>0</v>
      </c>
      <c r="G737" s="145">
        <v>0</v>
      </c>
      <c r="H737" s="145">
        <v>0</v>
      </c>
      <c r="I737" s="145">
        <v>0</v>
      </c>
      <c r="J737" s="145">
        <v>0</v>
      </c>
      <c r="K737" s="68">
        <f t="shared" si="257"/>
        <v>0</v>
      </c>
      <c r="L737" s="145">
        <v>0</v>
      </c>
      <c r="M737" s="145">
        <v>0</v>
      </c>
      <c r="N737" s="145">
        <v>0</v>
      </c>
      <c r="O737" s="145">
        <v>0</v>
      </c>
      <c r="P737" s="318">
        <f t="shared" si="249"/>
        <v>0</v>
      </c>
      <c r="Q737" s="145">
        <v>0</v>
      </c>
      <c r="R737" s="145">
        <v>0</v>
      </c>
      <c r="S737" s="145">
        <v>0</v>
      </c>
      <c r="T737" s="145">
        <v>0</v>
      </c>
      <c r="U737" s="318">
        <f t="shared" si="251"/>
        <v>0</v>
      </c>
      <c r="V737" s="145">
        <v>0</v>
      </c>
      <c r="W737" s="145">
        <v>0</v>
      </c>
      <c r="X737" s="145">
        <v>0</v>
      </c>
      <c r="Y737" s="466">
        <v>0</v>
      </c>
      <c r="Z737" s="495">
        <f t="shared" si="238"/>
        <v>0</v>
      </c>
      <c r="AA737" s="145">
        <v>0</v>
      </c>
      <c r="AB737" s="145">
        <v>0</v>
      </c>
      <c r="AC737" s="145">
        <v>0</v>
      </c>
      <c r="AD737" s="145">
        <v>0</v>
      </c>
      <c r="AE737" s="495">
        <f t="shared" si="239"/>
        <v>0</v>
      </c>
      <c r="AF737" s="92">
        <v>0</v>
      </c>
      <c r="AG737" s="92">
        <v>0</v>
      </c>
      <c r="AH737" s="92">
        <v>0</v>
      </c>
      <c r="AI737" s="92">
        <v>0</v>
      </c>
      <c r="AJ737" s="495">
        <f t="shared" si="237"/>
        <v>0</v>
      </c>
    </row>
    <row r="738" spans="2:36" s="239" customFormat="1" ht="16.5" customHeight="1" thickBot="1" x14ac:dyDescent="0.3">
      <c r="B738" s="898">
        <v>2</v>
      </c>
      <c r="C738" s="877"/>
      <c r="D738" s="786" t="s">
        <v>564</v>
      </c>
      <c r="E738" s="148" t="s">
        <v>118</v>
      </c>
      <c r="F738" s="52">
        <f t="shared" si="240"/>
        <v>0</v>
      </c>
      <c r="G738" s="123"/>
      <c r="H738" s="123"/>
      <c r="I738" s="123"/>
      <c r="J738" s="123"/>
      <c r="K738" s="68">
        <f t="shared" si="257"/>
        <v>0</v>
      </c>
      <c r="L738" s="277"/>
      <c r="M738" s="277"/>
      <c r="N738" s="277"/>
      <c r="O738" s="277"/>
      <c r="P738" s="318">
        <f t="shared" si="249"/>
        <v>0</v>
      </c>
      <c r="Q738" s="277"/>
      <c r="R738" s="277"/>
      <c r="S738" s="277"/>
      <c r="T738" s="277"/>
      <c r="U738" s="318">
        <f t="shared" si="251"/>
        <v>0</v>
      </c>
      <c r="V738" s="277"/>
      <c r="W738" s="277"/>
      <c r="X738" s="277"/>
      <c r="Y738" s="422"/>
      <c r="Z738" s="495">
        <f t="shared" si="238"/>
        <v>0</v>
      </c>
      <c r="AA738" s="277"/>
      <c r="AB738" s="277"/>
      <c r="AC738" s="277"/>
      <c r="AD738" s="277"/>
      <c r="AE738" s="495">
        <f t="shared" si="239"/>
        <v>0</v>
      </c>
      <c r="AF738" s="277"/>
      <c r="AG738" s="277"/>
      <c r="AH738" s="277"/>
      <c r="AI738" s="277"/>
      <c r="AJ738" s="495">
        <f t="shared" si="237"/>
        <v>0</v>
      </c>
    </row>
    <row r="739" spans="2:36" s="239" customFormat="1" ht="16.5" customHeight="1" thickBot="1" x14ac:dyDescent="0.3">
      <c r="B739" s="899"/>
      <c r="C739" s="877"/>
      <c r="D739" s="787"/>
      <c r="E739" s="94" t="s">
        <v>205</v>
      </c>
      <c r="F739" s="52">
        <f t="shared" si="240"/>
        <v>0</v>
      </c>
      <c r="G739" s="120"/>
      <c r="H739" s="120"/>
      <c r="I739" s="120"/>
      <c r="J739" s="120"/>
      <c r="K739" s="68">
        <f t="shared" si="257"/>
        <v>0</v>
      </c>
      <c r="L739" s="277"/>
      <c r="M739" s="277"/>
      <c r="N739" s="277"/>
      <c r="O739" s="277"/>
      <c r="P739" s="318">
        <f t="shared" si="249"/>
        <v>0</v>
      </c>
      <c r="Q739" s="277"/>
      <c r="R739" s="277"/>
      <c r="S739" s="277"/>
      <c r="T739" s="277"/>
      <c r="U739" s="318">
        <f t="shared" si="251"/>
        <v>0</v>
      </c>
      <c r="V739" s="277"/>
      <c r="W739" s="277"/>
      <c r="X739" s="277"/>
      <c r="Y739" s="422"/>
      <c r="Z739" s="495">
        <f t="shared" si="238"/>
        <v>0</v>
      </c>
      <c r="AA739" s="277"/>
      <c r="AB739" s="277"/>
      <c r="AC739" s="277"/>
      <c r="AD739" s="277"/>
      <c r="AE739" s="495">
        <f t="shared" si="239"/>
        <v>0</v>
      </c>
      <c r="AF739" s="277"/>
      <c r="AG739" s="277"/>
      <c r="AH739" s="277"/>
      <c r="AI739" s="277"/>
      <c r="AJ739" s="495">
        <f t="shared" si="237"/>
        <v>0</v>
      </c>
    </row>
    <row r="740" spans="2:36" s="239" customFormat="1" ht="16.5" customHeight="1" thickBot="1" x14ac:dyDescent="0.3">
      <c r="B740" s="899"/>
      <c r="C740" s="877"/>
      <c r="D740" s="787"/>
      <c r="E740" s="114" t="s">
        <v>114</v>
      </c>
      <c r="F740" s="52">
        <f t="shared" si="240"/>
        <v>0</v>
      </c>
      <c r="G740" s="92">
        <v>0</v>
      </c>
      <c r="H740" s="92">
        <v>0</v>
      </c>
      <c r="I740" s="92">
        <v>0</v>
      </c>
      <c r="J740" s="92">
        <v>0</v>
      </c>
      <c r="K740" s="68">
        <f t="shared" si="257"/>
        <v>0</v>
      </c>
      <c r="L740" s="92">
        <v>0</v>
      </c>
      <c r="M740" s="92">
        <v>0</v>
      </c>
      <c r="N740" s="92">
        <v>0</v>
      </c>
      <c r="O740" s="92">
        <v>0</v>
      </c>
      <c r="P740" s="318">
        <f t="shared" si="249"/>
        <v>0</v>
      </c>
      <c r="Q740" s="92">
        <v>0</v>
      </c>
      <c r="R740" s="92">
        <v>0</v>
      </c>
      <c r="S740" s="92">
        <v>0</v>
      </c>
      <c r="T740" s="92">
        <v>0</v>
      </c>
      <c r="U740" s="318">
        <f t="shared" si="251"/>
        <v>0</v>
      </c>
      <c r="V740" s="92">
        <v>0</v>
      </c>
      <c r="W740" s="92">
        <v>0</v>
      </c>
      <c r="X740" s="92">
        <v>0</v>
      </c>
      <c r="Y740" s="482">
        <v>0</v>
      </c>
      <c r="Z740" s="495">
        <f t="shared" si="238"/>
        <v>0</v>
      </c>
      <c r="AA740" s="92">
        <v>0</v>
      </c>
      <c r="AB740" s="92">
        <v>0</v>
      </c>
      <c r="AC740" s="92">
        <v>0</v>
      </c>
      <c r="AD740" s="92">
        <v>0</v>
      </c>
      <c r="AE740" s="495">
        <f t="shared" si="239"/>
        <v>0</v>
      </c>
      <c r="AF740" s="92">
        <v>0</v>
      </c>
      <c r="AG740" s="92">
        <v>0</v>
      </c>
      <c r="AH740" s="92">
        <v>0</v>
      </c>
      <c r="AI740" s="92">
        <v>0</v>
      </c>
      <c r="AJ740" s="495">
        <f t="shared" si="237"/>
        <v>0</v>
      </c>
    </row>
    <row r="741" spans="2:36" s="239" customFormat="1" ht="16.5" customHeight="1" thickBot="1" x14ac:dyDescent="0.3">
      <c r="B741" s="899"/>
      <c r="C741" s="877"/>
      <c r="D741" s="787"/>
      <c r="E741" s="219" t="s">
        <v>626</v>
      </c>
      <c r="F741" s="52">
        <f t="shared" si="240"/>
        <v>0</v>
      </c>
      <c r="G741" s="164">
        <v>0</v>
      </c>
      <c r="H741" s="164">
        <v>0</v>
      </c>
      <c r="I741" s="164">
        <v>0</v>
      </c>
      <c r="J741" s="164">
        <v>0</v>
      </c>
      <c r="K741" s="68">
        <f t="shared" si="257"/>
        <v>0</v>
      </c>
      <c r="L741" s="92">
        <v>0</v>
      </c>
      <c r="M741" s="92">
        <v>0</v>
      </c>
      <c r="N741" s="92">
        <v>0</v>
      </c>
      <c r="O741" s="92">
        <v>0</v>
      </c>
      <c r="P741" s="318">
        <f t="shared" si="249"/>
        <v>0</v>
      </c>
      <c r="Q741" s="164">
        <v>0</v>
      </c>
      <c r="R741" s="164">
        <v>0</v>
      </c>
      <c r="S741" s="164">
        <v>0</v>
      </c>
      <c r="T741" s="164">
        <v>0</v>
      </c>
      <c r="U741" s="318">
        <f t="shared" si="251"/>
        <v>0</v>
      </c>
      <c r="V741" s="164">
        <v>0</v>
      </c>
      <c r="W741" s="164">
        <v>0</v>
      </c>
      <c r="X741" s="164">
        <v>0</v>
      </c>
      <c r="Y741" s="483">
        <v>0</v>
      </c>
      <c r="Z741" s="495">
        <f t="shared" si="238"/>
        <v>0</v>
      </c>
      <c r="AA741" s="164">
        <v>0</v>
      </c>
      <c r="AB741" s="164">
        <v>0</v>
      </c>
      <c r="AC741" s="164">
        <v>0</v>
      </c>
      <c r="AD741" s="164">
        <v>0</v>
      </c>
      <c r="AE741" s="495">
        <f t="shared" si="239"/>
        <v>0</v>
      </c>
      <c r="AF741" s="164">
        <v>0</v>
      </c>
      <c r="AG741" s="164">
        <v>0</v>
      </c>
      <c r="AH741" s="164">
        <v>0</v>
      </c>
      <c r="AI741" s="164">
        <v>0</v>
      </c>
      <c r="AJ741" s="495">
        <f t="shared" si="237"/>
        <v>0</v>
      </c>
    </row>
    <row r="742" spans="2:36" s="239" customFormat="1" ht="21.75" thickBot="1" x14ac:dyDescent="0.3">
      <c r="B742" s="900"/>
      <c r="C742" s="877"/>
      <c r="D742" s="791"/>
      <c r="E742" s="214" t="s">
        <v>625</v>
      </c>
      <c r="F742" s="52">
        <f t="shared" si="240"/>
        <v>0</v>
      </c>
      <c r="G742" s="145">
        <v>0</v>
      </c>
      <c r="H742" s="145">
        <v>0</v>
      </c>
      <c r="I742" s="145">
        <v>0</v>
      </c>
      <c r="J742" s="145">
        <v>0</v>
      </c>
      <c r="K742" s="68">
        <f t="shared" si="257"/>
        <v>0</v>
      </c>
      <c r="L742" s="92">
        <v>0</v>
      </c>
      <c r="M742" s="92">
        <v>0</v>
      </c>
      <c r="N742" s="92">
        <v>0</v>
      </c>
      <c r="O742" s="92">
        <v>0</v>
      </c>
      <c r="P742" s="318">
        <f t="shared" si="249"/>
        <v>0</v>
      </c>
      <c r="Q742" s="145">
        <v>0</v>
      </c>
      <c r="R742" s="145">
        <v>0</v>
      </c>
      <c r="S742" s="145">
        <v>0</v>
      </c>
      <c r="T742" s="145">
        <v>0</v>
      </c>
      <c r="U742" s="318">
        <f t="shared" si="251"/>
        <v>0</v>
      </c>
      <c r="V742" s="145">
        <v>0</v>
      </c>
      <c r="W742" s="145">
        <v>0</v>
      </c>
      <c r="X742" s="145">
        <v>0</v>
      </c>
      <c r="Y742" s="466">
        <v>0</v>
      </c>
      <c r="Z742" s="495">
        <f t="shared" si="238"/>
        <v>0</v>
      </c>
      <c r="AA742" s="145">
        <v>0</v>
      </c>
      <c r="AB742" s="145">
        <v>0</v>
      </c>
      <c r="AC742" s="145">
        <v>0</v>
      </c>
      <c r="AD742" s="145">
        <v>0</v>
      </c>
      <c r="AE742" s="495">
        <f t="shared" si="239"/>
        <v>0</v>
      </c>
      <c r="AF742" s="145">
        <v>0</v>
      </c>
      <c r="AG742" s="145">
        <v>0</v>
      </c>
      <c r="AH742" s="145">
        <v>0</v>
      </c>
      <c r="AI742" s="145">
        <v>0</v>
      </c>
      <c r="AJ742" s="495">
        <f t="shared" si="237"/>
        <v>0</v>
      </c>
    </row>
    <row r="743" spans="2:36" s="239" customFormat="1" ht="16.5" customHeight="1" thickBot="1" x14ac:dyDescent="0.3">
      <c r="B743" s="898">
        <v>3</v>
      </c>
      <c r="C743" s="877"/>
      <c r="D743" s="786" t="s">
        <v>381</v>
      </c>
      <c r="E743" s="93" t="s">
        <v>118</v>
      </c>
      <c r="F743" s="52">
        <f t="shared" si="240"/>
        <v>0</v>
      </c>
      <c r="G743" s="123"/>
      <c r="H743" s="123"/>
      <c r="I743" s="123"/>
      <c r="J743" s="123"/>
      <c r="K743" s="68">
        <f t="shared" si="257"/>
        <v>0</v>
      </c>
      <c r="L743" s="277"/>
      <c r="M743" s="277"/>
      <c r="N743" s="277"/>
      <c r="O743" s="277"/>
      <c r="P743" s="318">
        <f t="shared" si="249"/>
        <v>0</v>
      </c>
      <c r="Q743" s="277"/>
      <c r="R743" s="277"/>
      <c r="S743" s="277"/>
      <c r="T743" s="277"/>
      <c r="U743" s="318">
        <f t="shared" si="251"/>
        <v>0</v>
      </c>
      <c r="V743" s="277"/>
      <c r="W743" s="277"/>
      <c r="X743" s="277"/>
      <c r="Y743" s="422"/>
      <c r="Z743" s="495">
        <f t="shared" si="238"/>
        <v>0</v>
      </c>
      <c r="AA743" s="277"/>
      <c r="AB743" s="277"/>
      <c r="AC743" s="277"/>
      <c r="AD743" s="277"/>
      <c r="AE743" s="495">
        <f t="shared" si="239"/>
        <v>0</v>
      </c>
      <c r="AF743" s="277"/>
      <c r="AG743" s="277"/>
      <c r="AH743" s="277"/>
      <c r="AI743" s="277"/>
      <c r="AJ743" s="495">
        <f t="shared" si="237"/>
        <v>0</v>
      </c>
    </row>
    <row r="744" spans="2:36" s="239" customFormat="1" ht="15" customHeight="1" thickBot="1" x14ac:dyDescent="0.3">
      <c r="B744" s="899"/>
      <c r="C744" s="877"/>
      <c r="D744" s="787"/>
      <c r="E744" s="94" t="s">
        <v>205</v>
      </c>
      <c r="F744" s="52">
        <f t="shared" si="240"/>
        <v>0</v>
      </c>
      <c r="G744" s="120"/>
      <c r="H744" s="120"/>
      <c r="I744" s="120"/>
      <c r="J744" s="120"/>
      <c r="K744" s="68">
        <f t="shared" si="257"/>
        <v>0</v>
      </c>
      <c r="L744" s="277"/>
      <c r="M744" s="277"/>
      <c r="N744" s="277"/>
      <c r="O744" s="277"/>
      <c r="P744" s="318">
        <f t="shared" si="249"/>
        <v>0</v>
      </c>
      <c r="Q744" s="277"/>
      <c r="R744" s="277"/>
      <c r="S744" s="277"/>
      <c r="T744" s="277"/>
      <c r="U744" s="318">
        <f t="shared" si="251"/>
        <v>0</v>
      </c>
      <c r="V744" s="277"/>
      <c r="W744" s="277"/>
      <c r="X744" s="277"/>
      <c r="Y744" s="422"/>
      <c r="Z744" s="495">
        <f t="shared" si="238"/>
        <v>0</v>
      </c>
      <c r="AA744" s="277"/>
      <c r="AB744" s="277"/>
      <c r="AC744" s="277"/>
      <c r="AD744" s="277"/>
      <c r="AE744" s="495">
        <f t="shared" si="239"/>
        <v>0</v>
      </c>
      <c r="AF744" s="277"/>
      <c r="AG744" s="277"/>
      <c r="AH744" s="277"/>
      <c r="AI744" s="277"/>
      <c r="AJ744" s="495">
        <f t="shared" si="237"/>
        <v>0</v>
      </c>
    </row>
    <row r="745" spans="2:36" s="239" customFormat="1" ht="17.45" customHeight="1" thickBot="1" x14ac:dyDescent="0.3">
      <c r="B745" s="899"/>
      <c r="C745" s="877"/>
      <c r="D745" s="787"/>
      <c r="E745" s="114" t="s">
        <v>114</v>
      </c>
      <c r="F745" s="52">
        <f t="shared" si="240"/>
        <v>0</v>
      </c>
      <c r="G745" s="92">
        <v>0</v>
      </c>
      <c r="H745" s="92">
        <v>0</v>
      </c>
      <c r="I745" s="92">
        <v>0</v>
      </c>
      <c r="J745" s="92">
        <v>0</v>
      </c>
      <c r="K745" s="68">
        <f t="shared" si="257"/>
        <v>0</v>
      </c>
      <c r="L745" s="92">
        <v>0</v>
      </c>
      <c r="M745" s="92">
        <v>0</v>
      </c>
      <c r="N745" s="92">
        <v>0</v>
      </c>
      <c r="O745" s="92">
        <v>0</v>
      </c>
      <c r="P745" s="318">
        <f t="shared" si="249"/>
        <v>0</v>
      </c>
      <c r="Q745" s="92">
        <v>0</v>
      </c>
      <c r="R745" s="92">
        <v>0</v>
      </c>
      <c r="S745" s="92">
        <v>0</v>
      </c>
      <c r="T745" s="92">
        <v>0</v>
      </c>
      <c r="U745" s="318">
        <f t="shared" si="251"/>
        <v>0</v>
      </c>
      <c r="V745" s="92">
        <v>0</v>
      </c>
      <c r="W745" s="92">
        <v>0</v>
      </c>
      <c r="X745" s="92">
        <v>0</v>
      </c>
      <c r="Y745" s="482">
        <v>0</v>
      </c>
      <c r="Z745" s="495">
        <f t="shared" si="238"/>
        <v>0</v>
      </c>
      <c r="AA745" s="92">
        <v>0</v>
      </c>
      <c r="AB745" s="92">
        <v>0</v>
      </c>
      <c r="AC745" s="92">
        <v>0</v>
      </c>
      <c r="AD745" s="92">
        <v>0</v>
      </c>
      <c r="AE745" s="495">
        <f t="shared" si="239"/>
        <v>0</v>
      </c>
      <c r="AF745" s="92">
        <v>0</v>
      </c>
      <c r="AG745" s="92">
        <v>0</v>
      </c>
      <c r="AH745" s="92">
        <v>0</v>
      </c>
      <c r="AI745" s="92">
        <v>0</v>
      </c>
      <c r="AJ745" s="495">
        <f t="shared" si="237"/>
        <v>0</v>
      </c>
    </row>
    <row r="746" spans="2:36" s="239" customFormat="1" ht="17.45" customHeight="1" thickBot="1" x14ac:dyDescent="0.3">
      <c r="B746" s="899"/>
      <c r="C746" s="877"/>
      <c r="D746" s="787"/>
      <c r="E746" s="219" t="s">
        <v>626</v>
      </c>
      <c r="F746" s="52">
        <f t="shared" si="240"/>
        <v>0</v>
      </c>
      <c r="G746" s="164">
        <v>0</v>
      </c>
      <c r="H746" s="164">
        <v>0</v>
      </c>
      <c r="I746" s="164">
        <v>0</v>
      </c>
      <c r="J746" s="164">
        <v>0</v>
      </c>
      <c r="K746" s="68">
        <f t="shared" si="257"/>
        <v>0</v>
      </c>
      <c r="L746" s="164">
        <v>0</v>
      </c>
      <c r="M746" s="164">
        <v>0</v>
      </c>
      <c r="N746" s="164">
        <v>0</v>
      </c>
      <c r="O746" s="164">
        <v>0</v>
      </c>
      <c r="P746" s="318">
        <f t="shared" si="249"/>
        <v>0</v>
      </c>
      <c r="Q746" s="164">
        <v>0</v>
      </c>
      <c r="R746" s="164">
        <v>0</v>
      </c>
      <c r="S746" s="164">
        <v>0</v>
      </c>
      <c r="T746" s="164">
        <v>0</v>
      </c>
      <c r="U746" s="318">
        <f t="shared" si="251"/>
        <v>0</v>
      </c>
      <c r="V746" s="164">
        <v>0</v>
      </c>
      <c r="W746" s="164">
        <v>0</v>
      </c>
      <c r="X746" s="164">
        <v>0</v>
      </c>
      <c r="Y746" s="483">
        <v>0</v>
      </c>
      <c r="Z746" s="495">
        <f t="shared" si="238"/>
        <v>0</v>
      </c>
      <c r="AA746" s="164">
        <v>0</v>
      </c>
      <c r="AB746" s="164">
        <v>0</v>
      </c>
      <c r="AC746" s="164">
        <v>0</v>
      </c>
      <c r="AD746" s="164">
        <v>0</v>
      </c>
      <c r="AE746" s="495">
        <f t="shared" si="239"/>
        <v>0</v>
      </c>
      <c r="AF746" s="164">
        <v>0</v>
      </c>
      <c r="AG746" s="164">
        <v>0</v>
      </c>
      <c r="AH746" s="164">
        <v>0</v>
      </c>
      <c r="AI746" s="164">
        <v>0</v>
      </c>
      <c r="AJ746" s="495">
        <f t="shared" si="237"/>
        <v>0</v>
      </c>
    </row>
    <row r="747" spans="2:36" s="239" customFormat="1" ht="21.75" thickBot="1" x14ac:dyDescent="0.3">
      <c r="B747" s="900"/>
      <c r="C747" s="877"/>
      <c r="D747" s="791"/>
      <c r="E747" s="214" t="s">
        <v>625</v>
      </c>
      <c r="F747" s="52">
        <f t="shared" si="240"/>
        <v>0</v>
      </c>
      <c r="G747" s="145">
        <v>0</v>
      </c>
      <c r="H747" s="145">
        <v>0</v>
      </c>
      <c r="I747" s="145">
        <v>0</v>
      </c>
      <c r="J747" s="145">
        <v>0</v>
      </c>
      <c r="K747" s="68">
        <f t="shared" si="257"/>
        <v>0</v>
      </c>
      <c r="L747" s="145">
        <v>0</v>
      </c>
      <c r="M747" s="145">
        <v>0</v>
      </c>
      <c r="N747" s="145">
        <v>0</v>
      </c>
      <c r="O747" s="145">
        <v>0</v>
      </c>
      <c r="P747" s="318">
        <f t="shared" si="249"/>
        <v>0</v>
      </c>
      <c r="Q747" s="145">
        <v>0</v>
      </c>
      <c r="R747" s="145">
        <v>0</v>
      </c>
      <c r="S747" s="145">
        <v>0</v>
      </c>
      <c r="T747" s="145">
        <v>0</v>
      </c>
      <c r="U747" s="318">
        <f t="shared" si="251"/>
        <v>0</v>
      </c>
      <c r="V747" s="145">
        <v>0</v>
      </c>
      <c r="W747" s="145">
        <v>0</v>
      </c>
      <c r="X747" s="145">
        <v>0</v>
      </c>
      <c r="Y747" s="466">
        <v>0</v>
      </c>
      <c r="Z747" s="495">
        <f t="shared" si="238"/>
        <v>0</v>
      </c>
      <c r="AA747" s="145">
        <v>0</v>
      </c>
      <c r="AB747" s="145">
        <v>0</v>
      </c>
      <c r="AC747" s="145">
        <v>0</v>
      </c>
      <c r="AD747" s="145">
        <v>0</v>
      </c>
      <c r="AE747" s="495">
        <f t="shared" si="239"/>
        <v>0</v>
      </c>
      <c r="AF747" s="145">
        <v>0</v>
      </c>
      <c r="AG747" s="145">
        <v>0</v>
      </c>
      <c r="AH747" s="145">
        <v>0</v>
      </c>
      <c r="AI747" s="145">
        <v>0</v>
      </c>
      <c r="AJ747" s="495">
        <f t="shared" si="237"/>
        <v>0</v>
      </c>
    </row>
    <row r="748" spans="2:36" s="239" customFormat="1" ht="17.45" customHeight="1" thickBot="1" x14ac:dyDescent="0.3">
      <c r="B748" s="898">
        <v>4</v>
      </c>
      <c r="C748" s="877"/>
      <c r="D748" s="786" t="s">
        <v>623</v>
      </c>
      <c r="E748" s="93" t="s">
        <v>118</v>
      </c>
      <c r="F748" s="52">
        <f t="shared" si="240"/>
        <v>0</v>
      </c>
      <c r="G748" s="123"/>
      <c r="H748" s="123"/>
      <c r="I748" s="123"/>
      <c r="J748" s="123"/>
      <c r="K748" s="68">
        <f t="shared" si="257"/>
        <v>0</v>
      </c>
      <c r="L748" s="277"/>
      <c r="M748" s="277"/>
      <c r="N748" s="277"/>
      <c r="O748" s="277"/>
      <c r="P748" s="318">
        <f t="shared" si="249"/>
        <v>0</v>
      </c>
      <c r="Q748" s="277"/>
      <c r="R748" s="277"/>
      <c r="S748" s="277"/>
      <c r="T748" s="277"/>
      <c r="U748" s="318">
        <f t="shared" si="251"/>
        <v>0</v>
      </c>
      <c r="V748" s="277"/>
      <c r="W748" s="277"/>
      <c r="X748" s="277"/>
      <c r="Y748" s="422"/>
      <c r="Z748" s="495">
        <f t="shared" si="238"/>
        <v>0</v>
      </c>
      <c r="AA748" s="277"/>
      <c r="AB748" s="277"/>
      <c r="AC748" s="277"/>
      <c r="AD748" s="277"/>
      <c r="AE748" s="495">
        <f t="shared" si="239"/>
        <v>0</v>
      </c>
      <c r="AF748" s="277"/>
      <c r="AG748" s="277"/>
      <c r="AH748" s="277"/>
      <c r="AI748" s="277"/>
      <c r="AJ748" s="495">
        <f t="shared" si="237"/>
        <v>0</v>
      </c>
    </row>
    <row r="749" spans="2:36" s="239" customFormat="1" ht="17.45" customHeight="1" thickBot="1" x14ac:dyDescent="0.3">
      <c r="B749" s="899"/>
      <c r="C749" s="877"/>
      <c r="D749" s="787"/>
      <c r="E749" s="94" t="s">
        <v>205</v>
      </c>
      <c r="F749" s="52">
        <f t="shared" si="240"/>
        <v>0</v>
      </c>
      <c r="G749" s="123"/>
      <c r="H749" s="123"/>
      <c r="I749" s="123"/>
      <c r="J749" s="123"/>
      <c r="K749" s="68">
        <f t="shared" si="257"/>
        <v>0</v>
      </c>
      <c r="L749" s="277"/>
      <c r="M749" s="277"/>
      <c r="N749" s="277"/>
      <c r="O749" s="277"/>
      <c r="P749" s="318">
        <f t="shared" si="249"/>
        <v>0</v>
      </c>
      <c r="Q749" s="277"/>
      <c r="R749" s="277"/>
      <c r="S749" s="277"/>
      <c r="T749" s="277"/>
      <c r="U749" s="318">
        <f t="shared" si="251"/>
        <v>0</v>
      </c>
      <c r="V749" s="277"/>
      <c r="W749" s="277"/>
      <c r="X749" s="277"/>
      <c r="Y749" s="422"/>
      <c r="Z749" s="495">
        <f t="shared" si="238"/>
        <v>0</v>
      </c>
      <c r="AA749" s="277"/>
      <c r="AB749" s="277"/>
      <c r="AC749" s="277"/>
      <c r="AD749" s="277"/>
      <c r="AE749" s="495">
        <f t="shared" si="239"/>
        <v>0</v>
      </c>
      <c r="AF749" s="277"/>
      <c r="AG749" s="277"/>
      <c r="AH749" s="277"/>
      <c r="AI749" s="277"/>
      <c r="AJ749" s="495">
        <f t="shared" si="237"/>
        <v>0</v>
      </c>
    </row>
    <row r="750" spans="2:36" s="239" customFormat="1" ht="17.45" customHeight="1" thickBot="1" x14ac:dyDescent="0.3">
      <c r="B750" s="899"/>
      <c r="C750" s="877"/>
      <c r="D750" s="787"/>
      <c r="E750" s="114" t="s">
        <v>114</v>
      </c>
      <c r="F750" s="52">
        <f t="shared" si="240"/>
        <v>5</v>
      </c>
      <c r="G750" s="92">
        <v>0</v>
      </c>
      <c r="H750" s="92">
        <v>0</v>
      </c>
      <c r="I750" s="92">
        <v>0</v>
      </c>
      <c r="J750" s="92">
        <v>0</v>
      </c>
      <c r="K750" s="68">
        <f t="shared" si="257"/>
        <v>0</v>
      </c>
      <c r="L750" s="92">
        <v>0</v>
      </c>
      <c r="M750" s="92">
        <v>0</v>
      </c>
      <c r="N750" s="92">
        <v>0</v>
      </c>
      <c r="O750" s="92">
        <v>0</v>
      </c>
      <c r="P750" s="318">
        <f t="shared" si="249"/>
        <v>0</v>
      </c>
      <c r="Q750" s="92">
        <v>0</v>
      </c>
      <c r="R750" s="92">
        <v>0</v>
      </c>
      <c r="S750" s="92">
        <v>0</v>
      </c>
      <c r="T750" s="92">
        <v>0</v>
      </c>
      <c r="U750" s="318">
        <f t="shared" si="251"/>
        <v>0</v>
      </c>
      <c r="V750" s="92">
        <v>0</v>
      </c>
      <c r="W750" s="92">
        <v>0</v>
      </c>
      <c r="X750" s="92">
        <v>0</v>
      </c>
      <c r="Y750" s="482">
        <v>0</v>
      </c>
      <c r="Z750" s="495">
        <f t="shared" si="238"/>
        <v>0</v>
      </c>
      <c r="AA750" s="92">
        <v>0</v>
      </c>
      <c r="AB750" s="92">
        <v>0</v>
      </c>
      <c r="AC750" s="92">
        <v>0</v>
      </c>
      <c r="AD750" s="92">
        <v>0</v>
      </c>
      <c r="AE750" s="495">
        <f t="shared" si="239"/>
        <v>0</v>
      </c>
      <c r="AF750" s="92">
        <v>0</v>
      </c>
      <c r="AG750" s="92">
        <v>0</v>
      </c>
      <c r="AH750" s="92">
        <v>0</v>
      </c>
      <c r="AI750" s="92">
        <v>5</v>
      </c>
      <c r="AJ750" s="495">
        <f t="shared" si="237"/>
        <v>5</v>
      </c>
    </row>
    <row r="751" spans="2:36" s="239" customFormat="1" ht="17.45" customHeight="1" thickBot="1" x14ac:dyDescent="0.3">
      <c r="B751" s="899"/>
      <c r="C751" s="877"/>
      <c r="D751" s="787"/>
      <c r="E751" s="219" t="s">
        <v>626</v>
      </c>
      <c r="F751" s="52">
        <f t="shared" si="240"/>
        <v>11</v>
      </c>
      <c r="G751" s="92">
        <v>0</v>
      </c>
      <c r="H751" s="92">
        <v>0</v>
      </c>
      <c r="I751" s="92">
        <v>0</v>
      </c>
      <c r="J751" s="92">
        <v>0</v>
      </c>
      <c r="K751" s="68">
        <f t="shared" si="257"/>
        <v>0</v>
      </c>
      <c r="L751" s="164">
        <v>0</v>
      </c>
      <c r="M751" s="164">
        <v>0</v>
      </c>
      <c r="N751" s="164">
        <v>0</v>
      </c>
      <c r="O751" s="164">
        <v>0</v>
      </c>
      <c r="P751" s="318">
        <f t="shared" si="249"/>
        <v>0</v>
      </c>
      <c r="Q751" s="164">
        <v>0</v>
      </c>
      <c r="R751" s="164">
        <v>0</v>
      </c>
      <c r="S751" s="164">
        <v>0</v>
      </c>
      <c r="T751" s="164">
        <v>0</v>
      </c>
      <c r="U751" s="318">
        <f t="shared" si="251"/>
        <v>0</v>
      </c>
      <c r="V751" s="164">
        <v>0</v>
      </c>
      <c r="W751" s="164">
        <v>0</v>
      </c>
      <c r="X751" s="164">
        <v>0</v>
      </c>
      <c r="Y751" s="483">
        <v>0</v>
      </c>
      <c r="Z751" s="495">
        <f t="shared" si="238"/>
        <v>0</v>
      </c>
      <c r="AA751" s="164">
        <v>0</v>
      </c>
      <c r="AB751" s="164">
        <v>0</v>
      </c>
      <c r="AC751" s="164">
        <v>0</v>
      </c>
      <c r="AD751" s="164">
        <v>0</v>
      </c>
      <c r="AE751" s="495">
        <f t="shared" si="239"/>
        <v>0</v>
      </c>
      <c r="AF751" s="164">
        <v>0</v>
      </c>
      <c r="AG751" s="164">
        <v>0</v>
      </c>
      <c r="AH751" s="164">
        <v>0</v>
      </c>
      <c r="AI751" s="164">
        <v>11</v>
      </c>
      <c r="AJ751" s="495">
        <f t="shared" si="237"/>
        <v>11</v>
      </c>
    </row>
    <row r="752" spans="2:36" s="239" customFormat="1" ht="35.25" customHeight="1" thickBot="1" x14ac:dyDescent="0.3">
      <c r="B752" s="900"/>
      <c r="C752" s="877"/>
      <c r="D752" s="791"/>
      <c r="E752" s="214" t="s">
        <v>625</v>
      </c>
      <c r="F752" s="52">
        <f t="shared" si="240"/>
        <v>0</v>
      </c>
      <c r="G752" s="92">
        <v>0</v>
      </c>
      <c r="H752" s="92">
        <v>0</v>
      </c>
      <c r="I752" s="92">
        <v>0</v>
      </c>
      <c r="J752" s="92">
        <v>0</v>
      </c>
      <c r="K752" s="68">
        <f t="shared" si="257"/>
        <v>0</v>
      </c>
      <c r="L752" s="144">
        <v>0</v>
      </c>
      <c r="M752" s="144">
        <v>0</v>
      </c>
      <c r="N752" s="144">
        <v>0</v>
      </c>
      <c r="O752" s="144">
        <v>0</v>
      </c>
      <c r="P752" s="318">
        <f t="shared" si="249"/>
        <v>0</v>
      </c>
      <c r="Q752" s="144">
        <v>0</v>
      </c>
      <c r="R752" s="144">
        <v>0</v>
      </c>
      <c r="S752" s="144">
        <v>0</v>
      </c>
      <c r="T752" s="144">
        <v>0</v>
      </c>
      <c r="U752" s="318">
        <f t="shared" si="251"/>
        <v>0</v>
      </c>
      <c r="V752" s="144">
        <v>0</v>
      </c>
      <c r="W752" s="144">
        <v>0</v>
      </c>
      <c r="X752" s="144">
        <v>0</v>
      </c>
      <c r="Y752" s="484">
        <v>0</v>
      </c>
      <c r="Z752" s="495">
        <f t="shared" si="238"/>
        <v>0</v>
      </c>
      <c r="AA752" s="144">
        <v>0</v>
      </c>
      <c r="AB752" s="144">
        <v>0</v>
      </c>
      <c r="AC752" s="144">
        <v>0</v>
      </c>
      <c r="AD752" s="144">
        <v>0</v>
      </c>
      <c r="AE752" s="495">
        <f t="shared" si="239"/>
        <v>0</v>
      </c>
      <c r="AF752" s="144">
        <v>0</v>
      </c>
      <c r="AG752" s="144">
        <v>0</v>
      </c>
      <c r="AH752" s="144">
        <v>0</v>
      </c>
      <c r="AI752" s="144">
        <v>0</v>
      </c>
      <c r="AJ752" s="495">
        <f t="shared" si="237"/>
        <v>0</v>
      </c>
    </row>
    <row r="753" spans="2:36" s="239" customFormat="1" ht="28.5" customHeight="1" thickBot="1" x14ac:dyDescent="0.3">
      <c r="B753" s="898">
        <v>5</v>
      </c>
      <c r="C753" s="877"/>
      <c r="D753" s="786" t="s">
        <v>565</v>
      </c>
      <c r="E753" s="114" t="s">
        <v>114</v>
      </c>
      <c r="F753" s="52">
        <f t="shared" si="240"/>
        <v>0</v>
      </c>
      <c r="G753" s="92">
        <v>0</v>
      </c>
      <c r="H753" s="92">
        <v>0</v>
      </c>
      <c r="I753" s="92">
        <v>0</v>
      </c>
      <c r="J753" s="92">
        <v>0</v>
      </c>
      <c r="K753" s="68">
        <f t="shared" si="257"/>
        <v>0</v>
      </c>
      <c r="L753" s="145">
        <v>0</v>
      </c>
      <c r="M753" s="145">
        <v>0</v>
      </c>
      <c r="N753" s="145">
        <v>0</v>
      </c>
      <c r="O753" s="145">
        <v>0</v>
      </c>
      <c r="P753" s="318">
        <f t="shared" si="249"/>
        <v>0</v>
      </c>
      <c r="Q753" s="145">
        <v>0</v>
      </c>
      <c r="R753" s="145">
        <v>0</v>
      </c>
      <c r="S753" s="145">
        <v>0</v>
      </c>
      <c r="T753" s="145">
        <v>0</v>
      </c>
      <c r="U753" s="318">
        <f t="shared" si="251"/>
        <v>0</v>
      </c>
      <c r="V753" s="145">
        <v>0</v>
      </c>
      <c r="W753" s="145">
        <v>0</v>
      </c>
      <c r="X753" s="145">
        <v>0</v>
      </c>
      <c r="Y753" s="466">
        <v>0</v>
      </c>
      <c r="Z753" s="495">
        <f t="shared" si="238"/>
        <v>0</v>
      </c>
      <c r="AA753" s="145">
        <v>0</v>
      </c>
      <c r="AB753" s="145">
        <v>0</v>
      </c>
      <c r="AC753" s="145">
        <v>0</v>
      </c>
      <c r="AD753" s="145">
        <v>0</v>
      </c>
      <c r="AE753" s="495">
        <f t="shared" si="239"/>
        <v>0</v>
      </c>
      <c r="AF753" s="145">
        <v>0</v>
      </c>
      <c r="AG753" s="145">
        <v>0</v>
      </c>
      <c r="AH753" s="145">
        <v>0</v>
      </c>
      <c r="AI753" s="145">
        <v>0</v>
      </c>
      <c r="AJ753" s="495">
        <f t="shared" si="237"/>
        <v>0</v>
      </c>
    </row>
    <row r="754" spans="2:36" s="239" customFormat="1" ht="28.5" customHeight="1" thickBot="1" x14ac:dyDescent="0.3">
      <c r="B754" s="899"/>
      <c r="C754" s="877"/>
      <c r="D754" s="787"/>
      <c r="E754" s="219" t="s">
        <v>626</v>
      </c>
      <c r="F754" s="52">
        <f t="shared" si="240"/>
        <v>0</v>
      </c>
      <c r="G754" s="92">
        <v>0</v>
      </c>
      <c r="H754" s="92">
        <v>0</v>
      </c>
      <c r="I754" s="92">
        <v>0</v>
      </c>
      <c r="J754" s="92">
        <v>0</v>
      </c>
      <c r="K754" s="68">
        <f t="shared" si="257"/>
        <v>0</v>
      </c>
      <c r="L754" s="145">
        <v>0</v>
      </c>
      <c r="M754" s="145">
        <v>0</v>
      </c>
      <c r="N754" s="145">
        <v>0</v>
      </c>
      <c r="O754" s="145">
        <v>0</v>
      </c>
      <c r="P754" s="318">
        <f t="shared" si="249"/>
        <v>0</v>
      </c>
      <c r="Q754" s="145">
        <v>0</v>
      </c>
      <c r="R754" s="145">
        <v>0</v>
      </c>
      <c r="S754" s="145">
        <v>0</v>
      </c>
      <c r="T754" s="145">
        <v>0</v>
      </c>
      <c r="U754" s="318">
        <f t="shared" si="251"/>
        <v>0</v>
      </c>
      <c r="V754" s="145">
        <v>0</v>
      </c>
      <c r="W754" s="145">
        <v>0</v>
      </c>
      <c r="X754" s="145">
        <v>0</v>
      </c>
      <c r="Y754" s="466">
        <v>0</v>
      </c>
      <c r="Z754" s="495">
        <f t="shared" si="238"/>
        <v>0</v>
      </c>
      <c r="AA754" s="145">
        <v>0</v>
      </c>
      <c r="AB754" s="145">
        <v>0</v>
      </c>
      <c r="AC754" s="145">
        <v>0</v>
      </c>
      <c r="AD754" s="145">
        <v>0</v>
      </c>
      <c r="AE754" s="495">
        <f t="shared" si="239"/>
        <v>0</v>
      </c>
      <c r="AF754" s="145">
        <v>0</v>
      </c>
      <c r="AG754" s="145">
        <v>0</v>
      </c>
      <c r="AH754" s="145">
        <v>0</v>
      </c>
      <c r="AI754" s="145">
        <v>0</v>
      </c>
      <c r="AJ754" s="495">
        <f t="shared" si="237"/>
        <v>0</v>
      </c>
    </row>
    <row r="755" spans="2:36" s="239" customFormat="1" ht="28.5" customHeight="1" thickBot="1" x14ac:dyDescent="0.3">
      <c r="B755" s="900"/>
      <c r="C755" s="877"/>
      <c r="D755" s="791"/>
      <c r="E755" s="214" t="s">
        <v>625</v>
      </c>
      <c r="F755" s="52">
        <f t="shared" si="240"/>
        <v>0</v>
      </c>
      <c r="G755" s="92">
        <v>0</v>
      </c>
      <c r="H755" s="92">
        <v>0</v>
      </c>
      <c r="I755" s="92">
        <v>0</v>
      </c>
      <c r="J755" s="92">
        <v>0</v>
      </c>
      <c r="K755" s="68">
        <f t="shared" si="257"/>
        <v>0</v>
      </c>
      <c r="L755" s="145">
        <v>0</v>
      </c>
      <c r="M755" s="145">
        <v>0</v>
      </c>
      <c r="N755" s="145">
        <v>0</v>
      </c>
      <c r="O755" s="145">
        <v>0</v>
      </c>
      <c r="P755" s="318">
        <f t="shared" si="249"/>
        <v>0</v>
      </c>
      <c r="Q755" s="145">
        <v>0</v>
      </c>
      <c r="R755" s="145">
        <v>0</v>
      </c>
      <c r="S755" s="145">
        <v>0</v>
      </c>
      <c r="T755" s="145">
        <v>0</v>
      </c>
      <c r="U755" s="318">
        <f t="shared" si="251"/>
        <v>0</v>
      </c>
      <c r="V755" s="145">
        <v>0</v>
      </c>
      <c r="W755" s="145">
        <v>0</v>
      </c>
      <c r="X755" s="145">
        <v>0</v>
      </c>
      <c r="Y755" s="466">
        <v>0</v>
      </c>
      <c r="Z755" s="495">
        <f t="shared" si="238"/>
        <v>0</v>
      </c>
      <c r="AA755" s="145">
        <v>0</v>
      </c>
      <c r="AB755" s="145">
        <v>0</v>
      </c>
      <c r="AC755" s="145">
        <v>0</v>
      </c>
      <c r="AD755" s="145">
        <v>0</v>
      </c>
      <c r="AE755" s="495">
        <f t="shared" si="239"/>
        <v>0</v>
      </c>
      <c r="AF755" s="145">
        <v>0</v>
      </c>
      <c r="AG755" s="145">
        <v>0</v>
      </c>
      <c r="AH755" s="145">
        <v>0</v>
      </c>
      <c r="AI755" s="145">
        <v>0</v>
      </c>
      <c r="AJ755" s="495">
        <f t="shared" si="237"/>
        <v>0</v>
      </c>
    </row>
    <row r="756" spans="2:36" s="239" customFormat="1" ht="28.5" customHeight="1" thickBot="1" x14ac:dyDescent="0.3">
      <c r="B756" s="898">
        <v>6</v>
      </c>
      <c r="C756" s="877"/>
      <c r="D756" s="786" t="s">
        <v>566</v>
      </c>
      <c r="E756" s="114" t="s">
        <v>114</v>
      </c>
      <c r="F756" s="52">
        <f t="shared" si="240"/>
        <v>0</v>
      </c>
      <c r="G756" s="92">
        <v>0</v>
      </c>
      <c r="H756" s="92">
        <v>0</v>
      </c>
      <c r="I756" s="92">
        <v>0</v>
      </c>
      <c r="J756" s="92">
        <v>0</v>
      </c>
      <c r="K756" s="68">
        <f t="shared" si="257"/>
        <v>0</v>
      </c>
      <c r="L756" s="145">
        <v>0</v>
      </c>
      <c r="M756" s="145">
        <v>0</v>
      </c>
      <c r="N756" s="145">
        <v>0</v>
      </c>
      <c r="O756" s="145">
        <v>0</v>
      </c>
      <c r="P756" s="318">
        <f t="shared" si="249"/>
        <v>0</v>
      </c>
      <c r="Q756" s="145">
        <v>0</v>
      </c>
      <c r="R756" s="145">
        <v>0</v>
      </c>
      <c r="S756" s="145">
        <v>0</v>
      </c>
      <c r="T756" s="145">
        <v>0</v>
      </c>
      <c r="U756" s="318">
        <f t="shared" si="251"/>
        <v>0</v>
      </c>
      <c r="V756" s="145">
        <v>0</v>
      </c>
      <c r="W756" s="145">
        <v>0</v>
      </c>
      <c r="X756" s="145">
        <v>0</v>
      </c>
      <c r="Y756" s="466">
        <v>0</v>
      </c>
      <c r="Z756" s="495">
        <f t="shared" si="238"/>
        <v>0</v>
      </c>
      <c r="AA756" s="145">
        <v>0</v>
      </c>
      <c r="AB756" s="145">
        <v>0</v>
      </c>
      <c r="AC756" s="145">
        <v>0</v>
      </c>
      <c r="AD756" s="145">
        <v>0</v>
      </c>
      <c r="AE756" s="495">
        <f t="shared" si="239"/>
        <v>0</v>
      </c>
      <c r="AF756" s="145">
        <v>0</v>
      </c>
      <c r="AG756" s="145">
        <v>0</v>
      </c>
      <c r="AH756" s="145">
        <v>0</v>
      </c>
      <c r="AI756" s="145">
        <v>0</v>
      </c>
      <c r="AJ756" s="495">
        <f t="shared" si="237"/>
        <v>0</v>
      </c>
    </row>
    <row r="757" spans="2:36" s="239" customFormat="1" ht="28.5" customHeight="1" thickBot="1" x14ac:dyDescent="0.3">
      <c r="B757" s="899"/>
      <c r="C757" s="877"/>
      <c r="D757" s="787"/>
      <c r="E757" s="219" t="s">
        <v>626</v>
      </c>
      <c r="F757" s="52">
        <f t="shared" si="240"/>
        <v>0</v>
      </c>
      <c r="G757" s="92">
        <v>0</v>
      </c>
      <c r="H757" s="92">
        <v>0</v>
      </c>
      <c r="I757" s="92">
        <v>0</v>
      </c>
      <c r="J757" s="92">
        <v>0</v>
      </c>
      <c r="K757" s="68">
        <f t="shared" si="257"/>
        <v>0</v>
      </c>
      <c r="L757" s="145">
        <v>0</v>
      </c>
      <c r="M757" s="145">
        <v>0</v>
      </c>
      <c r="N757" s="145">
        <v>0</v>
      </c>
      <c r="O757" s="145">
        <v>0</v>
      </c>
      <c r="P757" s="318">
        <f t="shared" si="249"/>
        <v>0</v>
      </c>
      <c r="Q757" s="145">
        <v>0</v>
      </c>
      <c r="R757" s="145">
        <v>0</v>
      </c>
      <c r="S757" s="145">
        <v>0</v>
      </c>
      <c r="T757" s="145">
        <v>0</v>
      </c>
      <c r="U757" s="318">
        <f t="shared" si="251"/>
        <v>0</v>
      </c>
      <c r="V757" s="145">
        <v>0</v>
      </c>
      <c r="W757" s="145">
        <v>0</v>
      </c>
      <c r="X757" s="145">
        <v>0</v>
      </c>
      <c r="Y757" s="466">
        <v>0</v>
      </c>
      <c r="Z757" s="495">
        <f t="shared" si="238"/>
        <v>0</v>
      </c>
      <c r="AA757" s="145">
        <v>0</v>
      </c>
      <c r="AB757" s="145">
        <v>0</v>
      </c>
      <c r="AC757" s="145">
        <v>0</v>
      </c>
      <c r="AD757" s="145">
        <v>0</v>
      </c>
      <c r="AE757" s="495">
        <f t="shared" si="239"/>
        <v>0</v>
      </c>
      <c r="AF757" s="145">
        <v>0</v>
      </c>
      <c r="AG757" s="145">
        <v>0</v>
      </c>
      <c r="AH757" s="145">
        <v>0</v>
      </c>
      <c r="AI757" s="145">
        <v>0</v>
      </c>
      <c r="AJ757" s="495">
        <f t="shared" si="237"/>
        <v>0</v>
      </c>
    </row>
    <row r="758" spans="2:36" s="239" customFormat="1" ht="28.5" customHeight="1" thickBot="1" x14ac:dyDescent="0.3">
      <c r="B758" s="900"/>
      <c r="C758" s="877"/>
      <c r="D758" s="791"/>
      <c r="E758" s="214" t="s">
        <v>625</v>
      </c>
      <c r="F758" s="52">
        <f t="shared" si="240"/>
        <v>0</v>
      </c>
      <c r="G758" s="92">
        <v>0</v>
      </c>
      <c r="H758" s="92">
        <v>0</v>
      </c>
      <c r="I758" s="92">
        <v>0</v>
      </c>
      <c r="J758" s="92">
        <v>0</v>
      </c>
      <c r="K758" s="68">
        <f t="shared" si="257"/>
        <v>0</v>
      </c>
      <c r="L758" s="145">
        <v>0</v>
      </c>
      <c r="M758" s="145">
        <v>0</v>
      </c>
      <c r="N758" s="145">
        <v>0</v>
      </c>
      <c r="O758" s="145">
        <v>0</v>
      </c>
      <c r="P758" s="318">
        <f t="shared" si="249"/>
        <v>0</v>
      </c>
      <c r="Q758" s="145">
        <v>0</v>
      </c>
      <c r="R758" s="145">
        <v>0</v>
      </c>
      <c r="S758" s="145">
        <v>0</v>
      </c>
      <c r="T758" s="145">
        <v>0</v>
      </c>
      <c r="U758" s="318">
        <f t="shared" si="251"/>
        <v>0</v>
      </c>
      <c r="V758" s="145">
        <v>0</v>
      </c>
      <c r="W758" s="145">
        <v>0</v>
      </c>
      <c r="X758" s="145">
        <v>0</v>
      </c>
      <c r="Y758" s="466">
        <v>0</v>
      </c>
      <c r="Z758" s="495">
        <f t="shared" si="238"/>
        <v>0</v>
      </c>
      <c r="AA758" s="145">
        <v>0</v>
      </c>
      <c r="AB758" s="145">
        <v>0</v>
      </c>
      <c r="AC758" s="145">
        <v>0</v>
      </c>
      <c r="AD758" s="145">
        <v>0</v>
      </c>
      <c r="AE758" s="495">
        <f t="shared" si="239"/>
        <v>0</v>
      </c>
      <c r="AF758" s="145">
        <v>0</v>
      </c>
      <c r="AG758" s="145">
        <v>0</v>
      </c>
      <c r="AH758" s="145">
        <v>0</v>
      </c>
      <c r="AI758" s="145">
        <v>0</v>
      </c>
      <c r="AJ758" s="495">
        <f t="shared" si="237"/>
        <v>0</v>
      </c>
    </row>
    <row r="759" spans="2:36" s="239" customFormat="1" ht="28.5" customHeight="1" thickBot="1" x14ac:dyDescent="0.3">
      <c r="B759" s="898">
        <v>7</v>
      </c>
      <c r="C759" s="877"/>
      <c r="D759" s="786" t="s">
        <v>669</v>
      </c>
      <c r="E759" s="114" t="s">
        <v>114</v>
      </c>
      <c r="F759" s="52">
        <f t="shared" si="240"/>
        <v>0</v>
      </c>
      <c r="G759" s="92">
        <v>0</v>
      </c>
      <c r="H759" s="92">
        <v>0</v>
      </c>
      <c r="I759" s="92">
        <v>0</v>
      </c>
      <c r="J759" s="92">
        <v>0</v>
      </c>
      <c r="K759" s="68">
        <f t="shared" si="257"/>
        <v>0</v>
      </c>
      <c r="L759" s="145">
        <v>0</v>
      </c>
      <c r="M759" s="145">
        <v>0</v>
      </c>
      <c r="N759" s="145">
        <v>0</v>
      </c>
      <c r="O759" s="145">
        <v>0</v>
      </c>
      <c r="P759" s="318">
        <f t="shared" si="249"/>
        <v>0</v>
      </c>
      <c r="Q759" s="145">
        <v>0</v>
      </c>
      <c r="R759" s="145">
        <v>0</v>
      </c>
      <c r="S759" s="145">
        <v>0</v>
      </c>
      <c r="T759" s="145">
        <v>0</v>
      </c>
      <c r="U759" s="318">
        <f t="shared" si="251"/>
        <v>0</v>
      </c>
      <c r="V759" s="145">
        <v>0</v>
      </c>
      <c r="W759" s="145">
        <v>0</v>
      </c>
      <c r="X759" s="145">
        <v>0</v>
      </c>
      <c r="Y759" s="466">
        <v>0</v>
      </c>
      <c r="Z759" s="495">
        <f t="shared" si="238"/>
        <v>0</v>
      </c>
      <c r="AA759" s="145">
        <v>0</v>
      </c>
      <c r="AB759" s="145">
        <v>0</v>
      </c>
      <c r="AC759" s="145">
        <v>0</v>
      </c>
      <c r="AD759" s="145">
        <v>0</v>
      </c>
      <c r="AE759" s="495">
        <f t="shared" si="239"/>
        <v>0</v>
      </c>
      <c r="AF759" s="145">
        <v>0</v>
      </c>
      <c r="AG759" s="145">
        <v>0</v>
      </c>
      <c r="AH759" s="145">
        <v>0</v>
      </c>
      <c r="AI759" s="145">
        <v>0</v>
      </c>
      <c r="AJ759" s="495">
        <f t="shared" si="237"/>
        <v>0</v>
      </c>
    </row>
    <row r="760" spans="2:36" s="239" customFormat="1" ht="28.5" customHeight="1" thickBot="1" x14ac:dyDescent="0.3">
      <c r="B760" s="899"/>
      <c r="C760" s="877"/>
      <c r="D760" s="787"/>
      <c r="E760" s="219" t="s">
        <v>626</v>
      </c>
      <c r="F760" s="52">
        <f t="shared" si="240"/>
        <v>0</v>
      </c>
      <c r="G760" s="92">
        <v>0</v>
      </c>
      <c r="H760" s="92">
        <v>0</v>
      </c>
      <c r="I760" s="92">
        <v>0</v>
      </c>
      <c r="J760" s="92">
        <v>0</v>
      </c>
      <c r="K760" s="68">
        <f t="shared" si="257"/>
        <v>0</v>
      </c>
      <c r="L760" s="145">
        <v>0</v>
      </c>
      <c r="M760" s="145">
        <v>0</v>
      </c>
      <c r="N760" s="145">
        <v>0</v>
      </c>
      <c r="O760" s="145">
        <v>0</v>
      </c>
      <c r="P760" s="318">
        <f t="shared" si="249"/>
        <v>0</v>
      </c>
      <c r="Q760" s="145">
        <v>0</v>
      </c>
      <c r="R760" s="145">
        <v>0</v>
      </c>
      <c r="S760" s="145">
        <v>0</v>
      </c>
      <c r="T760" s="145">
        <v>0</v>
      </c>
      <c r="U760" s="318">
        <f t="shared" si="251"/>
        <v>0</v>
      </c>
      <c r="V760" s="145">
        <v>0</v>
      </c>
      <c r="W760" s="145">
        <v>0</v>
      </c>
      <c r="X760" s="145">
        <v>0</v>
      </c>
      <c r="Y760" s="466">
        <v>0</v>
      </c>
      <c r="Z760" s="495">
        <f t="shared" si="238"/>
        <v>0</v>
      </c>
      <c r="AA760" s="145">
        <v>0</v>
      </c>
      <c r="AB760" s="145">
        <v>0</v>
      </c>
      <c r="AC760" s="145">
        <v>0</v>
      </c>
      <c r="AD760" s="145">
        <v>0</v>
      </c>
      <c r="AE760" s="495">
        <f t="shared" si="239"/>
        <v>0</v>
      </c>
      <c r="AF760" s="145">
        <v>0</v>
      </c>
      <c r="AG760" s="145">
        <v>0</v>
      </c>
      <c r="AH760" s="145">
        <v>0</v>
      </c>
      <c r="AI760" s="145">
        <v>0</v>
      </c>
      <c r="AJ760" s="495">
        <f t="shared" si="237"/>
        <v>0</v>
      </c>
    </row>
    <row r="761" spans="2:36" s="239" customFormat="1" ht="28.5" customHeight="1" thickBot="1" x14ac:dyDescent="0.3">
      <c r="B761" s="900"/>
      <c r="C761" s="877"/>
      <c r="D761" s="788"/>
      <c r="E761" s="222" t="s">
        <v>625</v>
      </c>
      <c r="F761" s="52">
        <f t="shared" si="240"/>
        <v>0</v>
      </c>
      <c r="G761" s="92">
        <v>0</v>
      </c>
      <c r="H761" s="92">
        <v>0</v>
      </c>
      <c r="I761" s="92">
        <v>0</v>
      </c>
      <c r="J761" s="92">
        <v>0</v>
      </c>
      <c r="K761" s="68">
        <f t="shared" si="257"/>
        <v>0</v>
      </c>
      <c r="L761" s="145">
        <v>0</v>
      </c>
      <c r="M761" s="145">
        <v>0</v>
      </c>
      <c r="N761" s="145">
        <v>0</v>
      </c>
      <c r="O761" s="145">
        <v>0</v>
      </c>
      <c r="P761" s="318">
        <f t="shared" si="249"/>
        <v>0</v>
      </c>
      <c r="Q761" s="145">
        <v>0</v>
      </c>
      <c r="R761" s="145">
        <v>0</v>
      </c>
      <c r="S761" s="145">
        <v>0</v>
      </c>
      <c r="T761" s="145">
        <v>0</v>
      </c>
      <c r="U761" s="318">
        <f t="shared" si="251"/>
        <v>0</v>
      </c>
      <c r="V761" s="145">
        <v>0</v>
      </c>
      <c r="W761" s="145">
        <v>0</v>
      </c>
      <c r="X761" s="145">
        <v>0</v>
      </c>
      <c r="Y761" s="466">
        <v>0</v>
      </c>
      <c r="Z761" s="495">
        <f t="shared" si="238"/>
        <v>0</v>
      </c>
      <c r="AA761" s="145">
        <v>0</v>
      </c>
      <c r="AB761" s="145">
        <v>0</v>
      </c>
      <c r="AC761" s="145">
        <v>0</v>
      </c>
      <c r="AD761" s="145">
        <v>0</v>
      </c>
      <c r="AE761" s="495">
        <f t="shared" si="239"/>
        <v>0</v>
      </c>
      <c r="AF761" s="145">
        <v>0</v>
      </c>
      <c r="AG761" s="145">
        <v>0</v>
      </c>
      <c r="AH761" s="145">
        <v>0</v>
      </c>
      <c r="AI761" s="145">
        <v>0</v>
      </c>
      <c r="AJ761" s="495">
        <f t="shared" si="237"/>
        <v>0</v>
      </c>
    </row>
    <row r="762" spans="2:36" s="239" customFormat="1" ht="28.5" customHeight="1" thickBot="1" x14ac:dyDescent="0.3">
      <c r="B762" s="898">
        <v>8</v>
      </c>
      <c r="C762" s="877"/>
      <c r="D762" s="807" t="s">
        <v>670</v>
      </c>
      <c r="E762" s="114" t="s">
        <v>114</v>
      </c>
      <c r="F762" s="52">
        <f t="shared" si="240"/>
        <v>0</v>
      </c>
      <c r="G762" s="92">
        <v>0</v>
      </c>
      <c r="H762" s="92">
        <v>0</v>
      </c>
      <c r="I762" s="92">
        <v>0</v>
      </c>
      <c r="J762" s="92">
        <v>0</v>
      </c>
      <c r="K762" s="68">
        <f t="shared" si="257"/>
        <v>0</v>
      </c>
      <c r="L762" s="145">
        <v>0</v>
      </c>
      <c r="M762" s="145">
        <v>0</v>
      </c>
      <c r="N762" s="145">
        <v>0</v>
      </c>
      <c r="O762" s="145">
        <v>0</v>
      </c>
      <c r="P762" s="318">
        <f t="shared" si="249"/>
        <v>0</v>
      </c>
      <c r="Q762" s="145">
        <v>0</v>
      </c>
      <c r="R762" s="145">
        <v>0</v>
      </c>
      <c r="S762" s="145">
        <v>0</v>
      </c>
      <c r="T762" s="145">
        <v>0</v>
      </c>
      <c r="U762" s="318">
        <f t="shared" si="251"/>
        <v>0</v>
      </c>
      <c r="V762" s="145">
        <v>0</v>
      </c>
      <c r="W762" s="145">
        <v>0</v>
      </c>
      <c r="X762" s="145">
        <v>0</v>
      </c>
      <c r="Y762" s="466">
        <v>0</v>
      </c>
      <c r="Z762" s="495">
        <f t="shared" si="238"/>
        <v>0</v>
      </c>
      <c r="AA762" s="145">
        <v>0</v>
      </c>
      <c r="AB762" s="145">
        <v>0</v>
      </c>
      <c r="AC762" s="145">
        <v>0</v>
      </c>
      <c r="AD762" s="145">
        <v>0</v>
      </c>
      <c r="AE762" s="495">
        <f t="shared" si="239"/>
        <v>0</v>
      </c>
      <c r="AF762" s="145">
        <v>0</v>
      </c>
      <c r="AG762" s="145">
        <v>0</v>
      </c>
      <c r="AH762" s="145">
        <v>0</v>
      </c>
      <c r="AI762" s="145">
        <v>0</v>
      </c>
      <c r="AJ762" s="495">
        <f t="shared" si="237"/>
        <v>0</v>
      </c>
    </row>
    <row r="763" spans="2:36" s="239" customFormat="1" ht="28.5" customHeight="1" thickBot="1" x14ac:dyDescent="0.3">
      <c r="B763" s="899"/>
      <c r="C763" s="877"/>
      <c r="D763" s="787"/>
      <c r="E763" s="219" t="s">
        <v>626</v>
      </c>
      <c r="F763" s="52">
        <f t="shared" si="240"/>
        <v>0</v>
      </c>
      <c r="G763" s="92">
        <v>0</v>
      </c>
      <c r="H763" s="92">
        <v>0</v>
      </c>
      <c r="I763" s="92">
        <v>0</v>
      </c>
      <c r="J763" s="92">
        <v>0</v>
      </c>
      <c r="K763" s="68">
        <f t="shared" si="257"/>
        <v>0</v>
      </c>
      <c r="L763" s="145">
        <v>0</v>
      </c>
      <c r="M763" s="145">
        <v>0</v>
      </c>
      <c r="N763" s="145">
        <v>0</v>
      </c>
      <c r="O763" s="145">
        <v>0</v>
      </c>
      <c r="P763" s="318">
        <f t="shared" si="249"/>
        <v>0</v>
      </c>
      <c r="Q763" s="145">
        <v>0</v>
      </c>
      <c r="R763" s="145">
        <v>0</v>
      </c>
      <c r="S763" s="145">
        <v>0</v>
      </c>
      <c r="T763" s="145">
        <v>0</v>
      </c>
      <c r="U763" s="318">
        <f t="shared" si="251"/>
        <v>0</v>
      </c>
      <c r="V763" s="145">
        <v>0</v>
      </c>
      <c r="W763" s="145">
        <v>0</v>
      </c>
      <c r="X763" s="145">
        <v>0</v>
      </c>
      <c r="Y763" s="466">
        <v>0</v>
      </c>
      <c r="Z763" s="495">
        <f t="shared" si="238"/>
        <v>0</v>
      </c>
      <c r="AA763" s="145">
        <v>0</v>
      </c>
      <c r="AB763" s="145">
        <v>0</v>
      </c>
      <c r="AC763" s="145">
        <v>0</v>
      </c>
      <c r="AD763" s="145">
        <v>0</v>
      </c>
      <c r="AE763" s="495">
        <f t="shared" si="239"/>
        <v>0</v>
      </c>
      <c r="AF763" s="145">
        <v>0</v>
      </c>
      <c r="AG763" s="145">
        <v>0</v>
      </c>
      <c r="AH763" s="145">
        <v>0</v>
      </c>
      <c r="AI763" s="145">
        <v>0</v>
      </c>
      <c r="AJ763" s="495">
        <f t="shared" si="237"/>
        <v>0</v>
      </c>
    </row>
    <row r="764" spans="2:36" s="239" customFormat="1" ht="28.5" customHeight="1" thickBot="1" x14ac:dyDescent="0.3">
      <c r="B764" s="900"/>
      <c r="C764" s="877"/>
      <c r="D764" s="788"/>
      <c r="E764" s="222" t="s">
        <v>625</v>
      </c>
      <c r="F764" s="52">
        <f t="shared" si="240"/>
        <v>0</v>
      </c>
      <c r="G764" s="92">
        <v>0</v>
      </c>
      <c r="H764" s="92">
        <v>0</v>
      </c>
      <c r="I764" s="92">
        <v>0</v>
      </c>
      <c r="J764" s="92">
        <v>0</v>
      </c>
      <c r="K764" s="68">
        <f t="shared" si="257"/>
        <v>0</v>
      </c>
      <c r="L764" s="145">
        <v>0</v>
      </c>
      <c r="M764" s="145">
        <v>0</v>
      </c>
      <c r="N764" s="145">
        <v>0</v>
      </c>
      <c r="O764" s="145">
        <v>0</v>
      </c>
      <c r="P764" s="318">
        <f t="shared" si="249"/>
        <v>0</v>
      </c>
      <c r="Q764" s="145">
        <v>0</v>
      </c>
      <c r="R764" s="145">
        <v>0</v>
      </c>
      <c r="S764" s="145">
        <v>0</v>
      </c>
      <c r="T764" s="145">
        <v>0</v>
      </c>
      <c r="U764" s="318">
        <f t="shared" si="251"/>
        <v>0</v>
      </c>
      <c r="V764" s="145">
        <v>0</v>
      </c>
      <c r="W764" s="145">
        <v>0</v>
      </c>
      <c r="X764" s="145">
        <v>0</v>
      </c>
      <c r="Y764" s="466">
        <v>0</v>
      </c>
      <c r="Z764" s="495">
        <f t="shared" si="238"/>
        <v>0</v>
      </c>
      <c r="AA764" s="145">
        <v>0</v>
      </c>
      <c r="AB764" s="145">
        <v>0</v>
      </c>
      <c r="AC764" s="145">
        <v>0</v>
      </c>
      <c r="AD764" s="145">
        <v>0</v>
      </c>
      <c r="AE764" s="495">
        <f t="shared" si="239"/>
        <v>0</v>
      </c>
      <c r="AF764" s="145">
        <v>0</v>
      </c>
      <c r="AG764" s="145">
        <v>0</v>
      </c>
      <c r="AH764" s="145">
        <v>0</v>
      </c>
      <c r="AI764" s="145">
        <v>0</v>
      </c>
      <c r="AJ764" s="495">
        <f t="shared" si="237"/>
        <v>0</v>
      </c>
    </row>
    <row r="765" spans="2:36" s="239" customFormat="1" ht="16.5" customHeight="1" x14ac:dyDescent="0.25">
      <c r="B765" s="20"/>
      <c r="C765" s="877"/>
      <c r="D765" s="848" t="s">
        <v>223</v>
      </c>
      <c r="E765" s="849"/>
      <c r="F765" s="52">
        <f t="shared" si="240"/>
        <v>0</v>
      </c>
      <c r="G765" s="68">
        <f t="shared" ref="G765:J766" si="271">G733+G738+G743+G748</f>
        <v>0</v>
      </c>
      <c r="H765" s="68">
        <f t="shared" si="271"/>
        <v>0</v>
      </c>
      <c r="I765" s="68">
        <f t="shared" si="271"/>
        <v>0</v>
      </c>
      <c r="J765" s="68">
        <f t="shared" si="271"/>
        <v>0</v>
      </c>
      <c r="K765" s="68">
        <f t="shared" si="257"/>
        <v>0</v>
      </c>
      <c r="L765" s="68">
        <f t="shared" ref="L765:O766" si="272">L733+L738+L743+L748</f>
        <v>0</v>
      </c>
      <c r="M765" s="68">
        <f t="shared" si="272"/>
        <v>0</v>
      </c>
      <c r="N765" s="68">
        <f t="shared" si="272"/>
        <v>0</v>
      </c>
      <c r="O765" s="68">
        <f t="shared" si="272"/>
        <v>0</v>
      </c>
      <c r="P765" s="318">
        <f t="shared" si="249"/>
        <v>0</v>
      </c>
      <c r="Q765" s="68">
        <f t="shared" ref="Q765:T766" si="273">Q733+Q738+Q743+Q748</f>
        <v>0</v>
      </c>
      <c r="R765" s="68">
        <f t="shared" si="273"/>
        <v>0</v>
      </c>
      <c r="S765" s="68">
        <f t="shared" si="273"/>
        <v>0</v>
      </c>
      <c r="T765" s="68">
        <f t="shared" si="273"/>
        <v>0</v>
      </c>
      <c r="U765" s="318">
        <f t="shared" si="251"/>
        <v>0</v>
      </c>
      <c r="V765" s="68">
        <f t="shared" ref="V765:Y766" si="274">V733+V738+V743+V748</f>
        <v>0</v>
      </c>
      <c r="W765" s="68">
        <f t="shared" si="274"/>
        <v>0</v>
      </c>
      <c r="X765" s="68">
        <f t="shared" si="274"/>
        <v>0</v>
      </c>
      <c r="Y765" s="475">
        <f t="shared" si="274"/>
        <v>0</v>
      </c>
      <c r="Z765" s="495">
        <f t="shared" si="238"/>
        <v>0</v>
      </c>
      <c r="AA765" s="68">
        <f t="shared" ref="AA765:AD766" si="275">AA733+AA738+AA743+AA748</f>
        <v>0</v>
      </c>
      <c r="AB765" s="68">
        <f t="shared" si="275"/>
        <v>0</v>
      </c>
      <c r="AC765" s="68">
        <f t="shared" si="275"/>
        <v>0</v>
      </c>
      <c r="AD765" s="68">
        <f t="shared" si="275"/>
        <v>0</v>
      </c>
      <c r="AE765" s="495">
        <f t="shared" si="239"/>
        <v>0</v>
      </c>
      <c r="AF765" s="68">
        <f t="shared" ref="AF765:AI766" si="276">AF733+AF738+AF743+AF748</f>
        <v>0</v>
      </c>
      <c r="AG765" s="68">
        <f t="shared" si="276"/>
        <v>0</v>
      </c>
      <c r="AH765" s="68">
        <f t="shared" si="276"/>
        <v>0</v>
      </c>
      <c r="AI765" s="68">
        <f t="shared" si="276"/>
        <v>0</v>
      </c>
      <c r="AJ765" s="495">
        <f t="shared" si="237"/>
        <v>0</v>
      </c>
    </row>
    <row r="766" spans="2:36" s="239" customFormat="1" ht="16.5" customHeight="1" x14ac:dyDescent="0.25">
      <c r="B766" s="20"/>
      <c r="C766" s="877"/>
      <c r="D766" s="848" t="s">
        <v>224</v>
      </c>
      <c r="E766" s="849"/>
      <c r="F766" s="52">
        <f t="shared" si="240"/>
        <v>0</v>
      </c>
      <c r="G766" s="68">
        <f t="shared" si="271"/>
        <v>0</v>
      </c>
      <c r="H766" s="68">
        <f t="shared" si="271"/>
        <v>0</v>
      </c>
      <c r="I766" s="68">
        <f t="shared" si="271"/>
        <v>0</v>
      </c>
      <c r="J766" s="68">
        <f t="shared" si="271"/>
        <v>0</v>
      </c>
      <c r="K766" s="68">
        <f t="shared" si="257"/>
        <v>0</v>
      </c>
      <c r="L766" s="68">
        <f t="shared" si="272"/>
        <v>0</v>
      </c>
      <c r="M766" s="68">
        <f t="shared" si="272"/>
        <v>0</v>
      </c>
      <c r="N766" s="68">
        <f t="shared" si="272"/>
        <v>0</v>
      </c>
      <c r="O766" s="68">
        <f t="shared" si="272"/>
        <v>0</v>
      </c>
      <c r="P766" s="318">
        <f t="shared" si="249"/>
        <v>0</v>
      </c>
      <c r="Q766" s="68">
        <f t="shared" si="273"/>
        <v>0</v>
      </c>
      <c r="R766" s="68">
        <f t="shared" si="273"/>
        <v>0</v>
      </c>
      <c r="S766" s="68">
        <f t="shared" si="273"/>
        <v>0</v>
      </c>
      <c r="T766" s="68">
        <f t="shared" si="273"/>
        <v>0</v>
      </c>
      <c r="U766" s="318">
        <f t="shared" si="251"/>
        <v>0</v>
      </c>
      <c r="V766" s="68">
        <f t="shared" si="274"/>
        <v>0</v>
      </c>
      <c r="W766" s="68">
        <f t="shared" si="274"/>
        <v>0</v>
      </c>
      <c r="X766" s="68">
        <f t="shared" si="274"/>
        <v>0</v>
      </c>
      <c r="Y766" s="475">
        <f t="shared" si="274"/>
        <v>0</v>
      </c>
      <c r="Z766" s="495">
        <f t="shared" si="238"/>
        <v>0</v>
      </c>
      <c r="AA766" s="68">
        <f t="shared" si="275"/>
        <v>0</v>
      </c>
      <c r="AB766" s="68">
        <f t="shared" si="275"/>
        <v>0</v>
      </c>
      <c r="AC766" s="68">
        <f t="shared" si="275"/>
        <v>0</v>
      </c>
      <c r="AD766" s="68">
        <f t="shared" si="275"/>
        <v>0</v>
      </c>
      <c r="AE766" s="495">
        <f t="shared" si="239"/>
        <v>0</v>
      </c>
      <c r="AF766" s="68">
        <f t="shared" si="276"/>
        <v>0</v>
      </c>
      <c r="AG766" s="68">
        <f t="shared" si="276"/>
        <v>0</v>
      </c>
      <c r="AH766" s="68">
        <f t="shared" si="276"/>
        <v>0</v>
      </c>
      <c r="AI766" s="68">
        <f t="shared" si="276"/>
        <v>0</v>
      </c>
      <c r="AJ766" s="495">
        <f t="shared" si="237"/>
        <v>0</v>
      </c>
    </row>
    <row r="767" spans="2:36" s="239" customFormat="1" ht="16.5" customHeight="1" thickBot="1" x14ac:dyDescent="0.3">
      <c r="B767" s="20"/>
      <c r="C767" s="877"/>
      <c r="D767" s="846" t="s">
        <v>225</v>
      </c>
      <c r="E767" s="847"/>
      <c r="F767" s="52">
        <f t="shared" si="240"/>
        <v>5</v>
      </c>
      <c r="G767" s="67">
        <f t="shared" ref="G767:J769" si="277">G735+G740+G745+G750+G753+G756+G759+G762</f>
        <v>0</v>
      </c>
      <c r="H767" s="67">
        <f t="shared" si="277"/>
        <v>0</v>
      </c>
      <c r="I767" s="67">
        <f t="shared" si="277"/>
        <v>0</v>
      </c>
      <c r="J767" s="67">
        <f t="shared" si="277"/>
        <v>0</v>
      </c>
      <c r="K767" s="68">
        <f t="shared" si="257"/>
        <v>0</v>
      </c>
      <c r="L767" s="67">
        <f t="shared" ref="L767:O769" si="278">L735+L740+L745+L750+L753+L756+L759+L762</f>
        <v>0</v>
      </c>
      <c r="M767" s="67">
        <f t="shared" si="278"/>
        <v>0</v>
      </c>
      <c r="N767" s="67">
        <f t="shared" si="278"/>
        <v>0</v>
      </c>
      <c r="O767" s="67">
        <f t="shared" si="278"/>
        <v>0</v>
      </c>
      <c r="P767" s="318">
        <f t="shared" si="249"/>
        <v>0</v>
      </c>
      <c r="Q767" s="67">
        <f t="shared" ref="Q767:T769" si="279">Q735+Q740+Q745+Q750+Q753+Q756+Q759+Q762</f>
        <v>0</v>
      </c>
      <c r="R767" s="67">
        <f t="shared" si="279"/>
        <v>0</v>
      </c>
      <c r="S767" s="67">
        <f t="shared" si="279"/>
        <v>0</v>
      </c>
      <c r="T767" s="67">
        <f t="shared" si="279"/>
        <v>0</v>
      </c>
      <c r="U767" s="318">
        <f t="shared" si="251"/>
        <v>0</v>
      </c>
      <c r="V767" s="67">
        <f t="shared" ref="V767:Y769" si="280">V735+V740+V745+V750+V753+V756+V759+V762</f>
        <v>0</v>
      </c>
      <c r="W767" s="67">
        <f t="shared" si="280"/>
        <v>0</v>
      </c>
      <c r="X767" s="67">
        <f t="shared" si="280"/>
        <v>0</v>
      </c>
      <c r="Y767" s="491">
        <f t="shared" si="280"/>
        <v>0</v>
      </c>
      <c r="Z767" s="495">
        <f t="shared" si="238"/>
        <v>0</v>
      </c>
      <c r="AA767" s="67">
        <f t="shared" ref="AA767:AD769" si="281">AA735+AA740+AA745+AA750+AA753+AA756+AA759+AA762</f>
        <v>0</v>
      </c>
      <c r="AB767" s="67">
        <f t="shared" si="281"/>
        <v>0</v>
      </c>
      <c r="AC767" s="67">
        <f t="shared" si="281"/>
        <v>0</v>
      </c>
      <c r="AD767" s="67">
        <f t="shared" si="281"/>
        <v>0</v>
      </c>
      <c r="AE767" s="495">
        <f t="shared" si="239"/>
        <v>0</v>
      </c>
      <c r="AF767" s="67">
        <f t="shared" ref="AF767:AI769" si="282">AF735+AF740+AF745+AF750+AF753+AF756+AF759+AF762</f>
        <v>0</v>
      </c>
      <c r="AG767" s="67">
        <f t="shared" si="282"/>
        <v>0</v>
      </c>
      <c r="AH767" s="67">
        <f t="shared" si="282"/>
        <v>0</v>
      </c>
      <c r="AI767" s="67">
        <f t="shared" si="282"/>
        <v>5</v>
      </c>
      <c r="AJ767" s="495">
        <f t="shared" si="237"/>
        <v>5</v>
      </c>
    </row>
    <row r="768" spans="2:36" s="239" customFormat="1" ht="16.5" customHeight="1" x14ac:dyDescent="0.25">
      <c r="B768" s="20"/>
      <c r="C768" s="877"/>
      <c r="D768" s="919" t="s">
        <v>414</v>
      </c>
      <c r="E768" s="920"/>
      <c r="F768" s="52">
        <f t="shared" si="240"/>
        <v>11</v>
      </c>
      <c r="G768" s="67">
        <f t="shared" si="277"/>
        <v>0</v>
      </c>
      <c r="H768" s="67">
        <f t="shared" si="277"/>
        <v>0</v>
      </c>
      <c r="I768" s="67">
        <f t="shared" si="277"/>
        <v>0</v>
      </c>
      <c r="J768" s="67">
        <f t="shared" si="277"/>
        <v>0</v>
      </c>
      <c r="K768" s="68">
        <f t="shared" si="257"/>
        <v>0</v>
      </c>
      <c r="L768" s="67">
        <f t="shared" si="278"/>
        <v>0</v>
      </c>
      <c r="M768" s="67">
        <f t="shared" si="278"/>
        <v>0</v>
      </c>
      <c r="N768" s="67">
        <f t="shared" si="278"/>
        <v>0</v>
      </c>
      <c r="O768" s="67">
        <f t="shared" si="278"/>
        <v>0</v>
      </c>
      <c r="P768" s="318">
        <f t="shared" si="249"/>
        <v>0</v>
      </c>
      <c r="Q768" s="67">
        <f t="shared" si="279"/>
        <v>0</v>
      </c>
      <c r="R768" s="67">
        <f t="shared" si="279"/>
        <v>0</v>
      </c>
      <c r="S768" s="67">
        <f t="shared" si="279"/>
        <v>0</v>
      </c>
      <c r="T768" s="67">
        <f t="shared" si="279"/>
        <v>0</v>
      </c>
      <c r="U768" s="318">
        <f t="shared" si="251"/>
        <v>0</v>
      </c>
      <c r="V768" s="67">
        <f t="shared" si="280"/>
        <v>0</v>
      </c>
      <c r="W768" s="67">
        <f t="shared" si="280"/>
        <v>0</v>
      </c>
      <c r="X768" s="67">
        <f t="shared" si="280"/>
        <v>0</v>
      </c>
      <c r="Y768" s="491">
        <f t="shared" si="280"/>
        <v>0</v>
      </c>
      <c r="Z768" s="495">
        <f t="shared" si="238"/>
        <v>0</v>
      </c>
      <c r="AA768" s="67">
        <f t="shared" si="281"/>
        <v>0</v>
      </c>
      <c r="AB768" s="67">
        <f t="shared" si="281"/>
        <v>0</v>
      </c>
      <c r="AC768" s="67">
        <f t="shared" si="281"/>
        <v>0</v>
      </c>
      <c r="AD768" s="67">
        <f t="shared" si="281"/>
        <v>0</v>
      </c>
      <c r="AE768" s="495">
        <f t="shared" si="239"/>
        <v>0</v>
      </c>
      <c r="AF768" s="67">
        <f t="shared" si="282"/>
        <v>0</v>
      </c>
      <c r="AG768" s="67">
        <f t="shared" si="282"/>
        <v>0</v>
      </c>
      <c r="AH768" s="67">
        <f t="shared" si="282"/>
        <v>0</v>
      </c>
      <c r="AI768" s="67">
        <f t="shared" si="282"/>
        <v>11</v>
      </c>
      <c r="AJ768" s="495">
        <f t="shared" si="237"/>
        <v>11</v>
      </c>
    </row>
    <row r="769" spans="2:36" s="239" customFormat="1" ht="16.5" customHeight="1" thickBot="1" x14ac:dyDescent="0.3">
      <c r="B769" s="161"/>
      <c r="C769" s="878"/>
      <c r="D769" s="846" t="s">
        <v>651</v>
      </c>
      <c r="E769" s="847"/>
      <c r="F769" s="52">
        <f t="shared" si="240"/>
        <v>0</v>
      </c>
      <c r="G769" s="67">
        <f t="shared" si="277"/>
        <v>0</v>
      </c>
      <c r="H769" s="67">
        <f t="shared" si="277"/>
        <v>0</v>
      </c>
      <c r="I769" s="67">
        <f t="shared" si="277"/>
        <v>0</v>
      </c>
      <c r="J769" s="67">
        <f t="shared" si="277"/>
        <v>0</v>
      </c>
      <c r="K769" s="68">
        <f t="shared" si="257"/>
        <v>0</v>
      </c>
      <c r="L769" s="67">
        <f t="shared" si="278"/>
        <v>0</v>
      </c>
      <c r="M769" s="67">
        <f t="shared" si="278"/>
        <v>0</v>
      </c>
      <c r="N769" s="67">
        <f t="shared" si="278"/>
        <v>0</v>
      </c>
      <c r="O769" s="67">
        <f t="shared" si="278"/>
        <v>0</v>
      </c>
      <c r="P769" s="318">
        <f t="shared" si="249"/>
        <v>0</v>
      </c>
      <c r="Q769" s="67">
        <f t="shared" si="279"/>
        <v>0</v>
      </c>
      <c r="R769" s="67">
        <f t="shared" si="279"/>
        <v>0</v>
      </c>
      <c r="S769" s="67">
        <f t="shared" si="279"/>
        <v>0</v>
      </c>
      <c r="T769" s="67">
        <f t="shared" si="279"/>
        <v>0</v>
      </c>
      <c r="U769" s="318">
        <f t="shared" si="251"/>
        <v>0</v>
      </c>
      <c r="V769" s="67">
        <f t="shared" si="280"/>
        <v>0</v>
      </c>
      <c r="W769" s="67">
        <f t="shared" si="280"/>
        <v>0</v>
      </c>
      <c r="X769" s="67">
        <f t="shared" si="280"/>
        <v>0</v>
      </c>
      <c r="Y769" s="491">
        <f t="shared" si="280"/>
        <v>0</v>
      </c>
      <c r="Z769" s="495">
        <f t="shared" si="238"/>
        <v>0</v>
      </c>
      <c r="AA769" s="67">
        <f t="shared" si="281"/>
        <v>0</v>
      </c>
      <c r="AB769" s="67">
        <f t="shared" si="281"/>
        <v>0</v>
      </c>
      <c r="AC769" s="67">
        <f t="shared" si="281"/>
        <v>0</v>
      </c>
      <c r="AD769" s="67">
        <f t="shared" si="281"/>
        <v>0</v>
      </c>
      <c r="AE769" s="495">
        <f t="shared" si="239"/>
        <v>0</v>
      </c>
      <c r="AF769" s="67">
        <f t="shared" si="282"/>
        <v>0</v>
      </c>
      <c r="AG769" s="67">
        <f t="shared" si="282"/>
        <v>0</v>
      </c>
      <c r="AH769" s="67">
        <f t="shared" si="282"/>
        <v>0</v>
      </c>
      <c r="AI769" s="67">
        <f t="shared" si="282"/>
        <v>0</v>
      </c>
      <c r="AJ769" s="495">
        <f t="shared" si="237"/>
        <v>0</v>
      </c>
    </row>
    <row r="770" spans="2:36" s="239" customFormat="1" ht="16.5" customHeight="1" thickBot="1" x14ac:dyDescent="0.3">
      <c r="B770" s="927">
        <v>1</v>
      </c>
      <c r="C770" s="876" t="s">
        <v>230</v>
      </c>
      <c r="D770" s="786" t="s">
        <v>460</v>
      </c>
      <c r="E770" s="93" t="s">
        <v>118</v>
      </c>
      <c r="F770" s="52">
        <f t="shared" si="240"/>
        <v>0</v>
      </c>
      <c r="G770" s="123"/>
      <c r="H770" s="123"/>
      <c r="I770" s="123"/>
      <c r="J770" s="123"/>
      <c r="K770" s="68">
        <f t="shared" si="257"/>
        <v>0</v>
      </c>
      <c r="L770" s="277"/>
      <c r="M770" s="277"/>
      <c r="N770" s="277"/>
      <c r="O770" s="277"/>
      <c r="P770" s="318">
        <f t="shared" si="249"/>
        <v>0</v>
      </c>
      <c r="Q770" s="277"/>
      <c r="R770" s="277"/>
      <c r="S770" s="277"/>
      <c r="T770" s="277"/>
      <c r="U770" s="318">
        <f t="shared" si="251"/>
        <v>0</v>
      </c>
      <c r="V770" s="277"/>
      <c r="W770" s="277"/>
      <c r="X770" s="277"/>
      <c r="Y770" s="422"/>
      <c r="Z770" s="495">
        <f t="shared" si="238"/>
        <v>0</v>
      </c>
      <c r="AA770" s="277"/>
      <c r="AB770" s="277"/>
      <c r="AC770" s="277"/>
      <c r="AD770" s="277"/>
      <c r="AE770" s="495">
        <f t="shared" si="239"/>
        <v>0</v>
      </c>
      <c r="AF770" s="277"/>
      <c r="AG770" s="277"/>
      <c r="AH770" s="277"/>
      <c r="AI770" s="277"/>
      <c r="AJ770" s="495">
        <f t="shared" si="237"/>
        <v>0</v>
      </c>
    </row>
    <row r="771" spans="2:36" s="239" customFormat="1" ht="18.600000000000001" customHeight="1" thickBot="1" x14ac:dyDescent="0.3">
      <c r="B771" s="899"/>
      <c r="C771" s="877"/>
      <c r="D771" s="787"/>
      <c r="E771" s="95" t="s">
        <v>205</v>
      </c>
      <c r="F771" s="52">
        <f t="shared" si="240"/>
        <v>0</v>
      </c>
      <c r="G771" s="120"/>
      <c r="H771" s="120"/>
      <c r="I771" s="120"/>
      <c r="J771" s="120"/>
      <c r="K771" s="68">
        <f t="shared" si="257"/>
        <v>0</v>
      </c>
      <c r="L771" s="277"/>
      <c r="M771" s="277"/>
      <c r="N771" s="277"/>
      <c r="O771" s="277"/>
      <c r="P771" s="318">
        <f t="shared" si="249"/>
        <v>0</v>
      </c>
      <c r="Q771" s="277"/>
      <c r="R771" s="277"/>
      <c r="S771" s="277"/>
      <c r="T771" s="277"/>
      <c r="U771" s="318">
        <f t="shared" si="251"/>
        <v>0</v>
      </c>
      <c r="V771" s="277"/>
      <c r="W771" s="277"/>
      <c r="X771" s="277"/>
      <c r="Y771" s="422"/>
      <c r="Z771" s="495">
        <f t="shared" si="238"/>
        <v>0</v>
      </c>
      <c r="AA771" s="277"/>
      <c r="AB771" s="277"/>
      <c r="AC771" s="277"/>
      <c r="AD771" s="277"/>
      <c r="AE771" s="495">
        <f t="shared" si="239"/>
        <v>0</v>
      </c>
      <c r="AF771" s="277"/>
      <c r="AG771" s="277"/>
      <c r="AH771" s="277"/>
      <c r="AI771" s="277"/>
      <c r="AJ771" s="495">
        <f t="shared" si="237"/>
        <v>0</v>
      </c>
    </row>
    <row r="772" spans="2:36" s="239" customFormat="1" ht="21.75" thickBot="1" x14ac:dyDescent="0.3">
      <c r="B772" s="899"/>
      <c r="C772" s="877"/>
      <c r="D772" s="787"/>
      <c r="E772" s="114" t="s">
        <v>114</v>
      </c>
      <c r="F772" s="52">
        <f t="shared" si="240"/>
        <v>0</v>
      </c>
      <c r="G772" s="92">
        <v>0</v>
      </c>
      <c r="H772" s="92">
        <v>0</v>
      </c>
      <c r="I772" s="92">
        <v>0</v>
      </c>
      <c r="J772" s="92">
        <v>0</v>
      </c>
      <c r="K772" s="68">
        <f t="shared" si="257"/>
        <v>0</v>
      </c>
      <c r="L772" s="92">
        <v>0</v>
      </c>
      <c r="M772" s="92">
        <v>0</v>
      </c>
      <c r="N772" s="92">
        <v>0</v>
      </c>
      <c r="O772" s="92">
        <v>0</v>
      </c>
      <c r="P772" s="318">
        <f t="shared" si="249"/>
        <v>0</v>
      </c>
      <c r="Q772" s="92">
        <v>0</v>
      </c>
      <c r="R772" s="92">
        <v>0</v>
      </c>
      <c r="S772" s="92">
        <v>0</v>
      </c>
      <c r="T772" s="92">
        <v>0</v>
      </c>
      <c r="U772" s="318">
        <f t="shared" si="251"/>
        <v>0</v>
      </c>
      <c r="V772" s="92">
        <v>0</v>
      </c>
      <c r="W772" s="92">
        <v>0</v>
      </c>
      <c r="X772" s="92">
        <v>0</v>
      </c>
      <c r="Y772" s="482">
        <v>0</v>
      </c>
      <c r="Z772" s="495">
        <f t="shared" si="238"/>
        <v>0</v>
      </c>
      <c r="AA772" s="92">
        <v>0</v>
      </c>
      <c r="AB772" s="92">
        <v>0</v>
      </c>
      <c r="AC772" s="92">
        <v>0</v>
      </c>
      <c r="AD772" s="92">
        <v>0</v>
      </c>
      <c r="AE772" s="495">
        <f t="shared" si="239"/>
        <v>0</v>
      </c>
      <c r="AF772" s="92">
        <v>0</v>
      </c>
      <c r="AG772" s="92">
        <v>0</v>
      </c>
      <c r="AH772" s="92">
        <v>0</v>
      </c>
      <c r="AI772" s="92">
        <v>0</v>
      </c>
      <c r="AJ772" s="495">
        <f t="shared" si="237"/>
        <v>0</v>
      </c>
    </row>
    <row r="773" spans="2:36" s="239" customFormat="1" ht="21.75" thickBot="1" x14ac:dyDescent="0.3">
      <c r="B773" s="899"/>
      <c r="C773" s="877"/>
      <c r="D773" s="787"/>
      <c r="E773" s="219" t="s">
        <v>626</v>
      </c>
      <c r="F773" s="52">
        <f t="shared" si="240"/>
        <v>0</v>
      </c>
      <c r="G773" s="164">
        <v>0</v>
      </c>
      <c r="H773" s="164">
        <v>0</v>
      </c>
      <c r="I773" s="164">
        <v>0</v>
      </c>
      <c r="J773" s="164">
        <v>0</v>
      </c>
      <c r="K773" s="68">
        <f t="shared" si="257"/>
        <v>0</v>
      </c>
      <c r="L773" s="92">
        <v>0</v>
      </c>
      <c r="M773" s="92">
        <v>0</v>
      </c>
      <c r="N773" s="92">
        <v>0</v>
      </c>
      <c r="O773" s="92">
        <v>0</v>
      </c>
      <c r="P773" s="318">
        <f t="shared" si="249"/>
        <v>0</v>
      </c>
      <c r="Q773" s="92">
        <v>0</v>
      </c>
      <c r="R773" s="92">
        <v>0</v>
      </c>
      <c r="S773" s="92">
        <v>0</v>
      </c>
      <c r="T773" s="92">
        <v>0</v>
      </c>
      <c r="U773" s="318">
        <f t="shared" si="251"/>
        <v>0</v>
      </c>
      <c r="V773" s="92">
        <v>0</v>
      </c>
      <c r="W773" s="92">
        <v>0</v>
      </c>
      <c r="X773" s="92">
        <v>0</v>
      </c>
      <c r="Y773" s="482">
        <v>0</v>
      </c>
      <c r="Z773" s="495">
        <f t="shared" si="238"/>
        <v>0</v>
      </c>
      <c r="AA773" s="92">
        <v>0</v>
      </c>
      <c r="AB773" s="92">
        <v>0</v>
      </c>
      <c r="AC773" s="92">
        <v>0</v>
      </c>
      <c r="AD773" s="92">
        <v>0</v>
      </c>
      <c r="AE773" s="495">
        <f t="shared" si="239"/>
        <v>0</v>
      </c>
      <c r="AF773" s="92">
        <v>0</v>
      </c>
      <c r="AG773" s="92">
        <v>0</v>
      </c>
      <c r="AH773" s="92">
        <v>0</v>
      </c>
      <c r="AI773" s="92">
        <v>0</v>
      </c>
      <c r="AJ773" s="495">
        <f t="shared" si="237"/>
        <v>0</v>
      </c>
    </row>
    <row r="774" spans="2:36" s="239" customFormat="1" ht="21.75" thickBot="1" x14ac:dyDescent="0.3">
      <c r="B774" s="900"/>
      <c r="C774" s="877"/>
      <c r="D774" s="791"/>
      <c r="E774" s="214" t="s">
        <v>625</v>
      </c>
      <c r="F774" s="52">
        <f t="shared" si="240"/>
        <v>0</v>
      </c>
      <c r="G774" s="145">
        <v>0</v>
      </c>
      <c r="H774" s="145">
        <v>0</v>
      </c>
      <c r="I774" s="145">
        <v>0</v>
      </c>
      <c r="J774" s="145">
        <v>0</v>
      </c>
      <c r="K774" s="68">
        <f t="shared" si="257"/>
        <v>0</v>
      </c>
      <c r="L774" s="92">
        <v>0</v>
      </c>
      <c r="M774" s="92">
        <v>0</v>
      </c>
      <c r="N774" s="92">
        <v>0</v>
      </c>
      <c r="O774" s="92">
        <v>0</v>
      </c>
      <c r="P774" s="318">
        <f t="shared" si="249"/>
        <v>0</v>
      </c>
      <c r="Q774" s="92">
        <v>0</v>
      </c>
      <c r="R774" s="92">
        <v>0</v>
      </c>
      <c r="S774" s="92">
        <v>0</v>
      </c>
      <c r="T774" s="92">
        <v>0</v>
      </c>
      <c r="U774" s="318">
        <f t="shared" si="251"/>
        <v>0</v>
      </c>
      <c r="V774" s="92">
        <v>0</v>
      </c>
      <c r="W774" s="92">
        <v>0</v>
      </c>
      <c r="X774" s="92">
        <v>0</v>
      </c>
      <c r="Y774" s="482">
        <v>0</v>
      </c>
      <c r="Z774" s="495">
        <f t="shared" si="238"/>
        <v>0</v>
      </c>
      <c r="AA774" s="92">
        <v>0</v>
      </c>
      <c r="AB774" s="92">
        <v>0</v>
      </c>
      <c r="AC774" s="92">
        <v>0</v>
      </c>
      <c r="AD774" s="92">
        <v>0</v>
      </c>
      <c r="AE774" s="495">
        <f t="shared" si="239"/>
        <v>0</v>
      </c>
      <c r="AF774" s="92">
        <v>0</v>
      </c>
      <c r="AG774" s="92">
        <v>0</v>
      </c>
      <c r="AH774" s="92">
        <v>0</v>
      </c>
      <c r="AI774" s="92">
        <v>0</v>
      </c>
      <c r="AJ774" s="495">
        <f t="shared" si="237"/>
        <v>0</v>
      </c>
    </row>
    <row r="775" spans="2:36" s="239" customFormat="1" ht="40.5" customHeight="1" thickBot="1" x14ac:dyDescent="0.3">
      <c r="B775" s="898">
        <v>2</v>
      </c>
      <c r="C775" s="877"/>
      <c r="D775" s="786" t="s">
        <v>426</v>
      </c>
      <c r="E775" s="93" t="s">
        <v>118</v>
      </c>
      <c r="F775" s="52">
        <f t="shared" si="240"/>
        <v>0</v>
      </c>
      <c r="G775" s="123"/>
      <c r="H775" s="123"/>
      <c r="I775" s="123"/>
      <c r="J775" s="123"/>
      <c r="K775" s="68">
        <f t="shared" si="257"/>
        <v>0</v>
      </c>
      <c r="L775" s="277"/>
      <c r="M775" s="277"/>
      <c r="N775" s="277"/>
      <c r="O775" s="277"/>
      <c r="P775" s="318">
        <f t="shared" si="249"/>
        <v>0</v>
      </c>
      <c r="Q775" s="277"/>
      <c r="R775" s="277"/>
      <c r="S775" s="277"/>
      <c r="T775" s="277"/>
      <c r="U775" s="318">
        <f t="shared" si="251"/>
        <v>0</v>
      </c>
      <c r="V775" s="277"/>
      <c r="W775" s="277"/>
      <c r="X775" s="277"/>
      <c r="Y775" s="422"/>
      <c r="Z775" s="495">
        <f t="shared" si="238"/>
        <v>0</v>
      </c>
      <c r="AA775" s="277"/>
      <c r="AB775" s="277"/>
      <c r="AC775" s="277"/>
      <c r="AD775" s="277"/>
      <c r="AE775" s="495">
        <f t="shared" si="239"/>
        <v>0</v>
      </c>
      <c r="AF775" s="277"/>
      <c r="AG775" s="277"/>
      <c r="AH775" s="277"/>
      <c r="AI775" s="277"/>
      <c r="AJ775" s="495">
        <f t="shared" si="237"/>
        <v>0</v>
      </c>
    </row>
    <row r="776" spans="2:36" s="239" customFormat="1" ht="40.5" customHeight="1" thickBot="1" x14ac:dyDescent="0.3">
      <c r="B776" s="899"/>
      <c r="C776" s="877"/>
      <c r="D776" s="787"/>
      <c r="E776" s="95" t="s">
        <v>205</v>
      </c>
      <c r="F776" s="52">
        <f t="shared" si="240"/>
        <v>0</v>
      </c>
      <c r="G776" s="120"/>
      <c r="H776" s="120"/>
      <c r="I776" s="120"/>
      <c r="J776" s="120"/>
      <c r="K776" s="68">
        <f t="shared" si="257"/>
        <v>0</v>
      </c>
      <c r="L776" s="277"/>
      <c r="M776" s="277"/>
      <c r="N776" s="277"/>
      <c r="O776" s="277"/>
      <c r="P776" s="318">
        <f t="shared" si="249"/>
        <v>0</v>
      </c>
      <c r="Q776" s="277"/>
      <c r="R776" s="277"/>
      <c r="S776" s="277"/>
      <c r="T776" s="277"/>
      <c r="U776" s="318">
        <f t="shared" si="251"/>
        <v>0</v>
      </c>
      <c r="V776" s="277"/>
      <c r="W776" s="277"/>
      <c r="X776" s="277"/>
      <c r="Y776" s="422"/>
      <c r="Z776" s="495">
        <f t="shared" si="238"/>
        <v>0</v>
      </c>
      <c r="AA776" s="277"/>
      <c r="AB776" s="277"/>
      <c r="AC776" s="277"/>
      <c r="AD776" s="277"/>
      <c r="AE776" s="495">
        <f t="shared" si="239"/>
        <v>0</v>
      </c>
      <c r="AF776" s="277"/>
      <c r="AG776" s="277"/>
      <c r="AH776" s="277"/>
      <c r="AI776" s="277"/>
      <c r="AJ776" s="495">
        <f t="shared" si="237"/>
        <v>0</v>
      </c>
    </row>
    <row r="777" spans="2:36" s="239" customFormat="1" ht="40.5" customHeight="1" thickBot="1" x14ac:dyDescent="0.3">
      <c r="B777" s="899"/>
      <c r="C777" s="877"/>
      <c r="D777" s="787"/>
      <c r="E777" s="114" t="s">
        <v>114</v>
      </c>
      <c r="F777" s="52">
        <f t="shared" si="240"/>
        <v>0</v>
      </c>
      <c r="G777" s="92">
        <v>0</v>
      </c>
      <c r="H777" s="92">
        <v>0</v>
      </c>
      <c r="I777" s="92">
        <v>0</v>
      </c>
      <c r="J777" s="92">
        <v>0</v>
      </c>
      <c r="K777" s="68">
        <f t="shared" si="257"/>
        <v>0</v>
      </c>
      <c r="L777" s="92">
        <v>0</v>
      </c>
      <c r="M777" s="92">
        <v>0</v>
      </c>
      <c r="N777" s="92">
        <v>0</v>
      </c>
      <c r="O777" s="92">
        <v>0</v>
      </c>
      <c r="P777" s="318">
        <f t="shared" si="249"/>
        <v>0</v>
      </c>
      <c r="Q777" s="92">
        <v>0</v>
      </c>
      <c r="R777" s="92">
        <v>0</v>
      </c>
      <c r="S777" s="92">
        <v>0</v>
      </c>
      <c r="T777" s="92">
        <v>0</v>
      </c>
      <c r="U777" s="318">
        <f t="shared" si="251"/>
        <v>0</v>
      </c>
      <c r="V777" s="92">
        <v>0</v>
      </c>
      <c r="W777" s="92">
        <v>0</v>
      </c>
      <c r="X777" s="92">
        <v>0</v>
      </c>
      <c r="Y777" s="482">
        <v>0</v>
      </c>
      <c r="Z777" s="495">
        <f t="shared" si="238"/>
        <v>0</v>
      </c>
      <c r="AA777" s="92">
        <v>0</v>
      </c>
      <c r="AB777" s="92">
        <v>0</v>
      </c>
      <c r="AC777" s="92">
        <v>0</v>
      </c>
      <c r="AD777" s="92">
        <v>0</v>
      </c>
      <c r="AE777" s="495">
        <f t="shared" si="239"/>
        <v>0</v>
      </c>
      <c r="AF777" s="92">
        <v>0</v>
      </c>
      <c r="AG777" s="92">
        <v>0</v>
      </c>
      <c r="AH777" s="92">
        <v>0</v>
      </c>
      <c r="AI777" s="92">
        <v>0</v>
      </c>
      <c r="AJ777" s="495">
        <f t="shared" si="237"/>
        <v>0</v>
      </c>
    </row>
    <row r="778" spans="2:36" s="239" customFormat="1" ht="40.5" customHeight="1" thickBot="1" x14ac:dyDescent="0.3">
      <c r="B778" s="899"/>
      <c r="C778" s="877"/>
      <c r="D778" s="787"/>
      <c r="E778" s="219" t="s">
        <v>626</v>
      </c>
      <c r="F778" s="52">
        <f t="shared" si="240"/>
        <v>0</v>
      </c>
      <c r="G778" s="164">
        <v>0</v>
      </c>
      <c r="H778" s="164">
        <v>0</v>
      </c>
      <c r="I778" s="164">
        <v>0</v>
      </c>
      <c r="J778" s="164">
        <v>0</v>
      </c>
      <c r="K778" s="68">
        <f t="shared" si="257"/>
        <v>0</v>
      </c>
      <c r="L778" s="92">
        <v>0</v>
      </c>
      <c r="M778" s="92">
        <v>0</v>
      </c>
      <c r="N778" s="92">
        <v>0</v>
      </c>
      <c r="O778" s="92">
        <v>0</v>
      </c>
      <c r="P778" s="318">
        <f t="shared" si="249"/>
        <v>0</v>
      </c>
      <c r="Q778" s="92">
        <v>0</v>
      </c>
      <c r="R778" s="92">
        <v>0</v>
      </c>
      <c r="S778" s="92">
        <v>0</v>
      </c>
      <c r="T778" s="92">
        <v>0</v>
      </c>
      <c r="U778" s="318">
        <f t="shared" si="251"/>
        <v>0</v>
      </c>
      <c r="V778" s="92">
        <v>0</v>
      </c>
      <c r="W778" s="92">
        <v>0</v>
      </c>
      <c r="X778" s="92">
        <v>0</v>
      </c>
      <c r="Y778" s="482">
        <v>0</v>
      </c>
      <c r="Z778" s="495">
        <f t="shared" si="238"/>
        <v>0</v>
      </c>
      <c r="AA778" s="92">
        <v>0</v>
      </c>
      <c r="AB778" s="92">
        <v>0</v>
      </c>
      <c r="AC778" s="92">
        <v>0</v>
      </c>
      <c r="AD778" s="92">
        <v>0</v>
      </c>
      <c r="AE778" s="495">
        <f t="shared" si="239"/>
        <v>0</v>
      </c>
      <c r="AF778" s="164">
        <v>0</v>
      </c>
      <c r="AG778" s="164">
        <v>0</v>
      </c>
      <c r="AH778" s="164">
        <v>0</v>
      </c>
      <c r="AI778" s="164">
        <v>0</v>
      </c>
      <c r="AJ778" s="495">
        <f t="shared" ref="AJ778:AJ841" si="283">AF778+AG778+AH778+AI778</f>
        <v>0</v>
      </c>
    </row>
    <row r="779" spans="2:36" s="239" customFormat="1" ht="40.5" customHeight="1" thickBot="1" x14ac:dyDescent="0.3">
      <c r="B779" s="900"/>
      <c r="C779" s="877"/>
      <c r="D779" s="791"/>
      <c r="E779" s="214" t="s">
        <v>625</v>
      </c>
      <c r="F779" s="52">
        <f t="shared" si="240"/>
        <v>0</v>
      </c>
      <c r="G779" s="145">
        <v>0</v>
      </c>
      <c r="H779" s="145">
        <v>0</v>
      </c>
      <c r="I779" s="145">
        <v>0</v>
      </c>
      <c r="J779" s="145">
        <v>0</v>
      </c>
      <c r="K779" s="68">
        <f t="shared" si="257"/>
        <v>0</v>
      </c>
      <c r="L779" s="92">
        <v>0</v>
      </c>
      <c r="M779" s="92">
        <v>0</v>
      </c>
      <c r="N779" s="92">
        <v>0</v>
      </c>
      <c r="O779" s="92">
        <v>0</v>
      </c>
      <c r="P779" s="318">
        <f t="shared" si="249"/>
        <v>0</v>
      </c>
      <c r="Q779" s="92">
        <v>0</v>
      </c>
      <c r="R779" s="92">
        <v>0</v>
      </c>
      <c r="S779" s="92">
        <v>0</v>
      </c>
      <c r="T779" s="92">
        <v>0</v>
      </c>
      <c r="U779" s="318">
        <f t="shared" si="251"/>
        <v>0</v>
      </c>
      <c r="V779" s="92">
        <v>0</v>
      </c>
      <c r="W779" s="92">
        <v>0</v>
      </c>
      <c r="X779" s="92">
        <v>0</v>
      </c>
      <c r="Y779" s="482">
        <v>0</v>
      </c>
      <c r="Z779" s="495">
        <f t="shared" si="238"/>
        <v>0</v>
      </c>
      <c r="AA779" s="92">
        <v>0</v>
      </c>
      <c r="AB779" s="92">
        <v>0</v>
      </c>
      <c r="AC779" s="92">
        <v>0</v>
      </c>
      <c r="AD779" s="92">
        <v>0</v>
      </c>
      <c r="AE779" s="495">
        <f t="shared" si="239"/>
        <v>0</v>
      </c>
      <c r="AF779" s="145">
        <v>0</v>
      </c>
      <c r="AG779" s="145">
        <v>0</v>
      </c>
      <c r="AH779" s="145">
        <v>0</v>
      </c>
      <c r="AI779" s="145">
        <v>0</v>
      </c>
      <c r="AJ779" s="495">
        <f t="shared" si="283"/>
        <v>0</v>
      </c>
    </row>
    <row r="780" spans="2:36" s="239" customFormat="1" ht="18" customHeight="1" thickBot="1" x14ac:dyDescent="0.3">
      <c r="B780" s="899">
        <v>3</v>
      </c>
      <c r="C780" s="877"/>
      <c r="D780" s="786" t="s">
        <v>584</v>
      </c>
      <c r="E780" s="197" t="s">
        <v>118</v>
      </c>
      <c r="F780" s="52">
        <f t="shared" si="240"/>
        <v>0</v>
      </c>
      <c r="G780" s="84">
        <v>0</v>
      </c>
      <c r="H780" s="90">
        <v>0</v>
      </c>
      <c r="I780" s="90">
        <v>0</v>
      </c>
      <c r="J780" s="90">
        <v>0</v>
      </c>
      <c r="K780" s="68">
        <f t="shared" si="257"/>
        <v>0</v>
      </c>
      <c r="L780" s="92">
        <v>0</v>
      </c>
      <c r="M780" s="92">
        <v>0</v>
      </c>
      <c r="N780" s="92">
        <v>0</v>
      </c>
      <c r="O780" s="92">
        <v>0</v>
      </c>
      <c r="P780" s="318">
        <f t="shared" si="249"/>
        <v>0</v>
      </c>
      <c r="Q780" s="92">
        <v>0</v>
      </c>
      <c r="R780" s="92">
        <v>0</v>
      </c>
      <c r="S780" s="92">
        <v>0</v>
      </c>
      <c r="T780" s="92">
        <v>0</v>
      </c>
      <c r="U780" s="318">
        <f t="shared" si="251"/>
        <v>0</v>
      </c>
      <c r="V780" s="92">
        <v>0</v>
      </c>
      <c r="W780" s="92">
        <v>0</v>
      </c>
      <c r="X780" s="92">
        <v>0</v>
      </c>
      <c r="Y780" s="482">
        <v>0</v>
      </c>
      <c r="Z780" s="495">
        <f t="shared" ref="Z780:Z843" si="284">V780+W780+X780+Y780</f>
        <v>0</v>
      </c>
      <c r="AA780" s="92">
        <v>0</v>
      </c>
      <c r="AB780" s="92">
        <v>0</v>
      </c>
      <c r="AC780" s="92">
        <v>0</v>
      </c>
      <c r="AD780" s="92">
        <v>0</v>
      </c>
      <c r="AE780" s="495">
        <f t="shared" ref="AE780:AE843" si="285">AA780+AB780+AC780+AD780</f>
        <v>0</v>
      </c>
      <c r="AF780" s="84">
        <v>0</v>
      </c>
      <c r="AG780" s="84">
        <v>0</v>
      </c>
      <c r="AH780" s="84">
        <v>0</v>
      </c>
      <c r="AI780" s="84">
        <v>0</v>
      </c>
      <c r="AJ780" s="495">
        <f t="shared" si="283"/>
        <v>0</v>
      </c>
    </row>
    <row r="781" spans="2:36" s="239" customFormat="1" ht="18" customHeight="1" thickBot="1" x14ac:dyDescent="0.3">
      <c r="B781" s="899"/>
      <c r="C781" s="877"/>
      <c r="D781" s="787"/>
      <c r="E781" s="153" t="s">
        <v>205</v>
      </c>
      <c r="F781" s="52">
        <f t="shared" si="240"/>
        <v>0</v>
      </c>
      <c r="G781" s="78">
        <v>0</v>
      </c>
      <c r="H781" s="91">
        <v>0</v>
      </c>
      <c r="I781" s="91">
        <v>0</v>
      </c>
      <c r="J781" s="91">
        <v>0</v>
      </c>
      <c r="K781" s="68">
        <f t="shared" si="257"/>
        <v>0</v>
      </c>
      <c r="L781" s="92">
        <v>0</v>
      </c>
      <c r="M781" s="92">
        <v>0</v>
      </c>
      <c r="N781" s="92">
        <v>0</v>
      </c>
      <c r="O781" s="92">
        <v>0</v>
      </c>
      <c r="P781" s="318">
        <f t="shared" si="249"/>
        <v>0</v>
      </c>
      <c r="Q781" s="92">
        <v>0</v>
      </c>
      <c r="R781" s="92">
        <v>0</v>
      </c>
      <c r="S781" s="92">
        <v>0</v>
      </c>
      <c r="T781" s="92">
        <v>0</v>
      </c>
      <c r="U781" s="318">
        <f t="shared" si="251"/>
        <v>0</v>
      </c>
      <c r="V781" s="92">
        <v>0</v>
      </c>
      <c r="W781" s="92">
        <v>0</v>
      </c>
      <c r="X781" s="92">
        <v>0</v>
      </c>
      <c r="Y781" s="482">
        <v>0</v>
      </c>
      <c r="Z781" s="495">
        <f t="shared" si="284"/>
        <v>0</v>
      </c>
      <c r="AA781" s="92">
        <v>0</v>
      </c>
      <c r="AB781" s="92">
        <v>0</v>
      </c>
      <c r="AC781" s="92">
        <v>0</v>
      </c>
      <c r="AD781" s="92">
        <v>0</v>
      </c>
      <c r="AE781" s="495">
        <f t="shared" si="285"/>
        <v>0</v>
      </c>
      <c r="AF781" s="84">
        <v>0</v>
      </c>
      <c r="AG781" s="84">
        <v>0</v>
      </c>
      <c r="AH781" s="84">
        <v>0</v>
      </c>
      <c r="AI781" s="84">
        <v>0</v>
      </c>
      <c r="AJ781" s="495">
        <f t="shared" si="283"/>
        <v>0</v>
      </c>
    </row>
    <row r="782" spans="2:36" s="239" customFormat="1" ht="18" customHeight="1" thickBot="1" x14ac:dyDescent="0.3">
      <c r="B782" s="899"/>
      <c r="C782" s="877"/>
      <c r="D782" s="787"/>
      <c r="E782" s="114" t="s">
        <v>114</v>
      </c>
      <c r="F782" s="52">
        <f t="shared" ref="F782:F845" si="286">K782+P782+U782+Z782+AE782+AJ782</f>
        <v>0</v>
      </c>
      <c r="G782" s="81">
        <v>0</v>
      </c>
      <c r="H782" s="92">
        <v>0</v>
      </c>
      <c r="I782" s="92">
        <v>0</v>
      </c>
      <c r="J782" s="92">
        <v>0</v>
      </c>
      <c r="K782" s="68">
        <f t="shared" si="257"/>
        <v>0</v>
      </c>
      <c r="L782" s="92">
        <v>0</v>
      </c>
      <c r="M782" s="92">
        <v>0</v>
      </c>
      <c r="N782" s="92">
        <v>0</v>
      </c>
      <c r="O782" s="92">
        <v>0</v>
      </c>
      <c r="P782" s="318">
        <f t="shared" si="249"/>
        <v>0</v>
      </c>
      <c r="Q782" s="92">
        <v>0</v>
      </c>
      <c r="R782" s="92">
        <v>0</v>
      </c>
      <c r="S782" s="92">
        <v>0</v>
      </c>
      <c r="T782" s="92">
        <v>0</v>
      </c>
      <c r="U782" s="318">
        <f t="shared" si="251"/>
        <v>0</v>
      </c>
      <c r="V782" s="92">
        <v>0</v>
      </c>
      <c r="W782" s="92">
        <v>0</v>
      </c>
      <c r="X782" s="92">
        <v>0</v>
      </c>
      <c r="Y782" s="482">
        <v>0</v>
      </c>
      <c r="Z782" s="495">
        <f t="shared" si="284"/>
        <v>0</v>
      </c>
      <c r="AA782" s="92">
        <v>0</v>
      </c>
      <c r="AB782" s="92">
        <v>0</v>
      </c>
      <c r="AC782" s="92">
        <v>0</v>
      </c>
      <c r="AD782" s="92">
        <v>0</v>
      </c>
      <c r="AE782" s="495">
        <f t="shared" si="285"/>
        <v>0</v>
      </c>
      <c r="AF782" s="84">
        <v>0</v>
      </c>
      <c r="AG782" s="84">
        <v>0</v>
      </c>
      <c r="AH782" s="84">
        <v>0</v>
      </c>
      <c r="AI782" s="84">
        <v>0</v>
      </c>
      <c r="AJ782" s="495">
        <f t="shared" si="283"/>
        <v>0</v>
      </c>
    </row>
    <row r="783" spans="2:36" s="239" customFormat="1" ht="18" customHeight="1" thickBot="1" x14ac:dyDescent="0.3">
      <c r="B783" s="899"/>
      <c r="C783" s="877"/>
      <c r="D783" s="787"/>
      <c r="E783" s="219" t="s">
        <v>626</v>
      </c>
      <c r="F783" s="52">
        <f t="shared" si="286"/>
        <v>0</v>
      </c>
      <c r="G783" s="218">
        <v>0</v>
      </c>
      <c r="H783" s="164">
        <v>0</v>
      </c>
      <c r="I783" s="164">
        <v>0</v>
      </c>
      <c r="J783" s="164">
        <v>0</v>
      </c>
      <c r="K783" s="68">
        <f t="shared" si="257"/>
        <v>0</v>
      </c>
      <c r="L783" s="92">
        <v>0</v>
      </c>
      <c r="M783" s="92">
        <v>0</v>
      </c>
      <c r="N783" s="92">
        <v>0</v>
      </c>
      <c r="O783" s="92">
        <v>0</v>
      </c>
      <c r="P783" s="318">
        <f t="shared" si="249"/>
        <v>0</v>
      </c>
      <c r="Q783" s="92">
        <v>0</v>
      </c>
      <c r="R783" s="92">
        <v>0</v>
      </c>
      <c r="S783" s="92">
        <v>0</v>
      </c>
      <c r="T783" s="92">
        <v>0</v>
      </c>
      <c r="U783" s="318">
        <f t="shared" si="251"/>
        <v>0</v>
      </c>
      <c r="V783" s="92">
        <v>0</v>
      </c>
      <c r="W783" s="92">
        <v>0</v>
      </c>
      <c r="X783" s="92">
        <v>0</v>
      </c>
      <c r="Y783" s="482">
        <v>0</v>
      </c>
      <c r="Z783" s="495">
        <f t="shared" si="284"/>
        <v>0</v>
      </c>
      <c r="AA783" s="92">
        <v>0</v>
      </c>
      <c r="AB783" s="92">
        <v>0</v>
      </c>
      <c r="AC783" s="92">
        <v>0</v>
      </c>
      <c r="AD783" s="92">
        <v>0</v>
      </c>
      <c r="AE783" s="495">
        <f t="shared" si="285"/>
        <v>0</v>
      </c>
      <c r="AF783" s="84">
        <v>0</v>
      </c>
      <c r="AG783" s="84">
        <v>0</v>
      </c>
      <c r="AH783" s="84">
        <v>0</v>
      </c>
      <c r="AI783" s="84">
        <v>0</v>
      </c>
      <c r="AJ783" s="495">
        <f t="shared" si="283"/>
        <v>0</v>
      </c>
    </row>
    <row r="784" spans="2:36" s="239" customFormat="1" ht="18" customHeight="1" thickBot="1" x14ac:dyDescent="0.3">
      <c r="B784" s="900"/>
      <c r="C784" s="877"/>
      <c r="D784" s="791"/>
      <c r="E784" s="214" t="s">
        <v>625</v>
      </c>
      <c r="F784" s="52">
        <f t="shared" si="286"/>
        <v>0</v>
      </c>
      <c r="G784" s="127">
        <v>0</v>
      </c>
      <c r="H784" s="145">
        <v>0</v>
      </c>
      <c r="I784" s="145">
        <v>0</v>
      </c>
      <c r="J784" s="145">
        <v>0</v>
      </c>
      <c r="K784" s="68">
        <f t="shared" si="257"/>
        <v>0</v>
      </c>
      <c r="L784" s="92">
        <v>0</v>
      </c>
      <c r="M784" s="92">
        <v>0</v>
      </c>
      <c r="N784" s="92">
        <v>0</v>
      </c>
      <c r="O784" s="92">
        <v>0</v>
      </c>
      <c r="P784" s="318">
        <f t="shared" si="249"/>
        <v>0</v>
      </c>
      <c r="Q784" s="92">
        <v>0</v>
      </c>
      <c r="R784" s="92">
        <v>0</v>
      </c>
      <c r="S784" s="92">
        <v>0</v>
      </c>
      <c r="T784" s="92">
        <v>0</v>
      </c>
      <c r="U784" s="318">
        <f t="shared" si="251"/>
        <v>0</v>
      </c>
      <c r="V784" s="92">
        <v>0</v>
      </c>
      <c r="W784" s="92">
        <v>0</v>
      </c>
      <c r="X784" s="92">
        <v>0</v>
      </c>
      <c r="Y784" s="482">
        <v>0</v>
      </c>
      <c r="Z784" s="495">
        <f t="shared" si="284"/>
        <v>0</v>
      </c>
      <c r="AA784" s="92">
        <v>0</v>
      </c>
      <c r="AB784" s="92">
        <v>0</v>
      </c>
      <c r="AC784" s="92">
        <v>0</v>
      </c>
      <c r="AD784" s="92">
        <v>0</v>
      </c>
      <c r="AE784" s="495">
        <f t="shared" si="285"/>
        <v>0</v>
      </c>
      <c r="AF784" s="84">
        <v>0</v>
      </c>
      <c r="AG784" s="84">
        <v>0</v>
      </c>
      <c r="AH784" s="84">
        <v>0</v>
      </c>
      <c r="AI784" s="84">
        <v>0</v>
      </c>
      <c r="AJ784" s="495">
        <f t="shared" si="283"/>
        <v>0</v>
      </c>
    </row>
    <row r="785" spans="1:36" s="239" customFormat="1" ht="18" customHeight="1" thickBot="1" x14ac:dyDescent="0.3">
      <c r="B785" s="899">
        <v>4</v>
      </c>
      <c r="C785" s="877"/>
      <c r="D785" s="901" t="s">
        <v>622</v>
      </c>
      <c r="E785" s="93" t="s">
        <v>118</v>
      </c>
      <c r="F785" s="52">
        <f t="shared" si="286"/>
        <v>0</v>
      </c>
      <c r="G785" s="123"/>
      <c r="H785" s="123"/>
      <c r="I785" s="123"/>
      <c r="J785" s="123"/>
      <c r="K785" s="68">
        <f t="shared" si="257"/>
        <v>0</v>
      </c>
      <c r="L785" s="277"/>
      <c r="M785" s="277"/>
      <c r="N785" s="277"/>
      <c r="O785" s="277"/>
      <c r="P785" s="318">
        <f t="shared" si="249"/>
        <v>0</v>
      </c>
      <c r="Q785" s="277"/>
      <c r="R785" s="277"/>
      <c r="S785" s="277"/>
      <c r="T785" s="277"/>
      <c r="U785" s="318">
        <f t="shared" si="251"/>
        <v>0</v>
      </c>
      <c r="V785" s="277"/>
      <c r="W785" s="277"/>
      <c r="X785" s="277"/>
      <c r="Y785" s="422"/>
      <c r="Z785" s="495">
        <f t="shared" si="284"/>
        <v>0</v>
      </c>
      <c r="AA785" s="277"/>
      <c r="AB785" s="277"/>
      <c r="AC785" s="277"/>
      <c r="AD785" s="277"/>
      <c r="AE785" s="495">
        <f t="shared" si="285"/>
        <v>0</v>
      </c>
      <c r="AF785" s="277"/>
      <c r="AG785" s="277"/>
      <c r="AH785" s="277"/>
      <c r="AI785" s="277"/>
      <c r="AJ785" s="495">
        <f t="shared" si="283"/>
        <v>0</v>
      </c>
    </row>
    <row r="786" spans="1:36" s="239" customFormat="1" ht="18" customHeight="1" thickBot="1" x14ac:dyDescent="0.3">
      <c r="B786" s="899"/>
      <c r="C786" s="877"/>
      <c r="D786" s="902"/>
      <c r="E786" s="95" t="s">
        <v>205</v>
      </c>
      <c r="F786" s="52">
        <f t="shared" si="286"/>
        <v>0</v>
      </c>
      <c r="G786" s="120"/>
      <c r="H786" s="120"/>
      <c r="I786" s="120"/>
      <c r="J786" s="120"/>
      <c r="K786" s="68">
        <f t="shared" si="257"/>
        <v>0</v>
      </c>
      <c r="L786" s="277"/>
      <c r="M786" s="277"/>
      <c r="N786" s="277"/>
      <c r="O786" s="277"/>
      <c r="P786" s="318">
        <f t="shared" si="249"/>
        <v>0</v>
      </c>
      <c r="Q786" s="277"/>
      <c r="R786" s="277"/>
      <c r="S786" s="277"/>
      <c r="T786" s="277"/>
      <c r="U786" s="318">
        <f t="shared" si="251"/>
        <v>0</v>
      </c>
      <c r="V786" s="277"/>
      <c r="W786" s="277"/>
      <c r="X786" s="277"/>
      <c r="Y786" s="422"/>
      <c r="Z786" s="495">
        <f t="shared" si="284"/>
        <v>0</v>
      </c>
      <c r="AA786" s="277"/>
      <c r="AB786" s="277"/>
      <c r="AC786" s="277"/>
      <c r="AD786" s="277"/>
      <c r="AE786" s="495">
        <f t="shared" si="285"/>
        <v>0</v>
      </c>
      <c r="AF786" s="277"/>
      <c r="AG786" s="277"/>
      <c r="AH786" s="277"/>
      <c r="AI786" s="277"/>
      <c r="AJ786" s="495">
        <f t="shared" si="283"/>
        <v>0</v>
      </c>
    </row>
    <row r="787" spans="1:36" s="239" customFormat="1" ht="18" customHeight="1" thickBot="1" x14ac:dyDescent="0.3">
      <c r="B787" s="899"/>
      <c r="C787" s="877"/>
      <c r="D787" s="902"/>
      <c r="E787" s="114" t="s">
        <v>114</v>
      </c>
      <c r="F787" s="52">
        <f t="shared" si="286"/>
        <v>0</v>
      </c>
      <c r="G787" s="81">
        <v>0</v>
      </c>
      <c r="H787" s="92">
        <v>0</v>
      </c>
      <c r="I787" s="92">
        <v>0</v>
      </c>
      <c r="J787" s="92">
        <v>0</v>
      </c>
      <c r="K787" s="68">
        <f t="shared" si="257"/>
        <v>0</v>
      </c>
      <c r="L787" s="81">
        <v>0</v>
      </c>
      <c r="M787" s="81">
        <v>0</v>
      </c>
      <c r="N787" s="81">
        <v>0</v>
      </c>
      <c r="O787" s="81">
        <v>0</v>
      </c>
      <c r="P787" s="318">
        <f t="shared" si="249"/>
        <v>0</v>
      </c>
      <c r="Q787" s="81">
        <v>0</v>
      </c>
      <c r="R787" s="81">
        <v>0</v>
      </c>
      <c r="S787" s="81">
        <v>0</v>
      </c>
      <c r="T787" s="81">
        <v>0</v>
      </c>
      <c r="U787" s="318">
        <f t="shared" si="251"/>
        <v>0</v>
      </c>
      <c r="V787" s="81">
        <v>0</v>
      </c>
      <c r="W787" s="81">
        <v>0</v>
      </c>
      <c r="X787" s="81">
        <v>0</v>
      </c>
      <c r="Y787" s="487">
        <v>0</v>
      </c>
      <c r="Z787" s="495">
        <f t="shared" si="284"/>
        <v>0</v>
      </c>
      <c r="AA787" s="81">
        <v>0</v>
      </c>
      <c r="AB787" s="81">
        <v>0</v>
      </c>
      <c r="AC787" s="81">
        <v>0</v>
      </c>
      <c r="AD787" s="81">
        <v>0</v>
      </c>
      <c r="AE787" s="495">
        <f t="shared" si="285"/>
        <v>0</v>
      </c>
      <c r="AF787" s="81">
        <v>0</v>
      </c>
      <c r="AG787" s="81">
        <v>0</v>
      </c>
      <c r="AH787" s="81">
        <v>0</v>
      </c>
      <c r="AI787" s="81">
        <v>0</v>
      </c>
      <c r="AJ787" s="495">
        <f t="shared" si="283"/>
        <v>0</v>
      </c>
    </row>
    <row r="788" spans="1:36" s="239" customFormat="1" ht="18" customHeight="1" thickBot="1" x14ac:dyDescent="0.3">
      <c r="B788" s="899"/>
      <c r="C788" s="877"/>
      <c r="D788" s="902"/>
      <c r="E788" s="219" t="s">
        <v>626</v>
      </c>
      <c r="F788" s="52">
        <f t="shared" si="286"/>
        <v>0</v>
      </c>
      <c r="G788" s="81">
        <v>0</v>
      </c>
      <c r="H788" s="92">
        <v>0</v>
      </c>
      <c r="I788" s="92">
        <v>0</v>
      </c>
      <c r="J788" s="92">
        <v>0</v>
      </c>
      <c r="K788" s="68">
        <f t="shared" si="257"/>
        <v>0</v>
      </c>
      <c r="L788" s="218">
        <v>0</v>
      </c>
      <c r="M788" s="218">
        <v>0</v>
      </c>
      <c r="N788" s="218">
        <v>0</v>
      </c>
      <c r="O788" s="218">
        <v>0</v>
      </c>
      <c r="P788" s="318">
        <f t="shared" si="249"/>
        <v>0</v>
      </c>
      <c r="Q788" s="218">
        <v>0</v>
      </c>
      <c r="R788" s="218">
        <v>0</v>
      </c>
      <c r="S788" s="218">
        <v>0</v>
      </c>
      <c r="T788" s="218">
        <v>0</v>
      </c>
      <c r="U788" s="318">
        <f t="shared" si="251"/>
        <v>0</v>
      </c>
      <c r="V788" s="218">
        <v>0</v>
      </c>
      <c r="W788" s="218">
        <v>0</v>
      </c>
      <c r="X788" s="218">
        <v>0</v>
      </c>
      <c r="Y788" s="488">
        <v>0</v>
      </c>
      <c r="Z788" s="495">
        <f t="shared" si="284"/>
        <v>0</v>
      </c>
      <c r="AA788" s="218">
        <v>0</v>
      </c>
      <c r="AB788" s="218">
        <v>0</v>
      </c>
      <c r="AC788" s="218">
        <v>0</v>
      </c>
      <c r="AD788" s="218">
        <v>0</v>
      </c>
      <c r="AE788" s="495">
        <f t="shared" si="285"/>
        <v>0</v>
      </c>
      <c r="AF788" s="218">
        <v>0</v>
      </c>
      <c r="AG788" s="218">
        <v>0</v>
      </c>
      <c r="AH788" s="218">
        <v>0</v>
      </c>
      <c r="AI788" s="218">
        <v>0</v>
      </c>
      <c r="AJ788" s="495">
        <f t="shared" si="283"/>
        <v>0</v>
      </c>
    </row>
    <row r="789" spans="1:36" s="239" customFormat="1" ht="18" customHeight="1" thickBot="1" x14ac:dyDescent="0.3">
      <c r="B789" s="900"/>
      <c r="C789" s="877"/>
      <c r="D789" s="903"/>
      <c r="E789" s="214" t="s">
        <v>625</v>
      </c>
      <c r="F789" s="52">
        <f t="shared" si="286"/>
        <v>0</v>
      </c>
      <c r="G789" s="81">
        <v>0</v>
      </c>
      <c r="H789" s="92">
        <v>0</v>
      </c>
      <c r="I789" s="92">
        <v>0</v>
      </c>
      <c r="J789" s="92">
        <v>0</v>
      </c>
      <c r="K789" s="68">
        <f t="shared" si="257"/>
        <v>0</v>
      </c>
      <c r="L789" s="127">
        <v>0</v>
      </c>
      <c r="M789" s="127">
        <v>0</v>
      </c>
      <c r="N789" s="127">
        <v>0</v>
      </c>
      <c r="O789" s="127">
        <v>0</v>
      </c>
      <c r="P789" s="318">
        <f t="shared" si="249"/>
        <v>0</v>
      </c>
      <c r="Q789" s="127">
        <v>0</v>
      </c>
      <c r="R789" s="127">
        <v>0</v>
      </c>
      <c r="S789" s="127">
        <v>0</v>
      </c>
      <c r="T789" s="127">
        <v>0</v>
      </c>
      <c r="U789" s="318">
        <f t="shared" si="251"/>
        <v>0</v>
      </c>
      <c r="V789" s="127">
        <v>0</v>
      </c>
      <c r="W789" s="127">
        <v>0</v>
      </c>
      <c r="X789" s="127">
        <v>0</v>
      </c>
      <c r="Y789" s="477">
        <v>0</v>
      </c>
      <c r="Z789" s="495">
        <f t="shared" si="284"/>
        <v>0</v>
      </c>
      <c r="AA789" s="127">
        <v>0</v>
      </c>
      <c r="AB789" s="127">
        <v>0</v>
      </c>
      <c r="AC789" s="127">
        <v>0</v>
      </c>
      <c r="AD789" s="127">
        <v>0</v>
      </c>
      <c r="AE789" s="495">
        <f t="shared" si="285"/>
        <v>0</v>
      </c>
      <c r="AF789" s="127">
        <v>0</v>
      </c>
      <c r="AG789" s="127">
        <v>0</v>
      </c>
      <c r="AH789" s="127">
        <v>0</v>
      </c>
      <c r="AI789" s="127">
        <v>0</v>
      </c>
      <c r="AJ789" s="495">
        <f t="shared" si="283"/>
        <v>0</v>
      </c>
    </row>
    <row r="790" spans="1:36" s="239" customFormat="1" ht="16.5" customHeight="1" x14ac:dyDescent="0.25">
      <c r="B790" s="64"/>
      <c r="C790" s="877"/>
      <c r="D790" s="850" t="s">
        <v>235</v>
      </c>
      <c r="E790" s="851"/>
      <c r="F790" s="52">
        <f t="shared" si="286"/>
        <v>0</v>
      </c>
      <c r="G790" s="68">
        <f t="shared" ref="G790:J794" si="287">G770+G775+G780+G785</f>
        <v>0</v>
      </c>
      <c r="H790" s="68">
        <f t="shared" si="287"/>
        <v>0</v>
      </c>
      <c r="I790" s="68">
        <f t="shared" si="287"/>
        <v>0</v>
      </c>
      <c r="J790" s="68">
        <f t="shared" si="287"/>
        <v>0</v>
      </c>
      <c r="K790" s="68">
        <f t="shared" si="257"/>
        <v>0</v>
      </c>
      <c r="L790" s="68">
        <f t="shared" ref="L790:O794" si="288">L770+L775+L780+L785</f>
        <v>0</v>
      </c>
      <c r="M790" s="68">
        <f t="shared" si="288"/>
        <v>0</v>
      </c>
      <c r="N790" s="68">
        <f t="shared" si="288"/>
        <v>0</v>
      </c>
      <c r="O790" s="68">
        <f t="shared" si="288"/>
        <v>0</v>
      </c>
      <c r="P790" s="318">
        <f t="shared" si="249"/>
        <v>0</v>
      </c>
      <c r="Q790" s="68">
        <f t="shared" ref="Q790:T794" si="289">Q770+Q775+Q780+Q785</f>
        <v>0</v>
      </c>
      <c r="R790" s="68">
        <f t="shared" si="289"/>
        <v>0</v>
      </c>
      <c r="S790" s="68">
        <f t="shared" si="289"/>
        <v>0</v>
      </c>
      <c r="T790" s="68">
        <f t="shared" si="289"/>
        <v>0</v>
      </c>
      <c r="U790" s="318">
        <f t="shared" si="251"/>
        <v>0</v>
      </c>
      <c r="V790" s="68">
        <f t="shared" ref="V790:Y794" si="290">V770+V775+V780+V785</f>
        <v>0</v>
      </c>
      <c r="W790" s="68">
        <f t="shared" si="290"/>
        <v>0</v>
      </c>
      <c r="X790" s="68">
        <f t="shared" si="290"/>
        <v>0</v>
      </c>
      <c r="Y790" s="475">
        <f t="shared" si="290"/>
        <v>0</v>
      </c>
      <c r="Z790" s="495">
        <f t="shared" si="284"/>
        <v>0</v>
      </c>
      <c r="AA790" s="68">
        <f t="shared" ref="AA790:AD794" si="291">AA770+AA775+AA780+AA785</f>
        <v>0</v>
      </c>
      <c r="AB790" s="68">
        <f t="shared" si="291"/>
        <v>0</v>
      </c>
      <c r="AC790" s="68">
        <f t="shared" si="291"/>
        <v>0</v>
      </c>
      <c r="AD790" s="68">
        <f t="shared" si="291"/>
        <v>0</v>
      </c>
      <c r="AE790" s="495">
        <f t="shared" si="285"/>
        <v>0</v>
      </c>
      <c r="AF790" s="68">
        <f t="shared" ref="AF790:AI794" si="292">AF770+AF775+AF780+AF785</f>
        <v>0</v>
      </c>
      <c r="AG790" s="68">
        <f t="shared" si="292"/>
        <v>0</v>
      </c>
      <c r="AH790" s="68">
        <f t="shared" si="292"/>
        <v>0</v>
      </c>
      <c r="AI790" s="68">
        <f t="shared" si="292"/>
        <v>0</v>
      </c>
      <c r="AJ790" s="495">
        <f t="shared" si="283"/>
        <v>0</v>
      </c>
    </row>
    <row r="791" spans="1:36" s="239" customFormat="1" ht="16.5" customHeight="1" x14ac:dyDescent="0.25">
      <c r="B791" s="20"/>
      <c r="C791" s="877"/>
      <c r="D791" s="848" t="s">
        <v>236</v>
      </c>
      <c r="E791" s="849"/>
      <c r="F791" s="52">
        <f t="shared" si="286"/>
        <v>0</v>
      </c>
      <c r="G791" s="68">
        <f t="shared" si="287"/>
        <v>0</v>
      </c>
      <c r="H791" s="68">
        <f t="shared" si="287"/>
        <v>0</v>
      </c>
      <c r="I791" s="68">
        <f t="shared" si="287"/>
        <v>0</v>
      </c>
      <c r="J791" s="68">
        <f t="shared" si="287"/>
        <v>0</v>
      </c>
      <c r="K791" s="68">
        <f t="shared" si="257"/>
        <v>0</v>
      </c>
      <c r="L791" s="68">
        <f t="shared" si="288"/>
        <v>0</v>
      </c>
      <c r="M791" s="68">
        <f t="shared" si="288"/>
        <v>0</v>
      </c>
      <c r="N791" s="68">
        <f t="shared" si="288"/>
        <v>0</v>
      </c>
      <c r="O791" s="68">
        <f t="shared" si="288"/>
        <v>0</v>
      </c>
      <c r="P791" s="318">
        <f t="shared" si="249"/>
        <v>0</v>
      </c>
      <c r="Q791" s="68">
        <f t="shared" si="289"/>
        <v>0</v>
      </c>
      <c r="R791" s="68">
        <f t="shared" si="289"/>
        <v>0</v>
      </c>
      <c r="S791" s="68">
        <f t="shared" si="289"/>
        <v>0</v>
      </c>
      <c r="T791" s="68">
        <f t="shared" si="289"/>
        <v>0</v>
      </c>
      <c r="U791" s="318">
        <f t="shared" si="251"/>
        <v>0</v>
      </c>
      <c r="V791" s="68">
        <f t="shared" si="290"/>
        <v>0</v>
      </c>
      <c r="W791" s="68">
        <f t="shared" si="290"/>
        <v>0</v>
      </c>
      <c r="X791" s="68">
        <f t="shared" si="290"/>
        <v>0</v>
      </c>
      <c r="Y791" s="475">
        <f t="shared" si="290"/>
        <v>0</v>
      </c>
      <c r="Z791" s="495">
        <f t="shared" si="284"/>
        <v>0</v>
      </c>
      <c r="AA791" s="68">
        <f t="shared" si="291"/>
        <v>0</v>
      </c>
      <c r="AB791" s="68">
        <f t="shared" si="291"/>
        <v>0</v>
      </c>
      <c r="AC791" s="68">
        <f t="shared" si="291"/>
        <v>0</v>
      </c>
      <c r="AD791" s="68">
        <f t="shared" si="291"/>
        <v>0</v>
      </c>
      <c r="AE791" s="495">
        <f t="shared" si="285"/>
        <v>0</v>
      </c>
      <c r="AF791" s="68">
        <f t="shared" si="292"/>
        <v>0</v>
      </c>
      <c r="AG791" s="68">
        <f t="shared" si="292"/>
        <v>0</v>
      </c>
      <c r="AH791" s="68">
        <f t="shared" si="292"/>
        <v>0</v>
      </c>
      <c r="AI791" s="68">
        <f t="shared" si="292"/>
        <v>0</v>
      </c>
      <c r="AJ791" s="495">
        <f t="shared" si="283"/>
        <v>0</v>
      </c>
    </row>
    <row r="792" spans="1:36" s="239" customFormat="1" ht="16.5" customHeight="1" thickBot="1" x14ac:dyDescent="0.3">
      <c r="B792" s="20"/>
      <c r="C792" s="877"/>
      <c r="D792" s="846" t="s">
        <v>237</v>
      </c>
      <c r="E792" s="847"/>
      <c r="F792" s="52">
        <f t="shared" si="286"/>
        <v>0</v>
      </c>
      <c r="G792" s="68">
        <f t="shared" si="287"/>
        <v>0</v>
      </c>
      <c r="H792" s="68">
        <f t="shared" si="287"/>
        <v>0</v>
      </c>
      <c r="I792" s="68">
        <f t="shared" si="287"/>
        <v>0</v>
      </c>
      <c r="J792" s="68">
        <f t="shared" si="287"/>
        <v>0</v>
      </c>
      <c r="K792" s="68">
        <f t="shared" si="257"/>
        <v>0</v>
      </c>
      <c r="L792" s="68">
        <f t="shared" si="288"/>
        <v>0</v>
      </c>
      <c r="M792" s="68">
        <f t="shared" si="288"/>
        <v>0</v>
      </c>
      <c r="N792" s="68">
        <f t="shared" si="288"/>
        <v>0</v>
      </c>
      <c r="O792" s="68">
        <f t="shared" si="288"/>
        <v>0</v>
      </c>
      <c r="P792" s="318">
        <f t="shared" si="249"/>
        <v>0</v>
      </c>
      <c r="Q792" s="68">
        <f t="shared" si="289"/>
        <v>0</v>
      </c>
      <c r="R792" s="68">
        <f t="shared" si="289"/>
        <v>0</v>
      </c>
      <c r="S792" s="68">
        <f t="shared" si="289"/>
        <v>0</v>
      </c>
      <c r="T792" s="68">
        <f t="shared" si="289"/>
        <v>0</v>
      </c>
      <c r="U792" s="318">
        <f t="shared" si="251"/>
        <v>0</v>
      </c>
      <c r="V792" s="68">
        <f t="shared" si="290"/>
        <v>0</v>
      </c>
      <c r="W792" s="68">
        <f t="shared" si="290"/>
        <v>0</v>
      </c>
      <c r="X792" s="68">
        <f t="shared" si="290"/>
        <v>0</v>
      </c>
      <c r="Y792" s="475">
        <f t="shared" si="290"/>
        <v>0</v>
      </c>
      <c r="Z792" s="495">
        <f t="shared" si="284"/>
        <v>0</v>
      </c>
      <c r="AA792" s="68">
        <f t="shared" si="291"/>
        <v>0</v>
      </c>
      <c r="AB792" s="68">
        <f t="shared" si="291"/>
        <v>0</v>
      </c>
      <c r="AC792" s="68">
        <f t="shared" si="291"/>
        <v>0</v>
      </c>
      <c r="AD792" s="68">
        <f t="shared" si="291"/>
        <v>0</v>
      </c>
      <c r="AE792" s="495">
        <f t="shared" si="285"/>
        <v>0</v>
      </c>
      <c r="AF792" s="68">
        <f t="shared" si="292"/>
        <v>0</v>
      </c>
      <c r="AG792" s="68">
        <f t="shared" si="292"/>
        <v>0</v>
      </c>
      <c r="AH792" s="68">
        <f t="shared" si="292"/>
        <v>0</v>
      </c>
      <c r="AI792" s="68">
        <f t="shared" si="292"/>
        <v>0</v>
      </c>
      <c r="AJ792" s="495">
        <f t="shared" si="283"/>
        <v>0</v>
      </c>
    </row>
    <row r="793" spans="1:36" s="239" customFormat="1" ht="16.5" customHeight="1" thickBot="1" x14ac:dyDescent="0.3">
      <c r="B793" s="216"/>
      <c r="C793" s="877"/>
      <c r="D793" s="844" t="s">
        <v>415</v>
      </c>
      <c r="E793" s="845"/>
      <c r="F793" s="52">
        <f t="shared" si="286"/>
        <v>0</v>
      </c>
      <c r="G793" s="68">
        <f t="shared" si="287"/>
        <v>0</v>
      </c>
      <c r="H793" s="68">
        <f t="shared" si="287"/>
        <v>0</v>
      </c>
      <c r="I793" s="68">
        <f t="shared" si="287"/>
        <v>0</v>
      </c>
      <c r="J793" s="68">
        <f t="shared" si="287"/>
        <v>0</v>
      </c>
      <c r="K793" s="68">
        <f t="shared" si="257"/>
        <v>0</v>
      </c>
      <c r="L793" s="68">
        <f t="shared" si="288"/>
        <v>0</v>
      </c>
      <c r="M793" s="68">
        <f t="shared" si="288"/>
        <v>0</v>
      </c>
      <c r="N793" s="68">
        <f t="shared" si="288"/>
        <v>0</v>
      </c>
      <c r="O793" s="68">
        <f t="shared" si="288"/>
        <v>0</v>
      </c>
      <c r="P793" s="318">
        <f t="shared" ref="P793:P856" si="293">L793+M793+N793+O793</f>
        <v>0</v>
      </c>
      <c r="Q793" s="68">
        <f t="shared" si="289"/>
        <v>0</v>
      </c>
      <c r="R793" s="68">
        <f t="shared" si="289"/>
        <v>0</v>
      </c>
      <c r="S793" s="68">
        <f t="shared" si="289"/>
        <v>0</v>
      </c>
      <c r="T793" s="68">
        <f t="shared" si="289"/>
        <v>0</v>
      </c>
      <c r="U793" s="318">
        <f t="shared" ref="U793:U856" si="294">Q793+R793+S793+T793</f>
        <v>0</v>
      </c>
      <c r="V793" s="68">
        <f t="shared" si="290"/>
        <v>0</v>
      </c>
      <c r="W793" s="68">
        <f t="shared" si="290"/>
        <v>0</v>
      </c>
      <c r="X793" s="68">
        <f t="shared" si="290"/>
        <v>0</v>
      </c>
      <c r="Y793" s="475">
        <f t="shared" si="290"/>
        <v>0</v>
      </c>
      <c r="Z793" s="495">
        <f t="shared" si="284"/>
        <v>0</v>
      </c>
      <c r="AA793" s="68">
        <f t="shared" si="291"/>
        <v>0</v>
      </c>
      <c r="AB793" s="68">
        <f t="shared" si="291"/>
        <v>0</v>
      </c>
      <c r="AC793" s="68">
        <f t="shared" si="291"/>
        <v>0</v>
      </c>
      <c r="AD793" s="68">
        <f t="shared" si="291"/>
        <v>0</v>
      </c>
      <c r="AE793" s="495">
        <f t="shared" si="285"/>
        <v>0</v>
      </c>
      <c r="AF793" s="68">
        <f t="shared" si="292"/>
        <v>0</v>
      </c>
      <c r="AG793" s="68">
        <f t="shared" si="292"/>
        <v>0</v>
      </c>
      <c r="AH793" s="68">
        <f t="shared" si="292"/>
        <v>0</v>
      </c>
      <c r="AI793" s="68">
        <f t="shared" si="292"/>
        <v>0</v>
      </c>
      <c r="AJ793" s="495">
        <f t="shared" si="283"/>
        <v>0</v>
      </c>
    </row>
    <row r="794" spans="1:36" s="239" customFormat="1" ht="16.5" customHeight="1" thickBot="1" x14ac:dyDescent="0.3">
      <c r="B794" s="161"/>
      <c r="C794" s="878"/>
      <c r="D794" s="844" t="s">
        <v>652</v>
      </c>
      <c r="E794" s="845"/>
      <c r="F794" s="52">
        <f t="shared" si="286"/>
        <v>0</v>
      </c>
      <c r="G794" s="68">
        <f t="shared" si="287"/>
        <v>0</v>
      </c>
      <c r="H794" s="68">
        <f t="shared" si="287"/>
        <v>0</v>
      </c>
      <c r="I794" s="68">
        <f t="shared" si="287"/>
        <v>0</v>
      </c>
      <c r="J794" s="68">
        <f t="shared" si="287"/>
        <v>0</v>
      </c>
      <c r="K794" s="68">
        <f t="shared" ref="K794:K857" si="295">G794+H794+I794+J794</f>
        <v>0</v>
      </c>
      <c r="L794" s="68">
        <f t="shared" si="288"/>
        <v>0</v>
      </c>
      <c r="M794" s="68">
        <f t="shared" si="288"/>
        <v>0</v>
      </c>
      <c r="N794" s="68">
        <f t="shared" si="288"/>
        <v>0</v>
      </c>
      <c r="O794" s="68">
        <f t="shared" si="288"/>
        <v>0</v>
      </c>
      <c r="P794" s="318">
        <f t="shared" si="293"/>
        <v>0</v>
      </c>
      <c r="Q794" s="68">
        <f t="shared" si="289"/>
        <v>0</v>
      </c>
      <c r="R794" s="68">
        <f t="shared" si="289"/>
        <v>0</v>
      </c>
      <c r="S794" s="68">
        <f t="shared" si="289"/>
        <v>0</v>
      </c>
      <c r="T794" s="68">
        <f t="shared" si="289"/>
        <v>0</v>
      </c>
      <c r="U794" s="318">
        <f t="shared" si="294"/>
        <v>0</v>
      </c>
      <c r="V794" s="68">
        <f t="shared" si="290"/>
        <v>0</v>
      </c>
      <c r="W794" s="68">
        <f t="shared" si="290"/>
        <v>0</v>
      </c>
      <c r="X794" s="68">
        <f t="shared" si="290"/>
        <v>0</v>
      </c>
      <c r="Y794" s="475">
        <f t="shared" si="290"/>
        <v>0</v>
      </c>
      <c r="Z794" s="495">
        <f t="shared" si="284"/>
        <v>0</v>
      </c>
      <c r="AA794" s="68">
        <f t="shared" si="291"/>
        <v>0</v>
      </c>
      <c r="AB794" s="68">
        <f t="shared" si="291"/>
        <v>0</v>
      </c>
      <c r="AC794" s="68">
        <f t="shared" si="291"/>
        <v>0</v>
      </c>
      <c r="AD794" s="68">
        <f t="shared" si="291"/>
        <v>0</v>
      </c>
      <c r="AE794" s="495">
        <f t="shared" si="285"/>
        <v>0</v>
      </c>
      <c r="AF794" s="68">
        <f t="shared" si="292"/>
        <v>0</v>
      </c>
      <c r="AG794" s="68">
        <f t="shared" si="292"/>
        <v>0</v>
      </c>
      <c r="AH794" s="68">
        <f t="shared" si="292"/>
        <v>0</v>
      </c>
      <c r="AI794" s="68">
        <f t="shared" si="292"/>
        <v>0</v>
      </c>
      <c r="AJ794" s="495">
        <f t="shared" si="283"/>
        <v>0</v>
      </c>
    </row>
    <row r="795" spans="1:36" s="239" customFormat="1" ht="18" customHeight="1" thickBot="1" x14ac:dyDescent="0.3">
      <c r="B795" s="899">
        <v>1</v>
      </c>
      <c r="C795" s="876" t="s">
        <v>231</v>
      </c>
      <c r="D795" s="853" t="s">
        <v>516</v>
      </c>
      <c r="E795" s="93" t="s">
        <v>118</v>
      </c>
      <c r="F795" s="52">
        <f t="shared" si="286"/>
        <v>0</v>
      </c>
      <c r="G795" s="123"/>
      <c r="H795" s="123"/>
      <c r="I795" s="123"/>
      <c r="J795" s="123"/>
      <c r="K795" s="68">
        <f t="shared" si="295"/>
        <v>0</v>
      </c>
      <c r="L795" s="277"/>
      <c r="M795" s="277"/>
      <c r="N795" s="277"/>
      <c r="O795" s="277"/>
      <c r="P795" s="318">
        <f t="shared" si="293"/>
        <v>0</v>
      </c>
      <c r="Q795" s="277"/>
      <c r="R795" s="277"/>
      <c r="S795" s="277"/>
      <c r="T795" s="277"/>
      <c r="U795" s="318">
        <f t="shared" si="294"/>
        <v>0</v>
      </c>
      <c r="V795" s="277"/>
      <c r="W795" s="277"/>
      <c r="X795" s="277"/>
      <c r="Y795" s="422"/>
      <c r="Z795" s="495">
        <f t="shared" si="284"/>
        <v>0</v>
      </c>
      <c r="AA795" s="277"/>
      <c r="AB795" s="277"/>
      <c r="AC795" s="277"/>
      <c r="AD795" s="277"/>
      <c r="AE795" s="495">
        <f t="shared" si="285"/>
        <v>0</v>
      </c>
      <c r="AF795" s="277"/>
      <c r="AG795" s="277"/>
      <c r="AH795" s="277"/>
      <c r="AI795" s="277"/>
      <c r="AJ795" s="495">
        <f t="shared" si="283"/>
        <v>0</v>
      </c>
    </row>
    <row r="796" spans="1:36" s="239" customFormat="1" ht="18" customHeight="1" thickBot="1" x14ac:dyDescent="0.3">
      <c r="B796" s="899"/>
      <c r="C796" s="877"/>
      <c r="D796" s="852"/>
      <c r="E796" s="95" t="s">
        <v>205</v>
      </c>
      <c r="F796" s="52">
        <f t="shared" si="286"/>
        <v>0</v>
      </c>
      <c r="G796" s="120"/>
      <c r="H796" s="120"/>
      <c r="I796" s="120"/>
      <c r="J796" s="120"/>
      <c r="K796" s="68">
        <f t="shared" si="295"/>
        <v>0</v>
      </c>
      <c r="L796" s="277"/>
      <c r="M796" s="277"/>
      <c r="N796" s="277"/>
      <c r="O796" s="277"/>
      <c r="P796" s="318">
        <f t="shared" si="293"/>
        <v>0</v>
      </c>
      <c r="Q796" s="277"/>
      <c r="R796" s="277"/>
      <c r="S796" s="277"/>
      <c r="T796" s="277"/>
      <c r="U796" s="318">
        <f t="shared" si="294"/>
        <v>0</v>
      </c>
      <c r="V796" s="277"/>
      <c r="W796" s="277"/>
      <c r="X796" s="277"/>
      <c r="Y796" s="422"/>
      <c r="Z796" s="495">
        <f t="shared" si="284"/>
        <v>0</v>
      </c>
      <c r="AA796" s="277"/>
      <c r="AB796" s="277"/>
      <c r="AC796" s="277"/>
      <c r="AD796" s="277"/>
      <c r="AE796" s="495">
        <f t="shared" si="285"/>
        <v>0</v>
      </c>
      <c r="AF796" s="277"/>
      <c r="AG796" s="277"/>
      <c r="AH796" s="277"/>
      <c r="AI796" s="277"/>
      <c r="AJ796" s="495">
        <f t="shared" si="283"/>
        <v>0</v>
      </c>
    </row>
    <row r="797" spans="1:36" s="239" customFormat="1" ht="18" customHeight="1" thickBot="1" x14ac:dyDescent="0.3">
      <c r="B797" s="899"/>
      <c r="C797" s="877"/>
      <c r="D797" s="852"/>
      <c r="E797" s="99" t="s">
        <v>114</v>
      </c>
      <c r="F797" s="52">
        <f t="shared" si="286"/>
        <v>0</v>
      </c>
      <c r="G797" s="81">
        <v>0</v>
      </c>
      <c r="H797" s="92">
        <v>0</v>
      </c>
      <c r="I797" s="92">
        <v>0</v>
      </c>
      <c r="J797" s="92">
        <v>0</v>
      </c>
      <c r="K797" s="68">
        <f t="shared" si="295"/>
        <v>0</v>
      </c>
      <c r="L797" s="81">
        <v>0</v>
      </c>
      <c r="M797" s="81">
        <v>0</v>
      </c>
      <c r="N797" s="81">
        <v>0</v>
      </c>
      <c r="O797" s="81">
        <v>0</v>
      </c>
      <c r="P797" s="318">
        <f t="shared" si="293"/>
        <v>0</v>
      </c>
      <c r="Q797" s="81">
        <v>0</v>
      </c>
      <c r="R797" s="81">
        <v>0</v>
      </c>
      <c r="S797" s="81">
        <v>0</v>
      </c>
      <c r="T797" s="81">
        <v>0</v>
      </c>
      <c r="U797" s="318">
        <f t="shared" si="294"/>
        <v>0</v>
      </c>
      <c r="V797" s="81">
        <v>0</v>
      </c>
      <c r="W797" s="81">
        <v>0</v>
      </c>
      <c r="X797" s="81">
        <v>0</v>
      </c>
      <c r="Y797" s="487">
        <v>0</v>
      </c>
      <c r="Z797" s="495">
        <f t="shared" si="284"/>
        <v>0</v>
      </c>
      <c r="AA797" s="81">
        <v>0</v>
      </c>
      <c r="AB797" s="81">
        <v>0</v>
      </c>
      <c r="AC797" s="81">
        <v>0</v>
      </c>
      <c r="AD797" s="81">
        <v>0</v>
      </c>
      <c r="AE797" s="495">
        <f t="shared" si="285"/>
        <v>0</v>
      </c>
      <c r="AF797" s="81">
        <v>0</v>
      </c>
      <c r="AG797" s="81">
        <v>0</v>
      </c>
      <c r="AH797" s="81">
        <v>0</v>
      </c>
      <c r="AI797" s="81">
        <v>0</v>
      </c>
      <c r="AJ797" s="495">
        <f t="shared" si="283"/>
        <v>0</v>
      </c>
    </row>
    <row r="798" spans="1:36" s="239" customFormat="1" ht="18" customHeight="1" thickBot="1" x14ac:dyDescent="0.3">
      <c r="B798" s="899"/>
      <c r="C798" s="877"/>
      <c r="D798" s="852"/>
      <c r="E798" s="230" t="s">
        <v>626</v>
      </c>
      <c r="F798" s="52">
        <f t="shared" si="286"/>
        <v>0</v>
      </c>
      <c r="G798" s="81">
        <v>0</v>
      </c>
      <c r="H798" s="92">
        <v>0</v>
      </c>
      <c r="I798" s="92">
        <v>0</v>
      </c>
      <c r="J798" s="92">
        <v>0</v>
      </c>
      <c r="K798" s="68">
        <f t="shared" si="295"/>
        <v>0</v>
      </c>
      <c r="L798" s="218">
        <v>0</v>
      </c>
      <c r="M798" s="218">
        <v>0</v>
      </c>
      <c r="N798" s="218">
        <v>0</v>
      </c>
      <c r="O798" s="218">
        <v>0</v>
      </c>
      <c r="P798" s="318">
        <f t="shared" si="293"/>
        <v>0</v>
      </c>
      <c r="Q798" s="81">
        <v>0</v>
      </c>
      <c r="R798" s="81">
        <v>0</v>
      </c>
      <c r="S798" s="81">
        <v>0</v>
      </c>
      <c r="T798" s="81">
        <v>0</v>
      </c>
      <c r="U798" s="318">
        <f t="shared" si="294"/>
        <v>0</v>
      </c>
      <c r="V798" s="218">
        <v>0</v>
      </c>
      <c r="W798" s="218">
        <v>0</v>
      </c>
      <c r="X798" s="218">
        <v>0</v>
      </c>
      <c r="Y798" s="488">
        <v>0</v>
      </c>
      <c r="Z798" s="495">
        <f t="shared" si="284"/>
        <v>0</v>
      </c>
      <c r="AA798" s="81">
        <v>0</v>
      </c>
      <c r="AB798" s="81">
        <v>0</v>
      </c>
      <c r="AC798" s="81">
        <v>0</v>
      </c>
      <c r="AD798" s="81">
        <v>0</v>
      </c>
      <c r="AE798" s="495">
        <f t="shared" si="285"/>
        <v>0</v>
      </c>
      <c r="AF798" s="81">
        <v>0</v>
      </c>
      <c r="AG798" s="81">
        <v>0</v>
      </c>
      <c r="AH798" s="81">
        <v>0</v>
      </c>
      <c r="AI798" s="81">
        <v>0</v>
      </c>
      <c r="AJ798" s="495">
        <f t="shared" si="283"/>
        <v>0</v>
      </c>
    </row>
    <row r="799" spans="1:36" s="239" customFormat="1" ht="18" customHeight="1" thickBot="1" x14ac:dyDescent="0.3">
      <c r="B799" s="900"/>
      <c r="C799" s="877"/>
      <c r="D799" s="854"/>
      <c r="E799" s="227" t="s">
        <v>625</v>
      </c>
      <c r="F799" s="52">
        <f t="shared" si="286"/>
        <v>0</v>
      </c>
      <c r="G799" s="81">
        <v>0</v>
      </c>
      <c r="H799" s="92">
        <v>0</v>
      </c>
      <c r="I799" s="92">
        <v>0</v>
      </c>
      <c r="J799" s="92">
        <v>0</v>
      </c>
      <c r="K799" s="68">
        <f t="shared" si="295"/>
        <v>0</v>
      </c>
      <c r="L799" s="127">
        <v>0</v>
      </c>
      <c r="M799" s="127">
        <v>0</v>
      </c>
      <c r="N799" s="127">
        <v>0</v>
      </c>
      <c r="O799" s="127">
        <v>0</v>
      </c>
      <c r="P799" s="318">
        <f t="shared" si="293"/>
        <v>0</v>
      </c>
      <c r="Q799" s="81">
        <v>0</v>
      </c>
      <c r="R799" s="81">
        <v>0</v>
      </c>
      <c r="S799" s="81">
        <v>0</v>
      </c>
      <c r="T799" s="81">
        <v>0</v>
      </c>
      <c r="U799" s="318">
        <f t="shared" si="294"/>
        <v>0</v>
      </c>
      <c r="V799" s="127">
        <v>0</v>
      </c>
      <c r="W799" s="127">
        <v>0</v>
      </c>
      <c r="X799" s="127">
        <v>0</v>
      </c>
      <c r="Y799" s="477">
        <v>0</v>
      </c>
      <c r="Z799" s="495">
        <f t="shared" si="284"/>
        <v>0</v>
      </c>
      <c r="AA799" s="81">
        <v>0</v>
      </c>
      <c r="AB799" s="81">
        <v>0</v>
      </c>
      <c r="AC799" s="81">
        <v>0</v>
      </c>
      <c r="AD799" s="81">
        <v>0</v>
      </c>
      <c r="AE799" s="495">
        <f t="shared" si="285"/>
        <v>0</v>
      </c>
      <c r="AF799" s="81">
        <v>0</v>
      </c>
      <c r="AG799" s="81">
        <v>0</v>
      </c>
      <c r="AH799" s="81">
        <v>0</v>
      </c>
      <c r="AI799" s="81">
        <v>0</v>
      </c>
      <c r="AJ799" s="495">
        <f t="shared" si="283"/>
        <v>0</v>
      </c>
    </row>
    <row r="800" spans="1:36" s="65" customFormat="1" ht="18" customHeight="1" thickBot="1" x14ac:dyDescent="0.3">
      <c r="A800" s="66"/>
      <c r="B800" s="898">
        <v>2</v>
      </c>
      <c r="C800" s="877"/>
      <c r="D800" s="853" t="s">
        <v>515</v>
      </c>
      <c r="E800" s="93" t="s">
        <v>118</v>
      </c>
      <c r="F800" s="52">
        <f t="shared" si="286"/>
        <v>0</v>
      </c>
      <c r="G800" s="123"/>
      <c r="H800" s="123"/>
      <c r="I800" s="123"/>
      <c r="J800" s="123"/>
      <c r="K800" s="68">
        <f t="shared" si="295"/>
        <v>0</v>
      </c>
      <c r="L800" s="277"/>
      <c r="M800" s="277"/>
      <c r="N800" s="277"/>
      <c r="O800" s="277"/>
      <c r="P800" s="318">
        <f t="shared" si="293"/>
        <v>0</v>
      </c>
      <c r="Q800" s="277"/>
      <c r="R800" s="277"/>
      <c r="S800" s="277"/>
      <c r="T800" s="277"/>
      <c r="U800" s="318">
        <f t="shared" si="294"/>
        <v>0</v>
      </c>
      <c r="V800" s="277"/>
      <c r="W800" s="277"/>
      <c r="X800" s="277"/>
      <c r="Y800" s="422"/>
      <c r="Z800" s="495">
        <f t="shared" si="284"/>
        <v>0</v>
      </c>
      <c r="AA800" s="277"/>
      <c r="AB800" s="277"/>
      <c r="AC800" s="277"/>
      <c r="AD800" s="277"/>
      <c r="AE800" s="495">
        <f t="shared" si="285"/>
        <v>0</v>
      </c>
      <c r="AF800" s="277"/>
      <c r="AG800" s="277"/>
      <c r="AH800" s="277"/>
      <c r="AI800" s="277"/>
      <c r="AJ800" s="495">
        <f t="shared" si="283"/>
        <v>0</v>
      </c>
    </row>
    <row r="801" spans="1:36" s="65" customFormat="1" ht="18" customHeight="1" thickBot="1" x14ac:dyDescent="0.3">
      <c r="A801" s="66"/>
      <c r="B801" s="899"/>
      <c r="C801" s="877"/>
      <c r="D801" s="852"/>
      <c r="E801" s="95" t="s">
        <v>205</v>
      </c>
      <c r="F801" s="52">
        <f t="shared" si="286"/>
        <v>0</v>
      </c>
      <c r="G801" s="120"/>
      <c r="H801" s="120"/>
      <c r="I801" s="120"/>
      <c r="J801" s="120"/>
      <c r="K801" s="68">
        <f t="shared" si="295"/>
        <v>0</v>
      </c>
      <c r="L801" s="277"/>
      <c r="M801" s="277"/>
      <c r="N801" s="277"/>
      <c r="O801" s="277"/>
      <c r="P801" s="318">
        <f t="shared" si="293"/>
        <v>0</v>
      </c>
      <c r="Q801" s="277"/>
      <c r="R801" s="277"/>
      <c r="S801" s="277"/>
      <c r="T801" s="277"/>
      <c r="U801" s="318">
        <f t="shared" si="294"/>
        <v>0</v>
      </c>
      <c r="V801" s="277"/>
      <c r="W801" s="277"/>
      <c r="X801" s="277"/>
      <c r="Y801" s="422"/>
      <c r="Z801" s="495">
        <f t="shared" si="284"/>
        <v>0</v>
      </c>
      <c r="AA801" s="277"/>
      <c r="AB801" s="277"/>
      <c r="AC801" s="277"/>
      <c r="AD801" s="277"/>
      <c r="AE801" s="495">
        <f t="shared" si="285"/>
        <v>0</v>
      </c>
      <c r="AF801" s="277"/>
      <c r="AG801" s="277"/>
      <c r="AH801" s="277"/>
      <c r="AI801" s="277"/>
      <c r="AJ801" s="495">
        <f t="shared" si="283"/>
        <v>0</v>
      </c>
    </row>
    <row r="802" spans="1:36" s="65" customFormat="1" ht="18" customHeight="1" thickBot="1" x14ac:dyDescent="0.3">
      <c r="A802" s="66"/>
      <c r="B802" s="899"/>
      <c r="C802" s="877"/>
      <c r="D802" s="852"/>
      <c r="E802" s="99" t="s">
        <v>114</v>
      </c>
      <c r="F802" s="52">
        <f t="shared" si="286"/>
        <v>0</v>
      </c>
      <c r="G802" s="92">
        <v>0</v>
      </c>
      <c r="H802" s="92">
        <v>0</v>
      </c>
      <c r="I802" s="92">
        <v>0</v>
      </c>
      <c r="J802" s="92">
        <v>0</v>
      </c>
      <c r="K802" s="68">
        <f t="shared" si="295"/>
        <v>0</v>
      </c>
      <c r="L802" s="92">
        <v>0</v>
      </c>
      <c r="M802" s="92">
        <v>0</v>
      </c>
      <c r="N802" s="92">
        <v>0</v>
      </c>
      <c r="O802" s="92">
        <v>0</v>
      </c>
      <c r="P802" s="318">
        <f t="shared" si="293"/>
        <v>0</v>
      </c>
      <c r="Q802" s="92">
        <v>0</v>
      </c>
      <c r="R802" s="92">
        <v>0</v>
      </c>
      <c r="S802" s="92">
        <v>0</v>
      </c>
      <c r="T802" s="92">
        <v>0</v>
      </c>
      <c r="U802" s="318">
        <f t="shared" si="294"/>
        <v>0</v>
      </c>
      <c r="V802" s="92">
        <v>0</v>
      </c>
      <c r="W802" s="92">
        <v>0</v>
      </c>
      <c r="X802" s="92">
        <v>0</v>
      </c>
      <c r="Y802" s="482">
        <v>0</v>
      </c>
      <c r="Z802" s="495">
        <f t="shared" si="284"/>
        <v>0</v>
      </c>
      <c r="AA802" s="92">
        <v>0</v>
      </c>
      <c r="AB802" s="92">
        <v>0</v>
      </c>
      <c r="AC802" s="92">
        <v>0</v>
      </c>
      <c r="AD802" s="92">
        <v>0</v>
      </c>
      <c r="AE802" s="495">
        <f t="shared" si="285"/>
        <v>0</v>
      </c>
      <c r="AF802" s="92">
        <v>0</v>
      </c>
      <c r="AG802" s="92">
        <v>0</v>
      </c>
      <c r="AH802" s="92">
        <v>0</v>
      </c>
      <c r="AI802" s="92">
        <v>0</v>
      </c>
      <c r="AJ802" s="495">
        <f t="shared" si="283"/>
        <v>0</v>
      </c>
    </row>
    <row r="803" spans="1:36" s="66" customFormat="1" ht="18" customHeight="1" thickBot="1" x14ac:dyDescent="0.3">
      <c r="B803" s="899"/>
      <c r="C803" s="877"/>
      <c r="D803" s="852"/>
      <c r="E803" s="230" t="s">
        <v>626</v>
      </c>
      <c r="F803" s="52">
        <f t="shared" si="286"/>
        <v>0</v>
      </c>
      <c r="G803" s="92">
        <v>0</v>
      </c>
      <c r="H803" s="92">
        <v>0</v>
      </c>
      <c r="I803" s="92">
        <v>0</v>
      </c>
      <c r="J803" s="92">
        <v>0</v>
      </c>
      <c r="K803" s="68">
        <f t="shared" si="295"/>
        <v>0</v>
      </c>
      <c r="L803" s="92">
        <v>0</v>
      </c>
      <c r="M803" s="92">
        <v>0</v>
      </c>
      <c r="N803" s="92">
        <v>0</v>
      </c>
      <c r="O803" s="92">
        <v>0</v>
      </c>
      <c r="P803" s="318">
        <f t="shared" si="293"/>
        <v>0</v>
      </c>
      <c r="Q803" s="92">
        <v>0</v>
      </c>
      <c r="R803" s="92">
        <v>0</v>
      </c>
      <c r="S803" s="92">
        <v>0</v>
      </c>
      <c r="T803" s="92">
        <v>0</v>
      </c>
      <c r="U803" s="318">
        <f t="shared" si="294"/>
        <v>0</v>
      </c>
      <c r="V803" s="92">
        <v>0</v>
      </c>
      <c r="W803" s="92">
        <v>0</v>
      </c>
      <c r="X803" s="92">
        <v>0</v>
      </c>
      <c r="Y803" s="482">
        <v>0</v>
      </c>
      <c r="Z803" s="495">
        <f t="shared" si="284"/>
        <v>0</v>
      </c>
      <c r="AA803" s="92">
        <v>0</v>
      </c>
      <c r="AB803" s="92">
        <v>0</v>
      </c>
      <c r="AC803" s="92">
        <v>0</v>
      </c>
      <c r="AD803" s="92">
        <v>0</v>
      </c>
      <c r="AE803" s="495">
        <f t="shared" si="285"/>
        <v>0</v>
      </c>
      <c r="AF803" s="92">
        <v>0</v>
      </c>
      <c r="AG803" s="92">
        <v>0</v>
      </c>
      <c r="AH803" s="92">
        <v>0</v>
      </c>
      <c r="AI803" s="92">
        <v>0</v>
      </c>
      <c r="AJ803" s="495">
        <f t="shared" si="283"/>
        <v>0</v>
      </c>
    </row>
    <row r="804" spans="1:36" s="66" customFormat="1" ht="18" customHeight="1" thickBot="1" x14ac:dyDescent="0.3">
      <c r="B804" s="900"/>
      <c r="C804" s="877"/>
      <c r="D804" s="854"/>
      <c r="E804" s="227" t="s">
        <v>625</v>
      </c>
      <c r="F804" s="52">
        <f t="shared" si="286"/>
        <v>0</v>
      </c>
      <c r="G804" s="112">
        <v>0</v>
      </c>
      <c r="H804" s="112">
        <v>0</v>
      </c>
      <c r="I804" s="112">
        <v>0</v>
      </c>
      <c r="J804" s="112">
        <v>0</v>
      </c>
      <c r="K804" s="68">
        <f t="shared" si="295"/>
        <v>0</v>
      </c>
      <c r="L804" s="112">
        <v>0</v>
      </c>
      <c r="M804" s="112">
        <v>0</v>
      </c>
      <c r="N804" s="112">
        <v>0</v>
      </c>
      <c r="O804" s="112">
        <v>0</v>
      </c>
      <c r="P804" s="318">
        <f t="shared" si="293"/>
        <v>0</v>
      </c>
      <c r="Q804" s="92">
        <v>0</v>
      </c>
      <c r="R804" s="92">
        <v>0</v>
      </c>
      <c r="S804" s="92">
        <v>0</v>
      </c>
      <c r="T804" s="92">
        <v>0</v>
      </c>
      <c r="U804" s="318">
        <f t="shared" si="294"/>
        <v>0</v>
      </c>
      <c r="V804" s="112">
        <v>0</v>
      </c>
      <c r="W804" s="112">
        <v>0</v>
      </c>
      <c r="X804" s="112">
        <v>0</v>
      </c>
      <c r="Y804" s="480">
        <v>0</v>
      </c>
      <c r="Z804" s="495">
        <f t="shared" si="284"/>
        <v>0</v>
      </c>
      <c r="AA804" s="112">
        <v>0</v>
      </c>
      <c r="AB804" s="112">
        <v>0</v>
      </c>
      <c r="AC804" s="112">
        <v>0</v>
      </c>
      <c r="AD804" s="112">
        <v>0</v>
      </c>
      <c r="AE804" s="495">
        <f t="shared" si="285"/>
        <v>0</v>
      </c>
      <c r="AF804" s="92">
        <v>0</v>
      </c>
      <c r="AG804" s="92">
        <v>0</v>
      </c>
      <c r="AH804" s="92">
        <v>0</v>
      </c>
      <c r="AI804" s="92">
        <v>0</v>
      </c>
      <c r="AJ804" s="495">
        <f t="shared" si="283"/>
        <v>0</v>
      </c>
    </row>
    <row r="805" spans="1:36" s="66" customFormat="1" ht="18" customHeight="1" thickBot="1" x14ac:dyDescent="0.3">
      <c r="B805" s="910">
        <v>3</v>
      </c>
      <c r="C805" s="877"/>
      <c r="D805" s="853" t="s">
        <v>232</v>
      </c>
      <c r="E805" s="97" t="s">
        <v>118</v>
      </c>
      <c r="F805" s="52">
        <f t="shared" si="286"/>
        <v>0</v>
      </c>
      <c r="G805" s="109">
        <v>0</v>
      </c>
      <c r="H805" s="109">
        <v>0</v>
      </c>
      <c r="I805" s="109">
        <v>0</v>
      </c>
      <c r="J805" s="109">
        <v>0</v>
      </c>
      <c r="K805" s="68">
        <f t="shared" si="295"/>
        <v>0</v>
      </c>
      <c r="L805" s="109">
        <v>0</v>
      </c>
      <c r="M805" s="109">
        <v>0</v>
      </c>
      <c r="N805" s="109">
        <v>0</v>
      </c>
      <c r="O805" s="109">
        <v>0</v>
      </c>
      <c r="P805" s="318">
        <f t="shared" si="293"/>
        <v>0</v>
      </c>
      <c r="Q805" s="92">
        <v>0</v>
      </c>
      <c r="R805" s="92">
        <v>0</v>
      </c>
      <c r="S805" s="92">
        <v>0</v>
      </c>
      <c r="T805" s="92">
        <v>0</v>
      </c>
      <c r="U805" s="318">
        <f t="shared" si="294"/>
        <v>0</v>
      </c>
      <c r="V805" s="109">
        <v>0</v>
      </c>
      <c r="W805" s="109">
        <v>0</v>
      </c>
      <c r="X805" s="109">
        <v>0</v>
      </c>
      <c r="Y805" s="479">
        <v>0</v>
      </c>
      <c r="Z805" s="495">
        <f t="shared" si="284"/>
        <v>0</v>
      </c>
      <c r="AA805" s="112">
        <v>0</v>
      </c>
      <c r="AB805" s="112">
        <v>0</v>
      </c>
      <c r="AC805" s="112">
        <v>0</v>
      </c>
      <c r="AD805" s="112">
        <v>0</v>
      </c>
      <c r="AE805" s="495">
        <f t="shared" si="285"/>
        <v>0</v>
      </c>
      <c r="AF805" s="92">
        <v>0</v>
      </c>
      <c r="AG805" s="92">
        <v>0</v>
      </c>
      <c r="AH805" s="92">
        <v>0</v>
      </c>
      <c r="AI805" s="92">
        <v>0</v>
      </c>
      <c r="AJ805" s="495">
        <f t="shared" si="283"/>
        <v>0</v>
      </c>
    </row>
    <row r="806" spans="1:36" s="66" customFormat="1" ht="18" customHeight="1" thickBot="1" x14ac:dyDescent="0.3">
      <c r="B806" s="910"/>
      <c r="C806" s="877"/>
      <c r="D806" s="852"/>
      <c r="E806" s="98" t="s">
        <v>205</v>
      </c>
      <c r="F806" s="52">
        <f t="shared" si="286"/>
        <v>0</v>
      </c>
      <c r="G806" s="109">
        <v>0</v>
      </c>
      <c r="H806" s="109">
        <v>0</v>
      </c>
      <c r="I806" s="109">
        <v>0</v>
      </c>
      <c r="J806" s="109">
        <v>0</v>
      </c>
      <c r="K806" s="68">
        <f t="shared" si="295"/>
        <v>0</v>
      </c>
      <c r="L806" s="109">
        <v>0</v>
      </c>
      <c r="M806" s="109">
        <v>0</v>
      </c>
      <c r="N806" s="109">
        <v>0</v>
      </c>
      <c r="O806" s="109">
        <v>0</v>
      </c>
      <c r="P806" s="318">
        <f t="shared" si="293"/>
        <v>0</v>
      </c>
      <c r="Q806" s="92">
        <v>0</v>
      </c>
      <c r="R806" s="92">
        <v>0</v>
      </c>
      <c r="S806" s="92">
        <v>0</v>
      </c>
      <c r="T806" s="92">
        <v>0</v>
      </c>
      <c r="U806" s="318">
        <f t="shared" si="294"/>
        <v>0</v>
      </c>
      <c r="V806" s="109">
        <v>0</v>
      </c>
      <c r="W806" s="109">
        <v>0</v>
      </c>
      <c r="X806" s="109">
        <v>0</v>
      </c>
      <c r="Y806" s="479">
        <v>0</v>
      </c>
      <c r="Z806" s="495">
        <f t="shared" si="284"/>
        <v>0</v>
      </c>
      <c r="AA806" s="112">
        <v>0</v>
      </c>
      <c r="AB806" s="112">
        <v>0</v>
      </c>
      <c r="AC806" s="112">
        <v>0</v>
      </c>
      <c r="AD806" s="112">
        <v>0</v>
      </c>
      <c r="AE806" s="495">
        <f t="shared" si="285"/>
        <v>0</v>
      </c>
      <c r="AF806" s="92">
        <v>0</v>
      </c>
      <c r="AG806" s="92">
        <v>0</v>
      </c>
      <c r="AH806" s="92">
        <v>0</v>
      </c>
      <c r="AI806" s="92">
        <v>0</v>
      </c>
      <c r="AJ806" s="495">
        <f t="shared" si="283"/>
        <v>0</v>
      </c>
    </row>
    <row r="807" spans="1:36" s="66" customFormat="1" ht="18" customHeight="1" thickBot="1" x14ac:dyDescent="0.3">
      <c r="B807" s="910"/>
      <c r="C807" s="877"/>
      <c r="D807" s="854"/>
      <c r="E807" s="114" t="s">
        <v>114</v>
      </c>
      <c r="F807" s="52">
        <f t="shared" si="286"/>
        <v>0</v>
      </c>
      <c r="G807" s="109">
        <v>0</v>
      </c>
      <c r="H807" s="109">
        <v>0</v>
      </c>
      <c r="I807" s="109">
        <v>0</v>
      </c>
      <c r="J807" s="109">
        <v>0</v>
      </c>
      <c r="K807" s="68">
        <f t="shared" si="295"/>
        <v>0</v>
      </c>
      <c r="L807" s="145">
        <v>0</v>
      </c>
      <c r="M807" s="145">
        <v>0</v>
      </c>
      <c r="N807" s="145">
        <v>0</v>
      </c>
      <c r="O807" s="145">
        <v>0</v>
      </c>
      <c r="P807" s="318">
        <f t="shared" si="293"/>
        <v>0</v>
      </c>
      <c r="Q807" s="92">
        <v>0</v>
      </c>
      <c r="R807" s="92">
        <v>0</v>
      </c>
      <c r="S807" s="92">
        <v>0</v>
      </c>
      <c r="T807" s="92">
        <v>0</v>
      </c>
      <c r="U807" s="318">
        <f t="shared" si="294"/>
        <v>0</v>
      </c>
      <c r="V807" s="145">
        <v>0</v>
      </c>
      <c r="W807" s="145">
        <v>0</v>
      </c>
      <c r="X807" s="145">
        <v>0</v>
      </c>
      <c r="Y807" s="466">
        <v>0</v>
      </c>
      <c r="Z807" s="495">
        <f t="shared" si="284"/>
        <v>0</v>
      </c>
      <c r="AA807" s="112">
        <v>0</v>
      </c>
      <c r="AB807" s="112">
        <v>0</v>
      </c>
      <c r="AC807" s="112">
        <v>0</v>
      </c>
      <c r="AD807" s="112">
        <v>0</v>
      </c>
      <c r="AE807" s="495">
        <f t="shared" si="285"/>
        <v>0</v>
      </c>
      <c r="AF807" s="92">
        <v>0</v>
      </c>
      <c r="AG807" s="92">
        <v>0</v>
      </c>
      <c r="AH807" s="92">
        <v>0</v>
      </c>
      <c r="AI807" s="92">
        <v>0</v>
      </c>
      <c r="AJ807" s="495">
        <f t="shared" si="283"/>
        <v>0</v>
      </c>
    </row>
    <row r="808" spans="1:36" s="66" customFormat="1" ht="18" customHeight="1" thickBot="1" x14ac:dyDescent="0.3">
      <c r="B808" s="910">
        <v>4</v>
      </c>
      <c r="C808" s="877"/>
      <c r="D808" s="853" t="s">
        <v>233</v>
      </c>
      <c r="E808" s="115" t="s">
        <v>118</v>
      </c>
      <c r="F808" s="52">
        <f t="shared" si="286"/>
        <v>0</v>
      </c>
      <c r="G808" s="109">
        <v>0</v>
      </c>
      <c r="H808" s="109">
        <v>0</v>
      </c>
      <c r="I808" s="109">
        <v>0</v>
      </c>
      <c r="J808" s="109">
        <v>0</v>
      </c>
      <c r="K808" s="68">
        <f t="shared" si="295"/>
        <v>0</v>
      </c>
      <c r="L808" s="109">
        <v>0</v>
      </c>
      <c r="M808" s="109">
        <v>0</v>
      </c>
      <c r="N808" s="109">
        <v>0</v>
      </c>
      <c r="O808" s="109">
        <v>0</v>
      </c>
      <c r="P808" s="318">
        <f t="shared" si="293"/>
        <v>0</v>
      </c>
      <c r="Q808" s="92">
        <v>0</v>
      </c>
      <c r="R808" s="92">
        <v>0</v>
      </c>
      <c r="S808" s="92">
        <v>0</v>
      </c>
      <c r="T808" s="92">
        <v>0</v>
      </c>
      <c r="U808" s="318">
        <f t="shared" si="294"/>
        <v>0</v>
      </c>
      <c r="V808" s="109">
        <v>0</v>
      </c>
      <c r="W808" s="109">
        <v>0</v>
      </c>
      <c r="X808" s="109">
        <v>0</v>
      </c>
      <c r="Y808" s="479">
        <v>0</v>
      </c>
      <c r="Z808" s="495">
        <f t="shared" si="284"/>
        <v>0</v>
      </c>
      <c r="AA808" s="112">
        <v>0</v>
      </c>
      <c r="AB808" s="112">
        <v>0</v>
      </c>
      <c r="AC808" s="112">
        <v>0</v>
      </c>
      <c r="AD808" s="112">
        <v>0</v>
      </c>
      <c r="AE808" s="495">
        <f t="shared" si="285"/>
        <v>0</v>
      </c>
      <c r="AF808" s="92">
        <v>0</v>
      </c>
      <c r="AG808" s="92">
        <v>0</v>
      </c>
      <c r="AH808" s="92">
        <v>0</v>
      </c>
      <c r="AI808" s="92">
        <v>0</v>
      </c>
      <c r="AJ808" s="495">
        <f t="shared" si="283"/>
        <v>0</v>
      </c>
    </row>
    <row r="809" spans="1:36" s="66" customFormat="1" ht="18" customHeight="1" thickBot="1" x14ac:dyDescent="0.3">
      <c r="B809" s="910"/>
      <c r="C809" s="877"/>
      <c r="D809" s="852"/>
      <c r="E809" s="98" t="s">
        <v>205</v>
      </c>
      <c r="F809" s="52">
        <f t="shared" si="286"/>
        <v>0</v>
      </c>
      <c r="G809" s="109">
        <v>0</v>
      </c>
      <c r="H809" s="109">
        <v>0</v>
      </c>
      <c r="I809" s="109">
        <v>0</v>
      </c>
      <c r="J809" s="109">
        <v>0</v>
      </c>
      <c r="K809" s="68">
        <f t="shared" si="295"/>
        <v>0</v>
      </c>
      <c r="L809" s="109">
        <v>0</v>
      </c>
      <c r="M809" s="109">
        <v>0</v>
      </c>
      <c r="N809" s="109">
        <v>0</v>
      </c>
      <c r="O809" s="109">
        <v>0</v>
      </c>
      <c r="P809" s="318">
        <f t="shared" si="293"/>
        <v>0</v>
      </c>
      <c r="Q809" s="92">
        <v>0</v>
      </c>
      <c r="R809" s="92">
        <v>0</v>
      </c>
      <c r="S809" s="92">
        <v>0</v>
      </c>
      <c r="T809" s="92">
        <v>0</v>
      </c>
      <c r="U809" s="318">
        <f t="shared" si="294"/>
        <v>0</v>
      </c>
      <c r="V809" s="109">
        <v>0</v>
      </c>
      <c r="W809" s="109">
        <v>0</v>
      </c>
      <c r="X809" s="109">
        <v>0</v>
      </c>
      <c r="Y809" s="479">
        <v>0</v>
      </c>
      <c r="Z809" s="495">
        <f t="shared" si="284"/>
        <v>0</v>
      </c>
      <c r="AA809" s="112">
        <v>0</v>
      </c>
      <c r="AB809" s="112">
        <v>0</v>
      </c>
      <c r="AC809" s="112">
        <v>0</v>
      </c>
      <c r="AD809" s="112">
        <v>0</v>
      </c>
      <c r="AE809" s="495">
        <f t="shared" si="285"/>
        <v>0</v>
      </c>
      <c r="AF809" s="92">
        <v>0</v>
      </c>
      <c r="AG809" s="92">
        <v>0</v>
      </c>
      <c r="AH809" s="92">
        <v>0</v>
      </c>
      <c r="AI809" s="92">
        <v>0</v>
      </c>
      <c r="AJ809" s="495">
        <f t="shared" si="283"/>
        <v>0</v>
      </c>
    </row>
    <row r="810" spans="1:36" s="66" customFormat="1" ht="18" customHeight="1" thickBot="1" x14ac:dyDescent="0.3">
      <c r="B810" s="910"/>
      <c r="C810" s="877"/>
      <c r="D810" s="854"/>
      <c r="E810" s="114" t="s">
        <v>114</v>
      </c>
      <c r="F810" s="52">
        <f t="shared" si="286"/>
        <v>0</v>
      </c>
      <c r="G810" s="109">
        <v>0</v>
      </c>
      <c r="H810" s="109">
        <v>0</v>
      </c>
      <c r="I810" s="109">
        <v>0</v>
      </c>
      <c r="J810" s="109">
        <v>0</v>
      </c>
      <c r="K810" s="68">
        <f t="shared" si="295"/>
        <v>0</v>
      </c>
      <c r="L810" s="109">
        <v>0</v>
      </c>
      <c r="M810" s="109">
        <v>0</v>
      </c>
      <c r="N810" s="109">
        <v>0</v>
      </c>
      <c r="O810" s="109">
        <v>0</v>
      </c>
      <c r="P810" s="318">
        <f t="shared" si="293"/>
        <v>0</v>
      </c>
      <c r="Q810" s="92">
        <v>0</v>
      </c>
      <c r="R810" s="92">
        <v>0</v>
      </c>
      <c r="S810" s="92">
        <v>0</v>
      </c>
      <c r="T810" s="92">
        <v>0</v>
      </c>
      <c r="U810" s="318">
        <f t="shared" si="294"/>
        <v>0</v>
      </c>
      <c r="V810" s="145">
        <v>0</v>
      </c>
      <c r="W810" s="145">
        <v>0</v>
      </c>
      <c r="X810" s="145">
        <v>0</v>
      </c>
      <c r="Y810" s="466">
        <v>0</v>
      </c>
      <c r="Z810" s="495">
        <f t="shared" si="284"/>
        <v>0</v>
      </c>
      <c r="AA810" s="112">
        <v>0</v>
      </c>
      <c r="AB810" s="112">
        <v>0</v>
      </c>
      <c r="AC810" s="112">
        <v>0</v>
      </c>
      <c r="AD810" s="112">
        <v>0</v>
      </c>
      <c r="AE810" s="495">
        <f t="shared" si="285"/>
        <v>0</v>
      </c>
      <c r="AF810" s="92">
        <v>0</v>
      </c>
      <c r="AG810" s="92">
        <v>0</v>
      </c>
      <c r="AH810" s="92">
        <v>0</v>
      </c>
      <c r="AI810" s="92">
        <v>0</v>
      </c>
      <c r="AJ810" s="495">
        <f t="shared" si="283"/>
        <v>0</v>
      </c>
    </row>
    <row r="811" spans="1:36" s="66" customFormat="1" ht="18" customHeight="1" thickBot="1" x14ac:dyDescent="0.3">
      <c r="B811" s="910">
        <v>5</v>
      </c>
      <c r="C811" s="877"/>
      <c r="D811" s="853" t="s">
        <v>592</v>
      </c>
      <c r="E811" s="97" t="s">
        <v>118</v>
      </c>
      <c r="F811" s="52">
        <f t="shared" si="286"/>
        <v>0</v>
      </c>
      <c r="G811" s="109">
        <v>0</v>
      </c>
      <c r="H811" s="109">
        <v>0</v>
      </c>
      <c r="I811" s="109">
        <v>0</v>
      </c>
      <c r="J811" s="109">
        <v>0</v>
      </c>
      <c r="K811" s="68">
        <f t="shared" si="295"/>
        <v>0</v>
      </c>
      <c r="L811" s="109">
        <v>0</v>
      </c>
      <c r="M811" s="109">
        <v>0</v>
      </c>
      <c r="N811" s="109">
        <v>0</v>
      </c>
      <c r="O811" s="109">
        <v>0</v>
      </c>
      <c r="P811" s="318">
        <f t="shared" si="293"/>
        <v>0</v>
      </c>
      <c r="Q811" s="92">
        <v>0</v>
      </c>
      <c r="R811" s="92">
        <v>0</v>
      </c>
      <c r="S811" s="92">
        <v>0</v>
      </c>
      <c r="T811" s="92">
        <v>0</v>
      </c>
      <c r="U811" s="318">
        <f t="shared" si="294"/>
        <v>0</v>
      </c>
      <c r="V811" s="109">
        <v>0</v>
      </c>
      <c r="W811" s="109">
        <v>0</v>
      </c>
      <c r="X811" s="109">
        <v>0</v>
      </c>
      <c r="Y811" s="479">
        <v>0</v>
      </c>
      <c r="Z811" s="495">
        <f t="shared" si="284"/>
        <v>0</v>
      </c>
      <c r="AA811" s="112">
        <v>0</v>
      </c>
      <c r="AB811" s="112">
        <v>0</v>
      </c>
      <c r="AC811" s="112">
        <v>0</v>
      </c>
      <c r="AD811" s="112">
        <v>0</v>
      </c>
      <c r="AE811" s="495">
        <f t="shared" si="285"/>
        <v>0</v>
      </c>
      <c r="AF811" s="92">
        <v>0</v>
      </c>
      <c r="AG811" s="92">
        <v>0</v>
      </c>
      <c r="AH811" s="92">
        <v>0</v>
      </c>
      <c r="AI811" s="92">
        <v>0</v>
      </c>
      <c r="AJ811" s="495">
        <f t="shared" si="283"/>
        <v>0</v>
      </c>
    </row>
    <row r="812" spans="1:36" s="66" customFormat="1" ht="18" customHeight="1" thickBot="1" x14ac:dyDescent="0.3">
      <c r="B812" s="910"/>
      <c r="C812" s="877"/>
      <c r="D812" s="852"/>
      <c r="E812" s="98" t="s">
        <v>205</v>
      </c>
      <c r="F812" s="52">
        <f t="shared" si="286"/>
        <v>0</v>
      </c>
      <c r="G812" s="109">
        <v>0</v>
      </c>
      <c r="H812" s="109">
        <v>0</v>
      </c>
      <c r="I812" s="109">
        <v>0</v>
      </c>
      <c r="J812" s="109">
        <v>0</v>
      </c>
      <c r="K812" s="68">
        <f t="shared" si="295"/>
        <v>0</v>
      </c>
      <c r="L812" s="109">
        <v>0</v>
      </c>
      <c r="M812" s="109">
        <v>0</v>
      </c>
      <c r="N812" s="109">
        <v>0</v>
      </c>
      <c r="O812" s="109">
        <v>0</v>
      </c>
      <c r="P812" s="318">
        <f t="shared" si="293"/>
        <v>0</v>
      </c>
      <c r="Q812" s="92">
        <v>0</v>
      </c>
      <c r="R812" s="92">
        <v>0</v>
      </c>
      <c r="S812" s="92">
        <v>0</v>
      </c>
      <c r="T812" s="92">
        <v>0</v>
      </c>
      <c r="U812" s="318">
        <f t="shared" si="294"/>
        <v>0</v>
      </c>
      <c r="V812" s="109">
        <v>0</v>
      </c>
      <c r="W812" s="109">
        <v>0</v>
      </c>
      <c r="X812" s="109">
        <v>0</v>
      </c>
      <c r="Y812" s="479">
        <v>0</v>
      </c>
      <c r="Z812" s="495">
        <f t="shared" si="284"/>
        <v>0</v>
      </c>
      <c r="AA812" s="112">
        <v>0</v>
      </c>
      <c r="AB812" s="112">
        <v>0</v>
      </c>
      <c r="AC812" s="112">
        <v>0</v>
      </c>
      <c r="AD812" s="112">
        <v>0</v>
      </c>
      <c r="AE812" s="495">
        <f t="shared" si="285"/>
        <v>0</v>
      </c>
      <c r="AF812" s="92">
        <v>0</v>
      </c>
      <c r="AG812" s="92">
        <v>0</v>
      </c>
      <c r="AH812" s="92">
        <v>0</v>
      </c>
      <c r="AI812" s="92">
        <v>0</v>
      </c>
      <c r="AJ812" s="495">
        <f t="shared" si="283"/>
        <v>0</v>
      </c>
    </row>
    <row r="813" spans="1:36" s="66" customFormat="1" ht="18" customHeight="1" thickBot="1" x14ac:dyDescent="0.3">
      <c r="B813" s="910"/>
      <c r="C813" s="877"/>
      <c r="D813" s="852"/>
      <c r="E813" s="99" t="s">
        <v>114</v>
      </c>
      <c r="F813" s="52">
        <f t="shared" si="286"/>
        <v>0</v>
      </c>
      <c r="G813" s="109">
        <v>0</v>
      </c>
      <c r="H813" s="109">
        <v>0</v>
      </c>
      <c r="I813" s="109">
        <v>0</v>
      </c>
      <c r="J813" s="109">
        <v>0</v>
      </c>
      <c r="K813" s="68">
        <f t="shared" si="295"/>
        <v>0</v>
      </c>
      <c r="L813" s="109">
        <v>0</v>
      </c>
      <c r="M813" s="109">
        <v>0</v>
      </c>
      <c r="N813" s="109">
        <v>0</v>
      </c>
      <c r="O813" s="109">
        <v>0</v>
      </c>
      <c r="P813" s="318">
        <f t="shared" si="293"/>
        <v>0</v>
      </c>
      <c r="Q813" s="92">
        <v>0</v>
      </c>
      <c r="R813" s="92">
        <v>0</v>
      </c>
      <c r="S813" s="92">
        <v>0</v>
      </c>
      <c r="T813" s="92">
        <v>0</v>
      </c>
      <c r="U813" s="318">
        <f t="shared" si="294"/>
        <v>0</v>
      </c>
      <c r="V813" s="109">
        <v>0</v>
      </c>
      <c r="W813" s="109">
        <v>0</v>
      </c>
      <c r="X813" s="109">
        <v>0</v>
      </c>
      <c r="Y813" s="479">
        <v>0</v>
      </c>
      <c r="Z813" s="495">
        <f t="shared" si="284"/>
        <v>0</v>
      </c>
      <c r="AA813" s="112">
        <v>0</v>
      </c>
      <c r="AB813" s="112">
        <v>0</v>
      </c>
      <c r="AC813" s="112">
        <v>0</v>
      </c>
      <c r="AD813" s="112">
        <v>0</v>
      </c>
      <c r="AE813" s="495">
        <f t="shared" si="285"/>
        <v>0</v>
      </c>
      <c r="AF813" s="92">
        <v>0</v>
      </c>
      <c r="AG813" s="92">
        <v>0</v>
      </c>
      <c r="AH813" s="92">
        <v>0</v>
      </c>
      <c r="AI813" s="92">
        <v>0</v>
      </c>
      <c r="AJ813" s="495">
        <f t="shared" si="283"/>
        <v>0</v>
      </c>
    </row>
    <row r="814" spans="1:36" s="66" customFormat="1" ht="18" customHeight="1" thickBot="1" x14ac:dyDescent="0.3">
      <c r="B814" s="910"/>
      <c r="C814" s="877"/>
      <c r="D814" s="852"/>
      <c r="E814" s="230" t="s">
        <v>626</v>
      </c>
      <c r="F814" s="52">
        <f t="shared" si="286"/>
        <v>0</v>
      </c>
      <c r="G814" s="109">
        <v>0</v>
      </c>
      <c r="H814" s="109">
        <v>0</v>
      </c>
      <c r="I814" s="109">
        <v>0</v>
      </c>
      <c r="J814" s="109">
        <v>0</v>
      </c>
      <c r="K814" s="68">
        <f t="shared" si="295"/>
        <v>0</v>
      </c>
      <c r="L814" s="109">
        <v>0</v>
      </c>
      <c r="M814" s="109">
        <v>0</v>
      </c>
      <c r="N814" s="109">
        <v>0</v>
      </c>
      <c r="O814" s="109">
        <v>0</v>
      </c>
      <c r="P814" s="318">
        <f t="shared" si="293"/>
        <v>0</v>
      </c>
      <c r="Q814" s="92">
        <v>0</v>
      </c>
      <c r="R814" s="92">
        <v>0</v>
      </c>
      <c r="S814" s="92">
        <v>0</v>
      </c>
      <c r="T814" s="92">
        <v>0</v>
      </c>
      <c r="U814" s="318">
        <f t="shared" si="294"/>
        <v>0</v>
      </c>
      <c r="V814" s="109">
        <v>0</v>
      </c>
      <c r="W814" s="109">
        <v>0</v>
      </c>
      <c r="X814" s="109">
        <v>0</v>
      </c>
      <c r="Y814" s="479">
        <v>0</v>
      </c>
      <c r="Z814" s="495">
        <f t="shared" si="284"/>
        <v>0</v>
      </c>
      <c r="AA814" s="112">
        <v>0</v>
      </c>
      <c r="AB814" s="112">
        <v>0</v>
      </c>
      <c r="AC814" s="112">
        <v>0</v>
      </c>
      <c r="AD814" s="112">
        <v>0</v>
      </c>
      <c r="AE814" s="495">
        <f t="shared" si="285"/>
        <v>0</v>
      </c>
      <c r="AF814" s="92">
        <v>0</v>
      </c>
      <c r="AG814" s="92">
        <v>0</v>
      </c>
      <c r="AH814" s="92">
        <v>0</v>
      </c>
      <c r="AI814" s="92">
        <v>0</v>
      </c>
      <c r="AJ814" s="495">
        <f t="shared" si="283"/>
        <v>0</v>
      </c>
    </row>
    <row r="815" spans="1:36" s="66" customFormat="1" ht="18" customHeight="1" thickBot="1" x14ac:dyDescent="0.3">
      <c r="B815" s="910"/>
      <c r="C815" s="877"/>
      <c r="D815" s="854"/>
      <c r="E815" s="229" t="s">
        <v>625</v>
      </c>
      <c r="F815" s="52">
        <f t="shared" si="286"/>
        <v>0</v>
      </c>
      <c r="G815" s="109">
        <v>0</v>
      </c>
      <c r="H815" s="109">
        <v>0</v>
      </c>
      <c r="I815" s="109">
        <v>0</v>
      </c>
      <c r="J815" s="109">
        <v>0</v>
      </c>
      <c r="K815" s="68">
        <f t="shared" si="295"/>
        <v>0</v>
      </c>
      <c r="L815" s="109">
        <v>0</v>
      </c>
      <c r="M815" s="109">
        <v>0</v>
      </c>
      <c r="N815" s="109">
        <v>0</v>
      </c>
      <c r="O815" s="109">
        <v>0</v>
      </c>
      <c r="P815" s="318">
        <f t="shared" si="293"/>
        <v>0</v>
      </c>
      <c r="Q815" s="92">
        <v>0</v>
      </c>
      <c r="R815" s="92">
        <v>0</v>
      </c>
      <c r="S815" s="92">
        <v>0</v>
      </c>
      <c r="T815" s="92">
        <v>0</v>
      </c>
      <c r="U815" s="318">
        <f t="shared" si="294"/>
        <v>0</v>
      </c>
      <c r="V815" s="109">
        <v>0</v>
      </c>
      <c r="W815" s="109">
        <v>0</v>
      </c>
      <c r="X815" s="109">
        <v>0</v>
      </c>
      <c r="Y815" s="479">
        <v>0</v>
      </c>
      <c r="Z815" s="495">
        <f t="shared" si="284"/>
        <v>0</v>
      </c>
      <c r="AA815" s="112">
        <v>0</v>
      </c>
      <c r="AB815" s="112">
        <v>0</v>
      </c>
      <c r="AC815" s="112">
        <v>0</v>
      </c>
      <c r="AD815" s="112">
        <v>0</v>
      </c>
      <c r="AE815" s="495">
        <f t="shared" si="285"/>
        <v>0</v>
      </c>
      <c r="AF815" s="92">
        <v>0</v>
      </c>
      <c r="AG815" s="92">
        <v>0</v>
      </c>
      <c r="AH815" s="92">
        <v>0</v>
      </c>
      <c r="AI815" s="92">
        <v>0</v>
      </c>
      <c r="AJ815" s="495">
        <f t="shared" si="283"/>
        <v>0</v>
      </c>
    </row>
    <row r="816" spans="1:36" s="66" customFormat="1" ht="18" customHeight="1" thickBot="1" x14ac:dyDescent="0.3">
      <c r="B816" s="910">
        <v>6</v>
      </c>
      <c r="C816" s="877"/>
      <c r="D816" s="853" t="s">
        <v>234</v>
      </c>
      <c r="E816" s="115" t="s">
        <v>118</v>
      </c>
      <c r="F816" s="52">
        <f t="shared" si="286"/>
        <v>0</v>
      </c>
      <c r="G816" s="109">
        <v>0</v>
      </c>
      <c r="H816" s="109">
        <v>0</v>
      </c>
      <c r="I816" s="109">
        <v>0</v>
      </c>
      <c r="J816" s="109">
        <v>0</v>
      </c>
      <c r="K816" s="68">
        <f t="shared" si="295"/>
        <v>0</v>
      </c>
      <c r="L816" s="109">
        <v>0</v>
      </c>
      <c r="M816" s="109">
        <v>0</v>
      </c>
      <c r="N816" s="109">
        <v>0</v>
      </c>
      <c r="O816" s="109">
        <v>0</v>
      </c>
      <c r="P816" s="318">
        <f t="shared" si="293"/>
        <v>0</v>
      </c>
      <c r="Q816" s="92">
        <v>0</v>
      </c>
      <c r="R816" s="92">
        <v>0</v>
      </c>
      <c r="S816" s="92">
        <v>0</v>
      </c>
      <c r="T816" s="92">
        <v>0</v>
      </c>
      <c r="U816" s="318">
        <f t="shared" si="294"/>
        <v>0</v>
      </c>
      <c r="V816" s="109">
        <v>0</v>
      </c>
      <c r="W816" s="109">
        <v>0</v>
      </c>
      <c r="X816" s="109">
        <v>0</v>
      </c>
      <c r="Y816" s="479">
        <v>0</v>
      </c>
      <c r="Z816" s="495">
        <f t="shared" si="284"/>
        <v>0</v>
      </c>
      <c r="AA816" s="112">
        <v>0</v>
      </c>
      <c r="AB816" s="112">
        <v>0</v>
      </c>
      <c r="AC816" s="112">
        <v>0</v>
      </c>
      <c r="AD816" s="112">
        <v>0</v>
      </c>
      <c r="AE816" s="495">
        <f t="shared" si="285"/>
        <v>0</v>
      </c>
      <c r="AF816" s="92">
        <v>0</v>
      </c>
      <c r="AG816" s="92">
        <v>0</v>
      </c>
      <c r="AH816" s="92">
        <v>0</v>
      </c>
      <c r="AI816" s="92">
        <v>0</v>
      </c>
      <c r="AJ816" s="495">
        <f t="shared" si="283"/>
        <v>0</v>
      </c>
    </row>
    <row r="817" spans="2:36" s="66" customFormat="1" ht="18" customHeight="1" thickBot="1" x14ac:dyDescent="0.3">
      <c r="B817" s="910"/>
      <c r="C817" s="877"/>
      <c r="D817" s="852"/>
      <c r="E817" s="98" t="s">
        <v>205</v>
      </c>
      <c r="F817" s="52">
        <f t="shared" si="286"/>
        <v>0</v>
      </c>
      <c r="G817" s="109">
        <v>0</v>
      </c>
      <c r="H817" s="109">
        <v>0</v>
      </c>
      <c r="I817" s="109">
        <v>0</v>
      </c>
      <c r="J817" s="109">
        <v>0</v>
      </c>
      <c r="K817" s="68">
        <f t="shared" si="295"/>
        <v>0</v>
      </c>
      <c r="L817" s="109">
        <v>0</v>
      </c>
      <c r="M817" s="109">
        <v>0</v>
      </c>
      <c r="N817" s="109">
        <v>0</v>
      </c>
      <c r="O817" s="109">
        <v>0</v>
      </c>
      <c r="P817" s="318">
        <f t="shared" si="293"/>
        <v>0</v>
      </c>
      <c r="Q817" s="92">
        <v>0</v>
      </c>
      <c r="R817" s="92">
        <v>0</v>
      </c>
      <c r="S817" s="92">
        <v>0</v>
      </c>
      <c r="T817" s="92">
        <v>0</v>
      </c>
      <c r="U817" s="318">
        <f t="shared" si="294"/>
        <v>0</v>
      </c>
      <c r="V817" s="109">
        <v>0</v>
      </c>
      <c r="W817" s="109">
        <v>0</v>
      </c>
      <c r="X817" s="109">
        <v>0</v>
      </c>
      <c r="Y817" s="479">
        <v>0</v>
      </c>
      <c r="Z817" s="495">
        <f t="shared" si="284"/>
        <v>0</v>
      </c>
      <c r="AA817" s="112">
        <v>0</v>
      </c>
      <c r="AB817" s="112">
        <v>0</v>
      </c>
      <c r="AC817" s="112">
        <v>0</v>
      </c>
      <c r="AD817" s="112">
        <v>0</v>
      </c>
      <c r="AE817" s="495">
        <f t="shared" si="285"/>
        <v>0</v>
      </c>
      <c r="AF817" s="92">
        <v>0</v>
      </c>
      <c r="AG817" s="92">
        <v>0</v>
      </c>
      <c r="AH817" s="92">
        <v>0</v>
      </c>
      <c r="AI817" s="92">
        <v>0</v>
      </c>
      <c r="AJ817" s="495">
        <f t="shared" si="283"/>
        <v>0</v>
      </c>
    </row>
    <row r="818" spans="2:36" s="66" customFormat="1" ht="18" customHeight="1" thickBot="1" x14ac:dyDescent="0.3">
      <c r="B818" s="910"/>
      <c r="C818" s="877"/>
      <c r="D818" s="854"/>
      <c r="E818" s="83" t="s">
        <v>114</v>
      </c>
      <c r="F818" s="52">
        <f t="shared" si="286"/>
        <v>0</v>
      </c>
      <c r="G818" s="109">
        <v>0</v>
      </c>
      <c r="H818" s="109">
        <v>0</v>
      </c>
      <c r="I818" s="109">
        <v>0</v>
      </c>
      <c r="J818" s="109">
        <v>0</v>
      </c>
      <c r="K818" s="68">
        <f t="shared" si="295"/>
        <v>0</v>
      </c>
      <c r="L818" s="109">
        <v>0</v>
      </c>
      <c r="M818" s="109">
        <v>0</v>
      </c>
      <c r="N818" s="109">
        <v>0</v>
      </c>
      <c r="O818" s="109">
        <v>0</v>
      </c>
      <c r="P818" s="318">
        <f t="shared" si="293"/>
        <v>0</v>
      </c>
      <c r="Q818" s="92">
        <v>0</v>
      </c>
      <c r="R818" s="92">
        <v>0</v>
      </c>
      <c r="S818" s="92">
        <v>0</v>
      </c>
      <c r="T818" s="92">
        <v>0</v>
      </c>
      <c r="U818" s="318">
        <f t="shared" si="294"/>
        <v>0</v>
      </c>
      <c r="V818" s="109">
        <v>0</v>
      </c>
      <c r="W818" s="109">
        <v>0</v>
      </c>
      <c r="X818" s="109">
        <v>0</v>
      </c>
      <c r="Y818" s="479">
        <v>0</v>
      </c>
      <c r="Z818" s="495">
        <f t="shared" si="284"/>
        <v>0</v>
      </c>
      <c r="AA818" s="112">
        <v>0</v>
      </c>
      <c r="AB818" s="112">
        <v>0</v>
      </c>
      <c r="AC818" s="112">
        <v>0</v>
      </c>
      <c r="AD818" s="112">
        <v>0</v>
      </c>
      <c r="AE818" s="495">
        <f t="shared" si="285"/>
        <v>0</v>
      </c>
      <c r="AF818" s="92">
        <v>0</v>
      </c>
      <c r="AG818" s="92">
        <v>0</v>
      </c>
      <c r="AH818" s="92">
        <v>0</v>
      </c>
      <c r="AI818" s="92">
        <v>0</v>
      </c>
      <c r="AJ818" s="495">
        <f t="shared" si="283"/>
        <v>0</v>
      </c>
    </row>
    <row r="819" spans="2:36" s="66" customFormat="1" ht="18" customHeight="1" thickBot="1" x14ac:dyDescent="0.3">
      <c r="B819" s="898">
        <v>7</v>
      </c>
      <c r="C819" s="877"/>
      <c r="D819" s="853" t="s">
        <v>298</v>
      </c>
      <c r="E819" s="240" t="s">
        <v>118</v>
      </c>
      <c r="F819" s="52">
        <f t="shared" si="286"/>
        <v>0</v>
      </c>
      <c r="G819" s="123"/>
      <c r="H819" s="123"/>
      <c r="I819" s="123"/>
      <c r="J819" s="123"/>
      <c r="K819" s="68">
        <f t="shared" si="295"/>
        <v>0</v>
      </c>
      <c r="L819" s="277"/>
      <c r="M819" s="277"/>
      <c r="N819" s="277"/>
      <c r="O819" s="277"/>
      <c r="P819" s="318">
        <f t="shared" si="293"/>
        <v>0</v>
      </c>
      <c r="Q819" s="277"/>
      <c r="R819" s="277"/>
      <c r="S819" s="277"/>
      <c r="T819" s="277"/>
      <c r="U819" s="318">
        <f t="shared" si="294"/>
        <v>0</v>
      </c>
      <c r="V819" s="277"/>
      <c r="W819" s="277"/>
      <c r="X819" s="277"/>
      <c r="Y819" s="422"/>
      <c r="Z819" s="495">
        <f t="shared" si="284"/>
        <v>0</v>
      </c>
      <c r="AA819" s="277"/>
      <c r="AB819" s="277"/>
      <c r="AC819" s="277"/>
      <c r="AD819" s="277"/>
      <c r="AE819" s="495">
        <f t="shared" si="285"/>
        <v>0</v>
      </c>
      <c r="AF819" s="277"/>
      <c r="AG819" s="277"/>
      <c r="AH819" s="277"/>
      <c r="AI819" s="277"/>
      <c r="AJ819" s="495">
        <f t="shared" si="283"/>
        <v>0</v>
      </c>
    </row>
    <row r="820" spans="2:36" s="66" customFormat="1" ht="18" customHeight="1" thickBot="1" x14ac:dyDescent="0.3">
      <c r="B820" s="899"/>
      <c r="C820" s="877"/>
      <c r="D820" s="852"/>
      <c r="E820" s="241" t="s">
        <v>205</v>
      </c>
      <c r="F820" s="52">
        <f t="shared" si="286"/>
        <v>0</v>
      </c>
      <c r="G820" s="123"/>
      <c r="H820" s="123"/>
      <c r="I820" s="123"/>
      <c r="J820" s="123"/>
      <c r="K820" s="68">
        <f t="shared" si="295"/>
        <v>0</v>
      </c>
      <c r="L820" s="277"/>
      <c r="M820" s="277"/>
      <c r="N820" s="277"/>
      <c r="O820" s="277"/>
      <c r="P820" s="318">
        <f t="shared" si="293"/>
        <v>0</v>
      </c>
      <c r="Q820" s="277"/>
      <c r="R820" s="277"/>
      <c r="S820" s="277"/>
      <c r="T820" s="277"/>
      <c r="U820" s="318">
        <f t="shared" si="294"/>
        <v>0</v>
      </c>
      <c r="V820" s="277"/>
      <c r="W820" s="277"/>
      <c r="X820" s="277"/>
      <c r="Y820" s="422"/>
      <c r="Z820" s="495">
        <f t="shared" si="284"/>
        <v>0</v>
      </c>
      <c r="AA820" s="277"/>
      <c r="AB820" s="277"/>
      <c r="AC820" s="277"/>
      <c r="AD820" s="277"/>
      <c r="AE820" s="495">
        <f t="shared" si="285"/>
        <v>0</v>
      </c>
      <c r="AF820" s="277"/>
      <c r="AG820" s="277"/>
      <c r="AH820" s="277"/>
      <c r="AI820" s="277"/>
      <c r="AJ820" s="495">
        <f t="shared" si="283"/>
        <v>0</v>
      </c>
    </row>
    <row r="821" spans="2:36" s="66" customFormat="1" ht="18" customHeight="1" thickBot="1" x14ac:dyDescent="0.3">
      <c r="B821" s="899"/>
      <c r="C821" s="877"/>
      <c r="D821" s="852"/>
      <c r="E821" s="99" t="s">
        <v>114</v>
      </c>
      <c r="F821" s="52">
        <f t="shared" si="286"/>
        <v>0</v>
      </c>
      <c r="G821" s="164">
        <v>0</v>
      </c>
      <c r="H821" s="164">
        <v>0</v>
      </c>
      <c r="I821" s="164">
        <v>0</v>
      </c>
      <c r="J821" s="164">
        <v>0</v>
      </c>
      <c r="K821" s="68">
        <f t="shared" si="295"/>
        <v>0</v>
      </c>
      <c r="L821" s="164">
        <v>0</v>
      </c>
      <c r="M821" s="164">
        <v>0</v>
      </c>
      <c r="N821" s="164">
        <v>0</v>
      </c>
      <c r="O821" s="164">
        <v>0</v>
      </c>
      <c r="P821" s="318">
        <f t="shared" si="293"/>
        <v>0</v>
      </c>
      <c r="Q821" s="164">
        <v>0</v>
      </c>
      <c r="R821" s="164">
        <v>0</v>
      </c>
      <c r="S821" s="164">
        <v>0</v>
      </c>
      <c r="T821" s="164">
        <v>0</v>
      </c>
      <c r="U821" s="318">
        <f t="shared" si="294"/>
        <v>0</v>
      </c>
      <c r="V821" s="164">
        <v>0</v>
      </c>
      <c r="W821" s="164">
        <v>0</v>
      </c>
      <c r="X821" s="164">
        <v>0</v>
      </c>
      <c r="Y821" s="483">
        <v>0</v>
      </c>
      <c r="Z821" s="495">
        <f t="shared" si="284"/>
        <v>0</v>
      </c>
      <c r="AA821" s="164">
        <v>0</v>
      </c>
      <c r="AB821" s="164">
        <v>0</v>
      </c>
      <c r="AC821" s="164">
        <v>0</v>
      </c>
      <c r="AD821" s="164">
        <v>0</v>
      </c>
      <c r="AE821" s="495">
        <f t="shared" si="285"/>
        <v>0</v>
      </c>
      <c r="AF821" s="164">
        <v>0</v>
      </c>
      <c r="AG821" s="164">
        <v>0</v>
      </c>
      <c r="AH821" s="164">
        <v>0</v>
      </c>
      <c r="AI821" s="164">
        <v>0</v>
      </c>
      <c r="AJ821" s="495">
        <f t="shared" si="283"/>
        <v>0</v>
      </c>
    </row>
    <row r="822" spans="2:36" s="66" customFormat="1" ht="18" customHeight="1" thickBot="1" x14ac:dyDescent="0.3">
      <c r="B822" s="899"/>
      <c r="C822" s="877"/>
      <c r="D822" s="852"/>
      <c r="E822" s="230" t="s">
        <v>626</v>
      </c>
      <c r="F822" s="52">
        <f t="shared" si="286"/>
        <v>0</v>
      </c>
      <c r="G822" s="164">
        <v>0</v>
      </c>
      <c r="H822" s="164">
        <v>0</v>
      </c>
      <c r="I822" s="164">
        <v>0</v>
      </c>
      <c r="J822" s="164">
        <v>0</v>
      </c>
      <c r="K822" s="68">
        <f t="shared" si="295"/>
        <v>0</v>
      </c>
      <c r="L822" s="164">
        <v>0</v>
      </c>
      <c r="M822" s="164">
        <v>0</v>
      </c>
      <c r="N822" s="164">
        <v>0</v>
      </c>
      <c r="O822" s="164">
        <v>0</v>
      </c>
      <c r="P822" s="318">
        <f t="shared" si="293"/>
        <v>0</v>
      </c>
      <c r="Q822" s="164">
        <v>0</v>
      </c>
      <c r="R822" s="164">
        <v>0</v>
      </c>
      <c r="S822" s="164">
        <v>0</v>
      </c>
      <c r="T822" s="164">
        <v>0</v>
      </c>
      <c r="U822" s="318">
        <f t="shared" si="294"/>
        <v>0</v>
      </c>
      <c r="V822" s="164">
        <v>0</v>
      </c>
      <c r="W822" s="164">
        <v>0</v>
      </c>
      <c r="X822" s="164">
        <v>0</v>
      </c>
      <c r="Y822" s="483">
        <v>0</v>
      </c>
      <c r="Z822" s="495">
        <f t="shared" si="284"/>
        <v>0</v>
      </c>
      <c r="AA822" s="164">
        <v>0</v>
      </c>
      <c r="AB822" s="164">
        <v>0</v>
      </c>
      <c r="AC822" s="164">
        <v>0</v>
      </c>
      <c r="AD822" s="164">
        <v>0</v>
      </c>
      <c r="AE822" s="495">
        <f t="shared" si="285"/>
        <v>0</v>
      </c>
      <c r="AF822" s="164">
        <v>0</v>
      </c>
      <c r="AG822" s="164">
        <v>0</v>
      </c>
      <c r="AH822" s="164">
        <v>0</v>
      </c>
      <c r="AI822" s="164">
        <v>0</v>
      </c>
      <c r="AJ822" s="495">
        <f t="shared" si="283"/>
        <v>0</v>
      </c>
    </row>
    <row r="823" spans="2:36" s="66" customFormat="1" ht="18" customHeight="1" thickBot="1" x14ac:dyDescent="0.3">
      <c r="B823" s="900"/>
      <c r="C823" s="877"/>
      <c r="D823" s="854"/>
      <c r="E823" s="229" t="s">
        <v>625</v>
      </c>
      <c r="F823" s="52">
        <f t="shared" si="286"/>
        <v>0</v>
      </c>
      <c r="G823" s="164">
        <v>0</v>
      </c>
      <c r="H823" s="164">
        <v>0</v>
      </c>
      <c r="I823" s="164">
        <v>0</v>
      </c>
      <c r="J823" s="164">
        <v>0</v>
      </c>
      <c r="K823" s="68">
        <f t="shared" si="295"/>
        <v>0</v>
      </c>
      <c r="L823" s="164">
        <v>0</v>
      </c>
      <c r="M823" s="164">
        <v>0</v>
      </c>
      <c r="N823" s="164">
        <v>0</v>
      </c>
      <c r="O823" s="164">
        <v>0</v>
      </c>
      <c r="P823" s="318">
        <f t="shared" si="293"/>
        <v>0</v>
      </c>
      <c r="Q823" s="145">
        <v>0</v>
      </c>
      <c r="R823" s="145">
        <v>0</v>
      </c>
      <c r="S823" s="145">
        <v>0</v>
      </c>
      <c r="T823" s="145">
        <v>0</v>
      </c>
      <c r="U823" s="318">
        <f t="shared" si="294"/>
        <v>0</v>
      </c>
      <c r="V823" s="145">
        <v>0</v>
      </c>
      <c r="W823" s="145">
        <v>0</v>
      </c>
      <c r="X823" s="145">
        <v>0</v>
      </c>
      <c r="Y823" s="466">
        <v>0</v>
      </c>
      <c r="Z823" s="495">
        <f t="shared" si="284"/>
        <v>0</v>
      </c>
      <c r="AA823" s="164">
        <v>0</v>
      </c>
      <c r="AB823" s="164">
        <v>0</v>
      </c>
      <c r="AC823" s="164">
        <v>0</v>
      </c>
      <c r="AD823" s="164">
        <v>0</v>
      </c>
      <c r="AE823" s="495">
        <f t="shared" si="285"/>
        <v>0</v>
      </c>
      <c r="AF823" s="164">
        <v>0</v>
      </c>
      <c r="AG823" s="164">
        <v>0</v>
      </c>
      <c r="AH823" s="164">
        <v>0</v>
      </c>
      <c r="AI823" s="164">
        <v>0</v>
      </c>
      <c r="AJ823" s="495">
        <f t="shared" si="283"/>
        <v>0</v>
      </c>
    </row>
    <row r="824" spans="2:36" s="66" customFormat="1" ht="18" customHeight="1" thickBot="1" x14ac:dyDescent="0.3">
      <c r="B824" s="898">
        <v>8</v>
      </c>
      <c r="C824" s="877"/>
      <c r="D824" s="853" t="s">
        <v>297</v>
      </c>
      <c r="E824" s="97" t="s">
        <v>118</v>
      </c>
      <c r="F824" s="52">
        <f t="shared" si="286"/>
        <v>0</v>
      </c>
      <c r="G824" s="164">
        <v>0</v>
      </c>
      <c r="H824" s="164">
        <v>0</v>
      </c>
      <c r="I824" s="164">
        <v>0</v>
      </c>
      <c r="J824" s="164">
        <v>0</v>
      </c>
      <c r="K824" s="68">
        <f t="shared" si="295"/>
        <v>0</v>
      </c>
      <c r="L824" s="164">
        <v>0</v>
      </c>
      <c r="M824" s="164">
        <v>0</v>
      </c>
      <c r="N824" s="164">
        <v>0</v>
      </c>
      <c r="O824" s="164">
        <v>0</v>
      </c>
      <c r="P824" s="318">
        <f t="shared" si="293"/>
        <v>0</v>
      </c>
      <c r="Q824" s="109">
        <v>0</v>
      </c>
      <c r="R824" s="109">
        <v>0</v>
      </c>
      <c r="S824" s="109">
        <v>0</v>
      </c>
      <c r="T824" s="109">
        <v>0</v>
      </c>
      <c r="U824" s="318">
        <f t="shared" si="294"/>
        <v>0</v>
      </c>
      <c r="V824" s="109">
        <v>0</v>
      </c>
      <c r="W824" s="109">
        <v>0</v>
      </c>
      <c r="X824" s="109">
        <v>0</v>
      </c>
      <c r="Y824" s="479">
        <v>0</v>
      </c>
      <c r="Z824" s="495">
        <f t="shared" si="284"/>
        <v>0</v>
      </c>
      <c r="AA824" s="164">
        <v>0</v>
      </c>
      <c r="AB824" s="164">
        <v>0</v>
      </c>
      <c r="AC824" s="164">
        <v>0</v>
      </c>
      <c r="AD824" s="164">
        <v>0</v>
      </c>
      <c r="AE824" s="495">
        <f t="shared" si="285"/>
        <v>0</v>
      </c>
      <c r="AF824" s="164">
        <v>0</v>
      </c>
      <c r="AG824" s="164">
        <v>0</v>
      </c>
      <c r="AH824" s="164">
        <v>0</v>
      </c>
      <c r="AI824" s="164">
        <v>0</v>
      </c>
      <c r="AJ824" s="495">
        <f t="shared" si="283"/>
        <v>0</v>
      </c>
    </row>
    <row r="825" spans="2:36" s="66" customFormat="1" ht="18" customHeight="1" thickBot="1" x14ac:dyDescent="0.3">
      <c r="B825" s="899"/>
      <c r="C825" s="877"/>
      <c r="D825" s="852"/>
      <c r="E825" s="98" t="s">
        <v>205</v>
      </c>
      <c r="F825" s="52">
        <f t="shared" si="286"/>
        <v>0</v>
      </c>
      <c r="G825" s="164">
        <v>0</v>
      </c>
      <c r="H825" s="164">
        <v>0</v>
      </c>
      <c r="I825" s="164">
        <v>0</v>
      </c>
      <c r="J825" s="164">
        <v>0</v>
      </c>
      <c r="K825" s="68">
        <f t="shared" si="295"/>
        <v>0</v>
      </c>
      <c r="L825" s="164">
        <v>0</v>
      </c>
      <c r="M825" s="164">
        <v>0</v>
      </c>
      <c r="N825" s="164">
        <v>0</v>
      </c>
      <c r="O825" s="164">
        <v>0</v>
      </c>
      <c r="P825" s="318">
        <f t="shared" si="293"/>
        <v>0</v>
      </c>
      <c r="Q825" s="109">
        <v>0</v>
      </c>
      <c r="R825" s="109">
        <v>0</v>
      </c>
      <c r="S825" s="109">
        <v>0</v>
      </c>
      <c r="T825" s="109">
        <v>0</v>
      </c>
      <c r="U825" s="318">
        <f t="shared" si="294"/>
        <v>0</v>
      </c>
      <c r="V825" s="109">
        <v>0</v>
      </c>
      <c r="W825" s="109">
        <v>0</v>
      </c>
      <c r="X825" s="109">
        <v>0</v>
      </c>
      <c r="Y825" s="479">
        <v>0</v>
      </c>
      <c r="Z825" s="495">
        <f t="shared" si="284"/>
        <v>0</v>
      </c>
      <c r="AA825" s="164">
        <v>0</v>
      </c>
      <c r="AB825" s="164">
        <v>0</v>
      </c>
      <c r="AC825" s="164">
        <v>0</v>
      </c>
      <c r="AD825" s="164">
        <v>0</v>
      </c>
      <c r="AE825" s="495">
        <f t="shared" si="285"/>
        <v>0</v>
      </c>
      <c r="AF825" s="164">
        <v>0</v>
      </c>
      <c r="AG825" s="164">
        <v>0</v>
      </c>
      <c r="AH825" s="164">
        <v>0</v>
      </c>
      <c r="AI825" s="164">
        <v>0</v>
      </c>
      <c r="AJ825" s="495">
        <f t="shared" si="283"/>
        <v>0</v>
      </c>
    </row>
    <row r="826" spans="2:36" s="66" customFormat="1" ht="18" customHeight="1" thickBot="1" x14ac:dyDescent="0.3">
      <c r="B826" s="899"/>
      <c r="C826" s="877"/>
      <c r="D826" s="852"/>
      <c r="E826" s="99" t="s">
        <v>114</v>
      </c>
      <c r="F826" s="52">
        <f t="shared" si="286"/>
        <v>0</v>
      </c>
      <c r="G826" s="164">
        <v>0</v>
      </c>
      <c r="H826" s="164">
        <v>0</v>
      </c>
      <c r="I826" s="164">
        <v>0</v>
      </c>
      <c r="J826" s="164">
        <v>0</v>
      </c>
      <c r="K826" s="68">
        <f t="shared" si="295"/>
        <v>0</v>
      </c>
      <c r="L826" s="164">
        <v>0</v>
      </c>
      <c r="M826" s="164">
        <v>0</v>
      </c>
      <c r="N826" s="164">
        <v>0</v>
      </c>
      <c r="O826" s="164">
        <v>0</v>
      </c>
      <c r="P826" s="318">
        <f t="shared" si="293"/>
        <v>0</v>
      </c>
      <c r="Q826" s="145">
        <v>0</v>
      </c>
      <c r="R826" s="145">
        <v>0</v>
      </c>
      <c r="S826" s="145">
        <v>0</v>
      </c>
      <c r="T826" s="145">
        <v>0</v>
      </c>
      <c r="U826" s="318">
        <f t="shared" si="294"/>
        <v>0</v>
      </c>
      <c r="V826" s="145">
        <v>0</v>
      </c>
      <c r="W826" s="145">
        <v>0</v>
      </c>
      <c r="X826" s="145">
        <v>0</v>
      </c>
      <c r="Y826" s="466">
        <v>0</v>
      </c>
      <c r="Z826" s="495">
        <f t="shared" si="284"/>
        <v>0</v>
      </c>
      <c r="AA826" s="164">
        <v>0</v>
      </c>
      <c r="AB826" s="164">
        <v>0</v>
      </c>
      <c r="AC826" s="164">
        <v>0</v>
      </c>
      <c r="AD826" s="164">
        <v>0</v>
      </c>
      <c r="AE826" s="495">
        <f t="shared" si="285"/>
        <v>0</v>
      </c>
      <c r="AF826" s="164">
        <v>0</v>
      </c>
      <c r="AG826" s="164">
        <v>0</v>
      </c>
      <c r="AH826" s="164">
        <v>0</v>
      </c>
      <c r="AI826" s="164">
        <v>0</v>
      </c>
      <c r="AJ826" s="495">
        <f t="shared" si="283"/>
        <v>0</v>
      </c>
    </row>
    <row r="827" spans="2:36" s="66" customFormat="1" ht="18" customHeight="1" thickBot="1" x14ac:dyDescent="0.3">
      <c r="B827" s="899"/>
      <c r="C827" s="877"/>
      <c r="D827" s="852"/>
      <c r="E827" s="230" t="s">
        <v>626</v>
      </c>
      <c r="F827" s="52">
        <f t="shared" si="286"/>
        <v>0</v>
      </c>
      <c r="G827" s="164">
        <v>0</v>
      </c>
      <c r="H827" s="164">
        <v>0</v>
      </c>
      <c r="I827" s="164">
        <v>0</v>
      </c>
      <c r="J827" s="164">
        <v>0</v>
      </c>
      <c r="K827" s="68">
        <f t="shared" si="295"/>
        <v>0</v>
      </c>
      <c r="L827" s="164">
        <v>0</v>
      </c>
      <c r="M827" s="164">
        <v>0</v>
      </c>
      <c r="N827" s="164">
        <v>0</v>
      </c>
      <c r="O827" s="164">
        <v>0</v>
      </c>
      <c r="P827" s="318">
        <f t="shared" si="293"/>
        <v>0</v>
      </c>
      <c r="Q827" s="145">
        <v>0</v>
      </c>
      <c r="R827" s="145">
        <v>0</v>
      </c>
      <c r="S827" s="145">
        <v>0</v>
      </c>
      <c r="T827" s="145">
        <v>0</v>
      </c>
      <c r="U827" s="318">
        <f t="shared" si="294"/>
        <v>0</v>
      </c>
      <c r="V827" s="145">
        <v>0</v>
      </c>
      <c r="W827" s="145">
        <v>0</v>
      </c>
      <c r="X827" s="145">
        <v>0</v>
      </c>
      <c r="Y827" s="466">
        <v>0</v>
      </c>
      <c r="Z827" s="495">
        <f t="shared" si="284"/>
        <v>0</v>
      </c>
      <c r="AA827" s="164">
        <v>0</v>
      </c>
      <c r="AB827" s="164">
        <v>0</v>
      </c>
      <c r="AC827" s="164">
        <v>0</v>
      </c>
      <c r="AD827" s="164">
        <v>0</v>
      </c>
      <c r="AE827" s="495">
        <f t="shared" si="285"/>
        <v>0</v>
      </c>
      <c r="AF827" s="164">
        <v>0</v>
      </c>
      <c r="AG827" s="164">
        <v>0</v>
      </c>
      <c r="AH827" s="164">
        <v>0</v>
      </c>
      <c r="AI827" s="164">
        <v>0</v>
      </c>
      <c r="AJ827" s="495">
        <f t="shared" si="283"/>
        <v>0</v>
      </c>
    </row>
    <row r="828" spans="2:36" s="66" customFormat="1" ht="18" customHeight="1" thickBot="1" x14ac:dyDescent="0.3">
      <c r="B828" s="900"/>
      <c r="C828" s="877"/>
      <c r="D828" s="854"/>
      <c r="E828" s="229" t="s">
        <v>625</v>
      </c>
      <c r="F828" s="52">
        <f t="shared" si="286"/>
        <v>0</v>
      </c>
      <c r="G828" s="164">
        <v>0</v>
      </c>
      <c r="H828" s="164">
        <v>0</v>
      </c>
      <c r="I828" s="164">
        <v>0</v>
      </c>
      <c r="J828" s="164">
        <v>0</v>
      </c>
      <c r="K828" s="68">
        <f t="shared" si="295"/>
        <v>0</v>
      </c>
      <c r="L828" s="164">
        <v>0</v>
      </c>
      <c r="M828" s="164">
        <v>0</v>
      </c>
      <c r="N828" s="164">
        <v>0</v>
      </c>
      <c r="O828" s="164">
        <v>0</v>
      </c>
      <c r="P828" s="318">
        <f t="shared" si="293"/>
        <v>0</v>
      </c>
      <c r="Q828" s="145">
        <v>0</v>
      </c>
      <c r="R828" s="145">
        <v>0</v>
      </c>
      <c r="S828" s="145">
        <v>0</v>
      </c>
      <c r="T828" s="145">
        <v>0</v>
      </c>
      <c r="U828" s="318">
        <f t="shared" si="294"/>
        <v>0</v>
      </c>
      <c r="V828" s="145">
        <v>0</v>
      </c>
      <c r="W828" s="145">
        <v>0</v>
      </c>
      <c r="X828" s="145">
        <v>0</v>
      </c>
      <c r="Y828" s="466">
        <v>0</v>
      </c>
      <c r="Z828" s="495">
        <f t="shared" si="284"/>
        <v>0</v>
      </c>
      <c r="AA828" s="164">
        <v>0</v>
      </c>
      <c r="AB828" s="164">
        <v>0</v>
      </c>
      <c r="AC828" s="164">
        <v>0</v>
      </c>
      <c r="AD828" s="164">
        <v>0</v>
      </c>
      <c r="AE828" s="495">
        <f t="shared" si="285"/>
        <v>0</v>
      </c>
      <c r="AF828" s="164">
        <v>0</v>
      </c>
      <c r="AG828" s="164">
        <v>0</v>
      </c>
      <c r="AH828" s="164">
        <v>0</v>
      </c>
      <c r="AI828" s="164">
        <v>0</v>
      </c>
      <c r="AJ828" s="495">
        <f t="shared" si="283"/>
        <v>0</v>
      </c>
    </row>
    <row r="829" spans="2:36" s="66" customFormat="1" ht="16.149999999999999" customHeight="1" thickBot="1" x14ac:dyDescent="0.3">
      <c r="B829" s="910">
        <v>9</v>
      </c>
      <c r="C829" s="877"/>
      <c r="D829" s="853" t="s">
        <v>481</v>
      </c>
      <c r="E829" s="115" t="s">
        <v>118</v>
      </c>
      <c r="F829" s="52">
        <f t="shared" si="286"/>
        <v>0</v>
      </c>
      <c r="G829" s="164">
        <v>0</v>
      </c>
      <c r="H829" s="164">
        <v>0</v>
      </c>
      <c r="I829" s="164">
        <v>0</v>
      </c>
      <c r="J829" s="164">
        <v>0</v>
      </c>
      <c r="K829" s="68">
        <f t="shared" si="295"/>
        <v>0</v>
      </c>
      <c r="L829" s="164">
        <v>0</v>
      </c>
      <c r="M829" s="164">
        <v>0</v>
      </c>
      <c r="N829" s="164">
        <v>0</v>
      </c>
      <c r="O829" s="164">
        <v>0</v>
      </c>
      <c r="P829" s="318">
        <f t="shared" si="293"/>
        <v>0</v>
      </c>
      <c r="Q829" s="109">
        <v>0</v>
      </c>
      <c r="R829" s="109">
        <v>0</v>
      </c>
      <c r="S829" s="109">
        <v>0</v>
      </c>
      <c r="T829" s="109">
        <v>0</v>
      </c>
      <c r="U829" s="318">
        <f t="shared" si="294"/>
        <v>0</v>
      </c>
      <c r="V829" s="109">
        <v>0</v>
      </c>
      <c r="W829" s="109">
        <v>0</v>
      </c>
      <c r="X829" s="109">
        <v>0</v>
      </c>
      <c r="Y829" s="479">
        <v>0</v>
      </c>
      <c r="Z829" s="495">
        <f t="shared" si="284"/>
        <v>0</v>
      </c>
      <c r="AA829" s="164">
        <v>0</v>
      </c>
      <c r="AB829" s="164">
        <v>0</v>
      </c>
      <c r="AC829" s="164">
        <v>0</v>
      </c>
      <c r="AD829" s="164">
        <v>0</v>
      </c>
      <c r="AE829" s="495">
        <f t="shared" si="285"/>
        <v>0</v>
      </c>
      <c r="AF829" s="164">
        <v>0</v>
      </c>
      <c r="AG829" s="164">
        <v>0</v>
      </c>
      <c r="AH829" s="164">
        <v>0</v>
      </c>
      <c r="AI829" s="164">
        <v>0</v>
      </c>
      <c r="AJ829" s="495">
        <f t="shared" si="283"/>
        <v>0</v>
      </c>
    </row>
    <row r="830" spans="2:36" s="66" customFormat="1" ht="15" customHeight="1" thickBot="1" x14ac:dyDescent="0.3">
      <c r="B830" s="910"/>
      <c r="C830" s="877"/>
      <c r="D830" s="852"/>
      <c r="E830" s="98" t="s">
        <v>205</v>
      </c>
      <c r="F830" s="52">
        <f t="shared" si="286"/>
        <v>0</v>
      </c>
      <c r="G830" s="164">
        <v>0</v>
      </c>
      <c r="H830" s="164">
        <v>0</v>
      </c>
      <c r="I830" s="164">
        <v>0</v>
      </c>
      <c r="J830" s="164">
        <v>0</v>
      </c>
      <c r="K830" s="68">
        <f t="shared" si="295"/>
        <v>0</v>
      </c>
      <c r="L830" s="164">
        <v>0</v>
      </c>
      <c r="M830" s="164">
        <v>0</v>
      </c>
      <c r="N830" s="164">
        <v>0</v>
      </c>
      <c r="O830" s="164">
        <v>0</v>
      </c>
      <c r="P830" s="318">
        <f t="shared" si="293"/>
        <v>0</v>
      </c>
      <c r="Q830" s="109">
        <v>0</v>
      </c>
      <c r="R830" s="109">
        <v>0</v>
      </c>
      <c r="S830" s="109">
        <v>0</v>
      </c>
      <c r="T830" s="109">
        <v>0</v>
      </c>
      <c r="U830" s="318">
        <f t="shared" si="294"/>
        <v>0</v>
      </c>
      <c r="V830" s="109">
        <v>0</v>
      </c>
      <c r="W830" s="109">
        <v>0</v>
      </c>
      <c r="X830" s="109">
        <v>0</v>
      </c>
      <c r="Y830" s="479">
        <v>0</v>
      </c>
      <c r="Z830" s="495">
        <f t="shared" si="284"/>
        <v>0</v>
      </c>
      <c r="AA830" s="164">
        <v>0</v>
      </c>
      <c r="AB830" s="164">
        <v>0</v>
      </c>
      <c r="AC830" s="164">
        <v>0</v>
      </c>
      <c r="AD830" s="164">
        <v>0</v>
      </c>
      <c r="AE830" s="495">
        <f t="shared" si="285"/>
        <v>0</v>
      </c>
      <c r="AF830" s="164">
        <v>0</v>
      </c>
      <c r="AG830" s="164">
        <v>0</v>
      </c>
      <c r="AH830" s="164">
        <v>0</v>
      </c>
      <c r="AI830" s="164">
        <v>0</v>
      </c>
      <c r="AJ830" s="495">
        <f t="shared" si="283"/>
        <v>0</v>
      </c>
    </row>
    <row r="831" spans="2:36" s="66" customFormat="1" ht="16.899999999999999" customHeight="1" thickBot="1" x14ac:dyDescent="0.3">
      <c r="B831" s="910"/>
      <c r="C831" s="877"/>
      <c r="D831" s="854"/>
      <c r="E831" s="114" t="s">
        <v>114</v>
      </c>
      <c r="F831" s="52">
        <f t="shared" si="286"/>
        <v>0</v>
      </c>
      <c r="G831" s="164">
        <v>0</v>
      </c>
      <c r="H831" s="164">
        <v>0</v>
      </c>
      <c r="I831" s="164">
        <v>0</v>
      </c>
      <c r="J831" s="164">
        <v>0</v>
      </c>
      <c r="K831" s="68">
        <f t="shared" si="295"/>
        <v>0</v>
      </c>
      <c r="L831" s="164">
        <v>0</v>
      </c>
      <c r="M831" s="164">
        <v>0</v>
      </c>
      <c r="N831" s="164">
        <v>0</v>
      </c>
      <c r="O831" s="164">
        <v>0</v>
      </c>
      <c r="P831" s="318">
        <f t="shared" si="293"/>
        <v>0</v>
      </c>
      <c r="Q831" s="145">
        <v>0</v>
      </c>
      <c r="R831" s="145">
        <v>0</v>
      </c>
      <c r="S831" s="145">
        <v>0</v>
      </c>
      <c r="T831" s="145">
        <v>0</v>
      </c>
      <c r="U831" s="318">
        <f t="shared" si="294"/>
        <v>0</v>
      </c>
      <c r="V831" s="145">
        <v>0</v>
      </c>
      <c r="W831" s="145">
        <v>0</v>
      </c>
      <c r="X831" s="145">
        <v>0</v>
      </c>
      <c r="Y831" s="466">
        <v>0</v>
      </c>
      <c r="Z831" s="495">
        <f t="shared" si="284"/>
        <v>0</v>
      </c>
      <c r="AA831" s="164">
        <v>0</v>
      </c>
      <c r="AB831" s="164">
        <v>0</v>
      </c>
      <c r="AC831" s="164">
        <v>0</v>
      </c>
      <c r="AD831" s="164">
        <v>0</v>
      </c>
      <c r="AE831" s="495">
        <f t="shared" si="285"/>
        <v>0</v>
      </c>
      <c r="AF831" s="164">
        <v>0</v>
      </c>
      <c r="AG831" s="164">
        <v>0</v>
      </c>
      <c r="AH831" s="164">
        <v>0</v>
      </c>
      <c r="AI831" s="164">
        <v>0</v>
      </c>
      <c r="AJ831" s="495">
        <f t="shared" si="283"/>
        <v>0</v>
      </c>
    </row>
    <row r="832" spans="2:36" s="66" customFormat="1" ht="16.899999999999999" customHeight="1" thickBot="1" x14ac:dyDescent="0.3">
      <c r="B832" s="898">
        <v>10</v>
      </c>
      <c r="C832" s="877"/>
      <c r="D832" s="853" t="s">
        <v>409</v>
      </c>
      <c r="E832" s="97" t="s">
        <v>118</v>
      </c>
      <c r="F832" s="52">
        <f t="shared" si="286"/>
        <v>6</v>
      </c>
      <c r="G832" s="164">
        <v>0</v>
      </c>
      <c r="H832" s="164">
        <v>0</v>
      </c>
      <c r="I832" s="164">
        <v>0</v>
      </c>
      <c r="J832" s="164">
        <v>0</v>
      </c>
      <c r="K832" s="68">
        <f t="shared" si="295"/>
        <v>0</v>
      </c>
      <c r="L832" s="164">
        <v>1</v>
      </c>
      <c r="M832" s="164">
        <v>0</v>
      </c>
      <c r="N832" s="164">
        <v>1</v>
      </c>
      <c r="O832" s="164">
        <v>0</v>
      </c>
      <c r="P832" s="318">
        <f t="shared" si="293"/>
        <v>2</v>
      </c>
      <c r="Q832" s="109">
        <v>2</v>
      </c>
      <c r="R832" s="109">
        <v>0</v>
      </c>
      <c r="S832" s="109">
        <v>0</v>
      </c>
      <c r="T832" s="109">
        <v>0</v>
      </c>
      <c r="U832" s="318">
        <f t="shared" si="294"/>
        <v>2</v>
      </c>
      <c r="V832" s="109">
        <v>0</v>
      </c>
      <c r="W832" s="109">
        <v>1</v>
      </c>
      <c r="X832" s="109">
        <v>0</v>
      </c>
      <c r="Y832" s="479">
        <v>0</v>
      </c>
      <c r="Z832" s="495">
        <f t="shared" si="284"/>
        <v>1</v>
      </c>
      <c r="AA832" s="164">
        <v>0</v>
      </c>
      <c r="AB832" s="164">
        <v>0</v>
      </c>
      <c r="AC832" s="164">
        <v>1</v>
      </c>
      <c r="AD832" s="164">
        <v>0</v>
      </c>
      <c r="AE832" s="495">
        <f t="shared" si="285"/>
        <v>1</v>
      </c>
      <c r="AF832" s="164">
        <v>0</v>
      </c>
      <c r="AG832" s="164">
        <v>0</v>
      </c>
      <c r="AH832" s="164">
        <v>0</v>
      </c>
      <c r="AI832" s="164">
        <v>0</v>
      </c>
      <c r="AJ832" s="495">
        <f t="shared" si="283"/>
        <v>0</v>
      </c>
    </row>
    <row r="833" spans="2:36" s="66" customFormat="1" ht="16.899999999999999" customHeight="1" thickBot="1" x14ac:dyDescent="0.3">
      <c r="B833" s="899"/>
      <c r="C833" s="877"/>
      <c r="D833" s="852"/>
      <c r="E833" s="98" t="s">
        <v>205</v>
      </c>
      <c r="F833" s="52">
        <f t="shared" si="286"/>
        <v>0</v>
      </c>
      <c r="G833" s="164">
        <v>0</v>
      </c>
      <c r="H833" s="164">
        <v>0</v>
      </c>
      <c r="I833" s="164">
        <v>0</v>
      </c>
      <c r="J833" s="164">
        <v>0</v>
      </c>
      <c r="K833" s="68">
        <f t="shared" si="295"/>
        <v>0</v>
      </c>
      <c r="L833" s="164">
        <v>0</v>
      </c>
      <c r="M833" s="164">
        <v>0</v>
      </c>
      <c r="N833" s="164">
        <v>0</v>
      </c>
      <c r="O833" s="164">
        <v>0</v>
      </c>
      <c r="P833" s="318">
        <f t="shared" si="293"/>
        <v>0</v>
      </c>
      <c r="Q833" s="109">
        <v>0</v>
      </c>
      <c r="R833" s="109">
        <v>0</v>
      </c>
      <c r="S833" s="109">
        <v>0</v>
      </c>
      <c r="T833" s="109">
        <v>0</v>
      </c>
      <c r="U833" s="318">
        <f t="shared" si="294"/>
        <v>0</v>
      </c>
      <c r="V833" s="109">
        <v>0</v>
      </c>
      <c r="W833" s="109">
        <v>0</v>
      </c>
      <c r="X833" s="109">
        <v>0</v>
      </c>
      <c r="Y833" s="479">
        <v>0</v>
      </c>
      <c r="Z833" s="495">
        <f t="shared" si="284"/>
        <v>0</v>
      </c>
      <c r="AA833" s="164">
        <v>0</v>
      </c>
      <c r="AB833" s="164">
        <v>0</v>
      </c>
      <c r="AC833" s="164">
        <v>0</v>
      </c>
      <c r="AD833" s="164">
        <v>0</v>
      </c>
      <c r="AE833" s="495">
        <f t="shared" si="285"/>
        <v>0</v>
      </c>
      <c r="AF833" s="164">
        <v>0</v>
      </c>
      <c r="AG833" s="164">
        <v>0</v>
      </c>
      <c r="AH833" s="164">
        <v>0</v>
      </c>
      <c r="AI833" s="164">
        <v>0</v>
      </c>
      <c r="AJ833" s="495">
        <f t="shared" si="283"/>
        <v>0</v>
      </c>
    </row>
    <row r="834" spans="2:36" s="66" customFormat="1" ht="16.899999999999999" customHeight="1" thickBot="1" x14ac:dyDescent="0.3">
      <c r="B834" s="899"/>
      <c r="C834" s="877"/>
      <c r="D834" s="852"/>
      <c r="E834" s="99" t="s">
        <v>114</v>
      </c>
      <c r="F834" s="52">
        <f t="shared" si="286"/>
        <v>19</v>
      </c>
      <c r="G834" s="164">
        <v>2</v>
      </c>
      <c r="H834" s="164">
        <v>0</v>
      </c>
      <c r="I834" s="164">
        <v>0</v>
      </c>
      <c r="J834" s="164">
        <v>0</v>
      </c>
      <c r="K834" s="68">
        <f t="shared" si="295"/>
        <v>2</v>
      </c>
      <c r="L834" s="164">
        <v>1</v>
      </c>
      <c r="M834" s="164">
        <v>0</v>
      </c>
      <c r="N834" s="164">
        <v>0</v>
      </c>
      <c r="O834" s="164">
        <v>0</v>
      </c>
      <c r="P834" s="318">
        <f t="shared" si="293"/>
        <v>1</v>
      </c>
      <c r="Q834" s="145">
        <v>2</v>
      </c>
      <c r="R834" s="145">
        <v>0</v>
      </c>
      <c r="S834" s="145">
        <v>1</v>
      </c>
      <c r="T834" s="145">
        <v>0</v>
      </c>
      <c r="U834" s="318">
        <f t="shared" si="294"/>
        <v>3</v>
      </c>
      <c r="V834" s="145">
        <v>0</v>
      </c>
      <c r="W834" s="145">
        <v>0</v>
      </c>
      <c r="X834" s="145">
        <v>0</v>
      </c>
      <c r="Y834" s="466">
        <v>4</v>
      </c>
      <c r="Z834" s="495">
        <f t="shared" si="284"/>
        <v>4</v>
      </c>
      <c r="AA834" s="164">
        <v>0</v>
      </c>
      <c r="AB834" s="164">
        <v>1</v>
      </c>
      <c r="AC834" s="164">
        <v>0</v>
      </c>
      <c r="AD834" s="164">
        <v>0</v>
      </c>
      <c r="AE834" s="495">
        <f t="shared" si="285"/>
        <v>1</v>
      </c>
      <c r="AF834" s="164">
        <v>0</v>
      </c>
      <c r="AG834" s="164">
        <v>1</v>
      </c>
      <c r="AH834" s="164">
        <v>1</v>
      </c>
      <c r="AI834" s="164">
        <v>6</v>
      </c>
      <c r="AJ834" s="495">
        <f t="shared" si="283"/>
        <v>8</v>
      </c>
    </row>
    <row r="835" spans="2:36" s="66" customFormat="1" ht="16.899999999999999" customHeight="1" thickBot="1" x14ac:dyDescent="0.3">
      <c r="B835" s="899"/>
      <c r="C835" s="877"/>
      <c r="D835" s="852"/>
      <c r="E835" s="230" t="s">
        <v>626</v>
      </c>
      <c r="F835" s="52">
        <f t="shared" si="286"/>
        <v>11</v>
      </c>
      <c r="G835" s="164">
        <v>0</v>
      </c>
      <c r="H835" s="164">
        <v>0</v>
      </c>
      <c r="I835" s="164">
        <v>0</v>
      </c>
      <c r="J835" s="164">
        <v>0</v>
      </c>
      <c r="K835" s="68">
        <f t="shared" si="295"/>
        <v>0</v>
      </c>
      <c r="L835" s="164">
        <v>0</v>
      </c>
      <c r="M835" s="164">
        <v>0</v>
      </c>
      <c r="N835" s="164">
        <v>0</v>
      </c>
      <c r="O835" s="164">
        <v>0</v>
      </c>
      <c r="P835" s="318">
        <f t="shared" si="293"/>
        <v>0</v>
      </c>
      <c r="Q835" s="145">
        <v>0</v>
      </c>
      <c r="R835" s="145">
        <v>0</v>
      </c>
      <c r="S835" s="145">
        <v>0</v>
      </c>
      <c r="T835" s="145">
        <v>0</v>
      </c>
      <c r="U835" s="318">
        <f t="shared" si="294"/>
        <v>0</v>
      </c>
      <c r="V835" s="145">
        <v>0</v>
      </c>
      <c r="W835" s="145">
        <v>0</v>
      </c>
      <c r="X835" s="145">
        <v>0</v>
      </c>
      <c r="Y835" s="466">
        <v>0</v>
      </c>
      <c r="Z835" s="495">
        <f t="shared" si="284"/>
        <v>0</v>
      </c>
      <c r="AA835" s="164">
        <v>0</v>
      </c>
      <c r="AB835" s="164">
        <v>0</v>
      </c>
      <c r="AC835" s="164">
        <v>0</v>
      </c>
      <c r="AD835" s="164">
        <v>7</v>
      </c>
      <c r="AE835" s="495">
        <f t="shared" si="285"/>
        <v>7</v>
      </c>
      <c r="AF835" s="164">
        <v>0</v>
      </c>
      <c r="AG835" s="164">
        <v>1</v>
      </c>
      <c r="AH835" s="164">
        <v>0</v>
      </c>
      <c r="AI835" s="164">
        <v>3</v>
      </c>
      <c r="AJ835" s="495">
        <f t="shared" si="283"/>
        <v>4</v>
      </c>
    </row>
    <row r="836" spans="2:36" s="66" customFormat="1" ht="16.899999999999999" customHeight="1" thickBot="1" x14ac:dyDescent="0.3">
      <c r="B836" s="900"/>
      <c r="C836" s="877"/>
      <c r="D836" s="854"/>
      <c r="E836" s="229" t="s">
        <v>625</v>
      </c>
      <c r="F836" s="52">
        <f t="shared" si="286"/>
        <v>0</v>
      </c>
      <c r="G836" s="164">
        <v>0</v>
      </c>
      <c r="H836" s="164">
        <v>0</v>
      </c>
      <c r="I836" s="164">
        <v>0</v>
      </c>
      <c r="J836" s="164">
        <v>0</v>
      </c>
      <c r="K836" s="68">
        <f t="shared" si="295"/>
        <v>0</v>
      </c>
      <c r="L836" s="164">
        <v>0</v>
      </c>
      <c r="M836" s="164">
        <v>0</v>
      </c>
      <c r="N836" s="164">
        <v>0</v>
      </c>
      <c r="O836" s="164">
        <v>0</v>
      </c>
      <c r="P836" s="318">
        <f t="shared" si="293"/>
        <v>0</v>
      </c>
      <c r="Q836" s="145">
        <v>0</v>
      </c>
      <c r="R836" s="145">
        <v>0</v>
      </c>
      <c r="S836" s="145">
        <v>0</v>
      </c>
      <c r="T836" s="145">
        <v>0</v>
      </c>
      <c r="U836" s="318">
        <f t="shared" si="294"/>
        <v>0</v>
      </c>
      <c r="V836" s="145">
        <v>0</v>
      </c>
      <c r="W836" s="145">
        <v>0</v>
      </c>
      <c r="X836" s="145">
        <v>0</v>
      </c>
      <c r="Y836" s="466">
        <v>0</v>
      </c>
      <c r="Z836" s="495">
        <f t="shared" si="284"/>
        <v>0</v>
      </c>
      <c r="AA836" s="164">
        <v>0</v>
      </c>
      <c r="AB836" s="164">
        <v>0</v>
      </c>
      <c r="AC836" s="164">
        <v>0</v>
      </c>
      <c r="AD836" s="164">
        <v>0</v>
      </c>
      <c r="AE836" s="495">
        <f t="shared" si="285"/>
        <v>0</v>
      </c>
      <c r="AF836" s="164">
        <v>0</v>
      </c>
      <c r="AG836" s="164">
        <v>0</v>
      </c>
      <c r="AH836" s="164">
        <v>0</v>
      </c>
      <c r="AI836" s="164">
        <v>0</v>
      </c>
      <c r="AJ836" s="495">
        <f t="shared" si="283"/>
        <v>0</v>
      </c>
    </row>
    <row r="837" spans="2:36" s="66" customFormat="1" ht="16.899999999999999" customHeight="1" thickBot="1" x14ac:dyDescent="0.3">
      <c r="B837" s="910">
        <v>11</v>
      </c>
      <c r="C837" s="877"/>
      <c r="D837" s="853" t="s">
        <v>410</v>
      </c>
      <c r="E837" s="115" t="s">
        <v>118</v>
      </c>
      <c r="F837" s="52">
        <f t="shared" si="286"/>
        <v>0</v>
      </c>
      <c r="G837" s="164">
        <v>0</v>
      </c>
      <c r="H837" s="164">
        <v>0</v>
      </c>
      <c r="I837" s="164">
        <v>0</v>
      </c>
      <c r="J837" s="164">
        <v>0</v>
      </c>
      <c r="K837" s="68">
        <f t="shared" si="295"/>
        <v>0</v>
      </c>
      <c r="L837" s="164">
        <v>0</v>
      </c>
      <c r="M837" s="164">
        <v>0</v>
      </c>
      <c r="N837" s="164">
        <v>0</v>
      </c>
      <c r="O837" s="164">
        <v>0</v>
      </c>
      <c r="P837" s="318">
        <f t="shared" si="293"/>
        <v>0</v>
      </c>
      <c r="Q837" s="109">
        <v>0</v>
      </c>
      <c r="R837" s="145">
        <v>0</v>
      </c>
      <c r="S837" s="145">
        <v>0</v>
      </c>
      <c r="T837" s="145">
        <v>0</v>
      </c>
      <c r="U837" s="318">
        <f t="shared" si="294"/>
        <v>0</v>
      </c>
      <c r="V837" s="145">
        <v>0</v>
      </c>
      <c r="W837" s="145">
        <v>0</v>
      </c>
      <c r="X837" s="145">
        <v>0</v>
      </c>
      <c r="Y837" s="466">
        <v>0</v>
      </c>
      <c r="Z837" s="495">
        <f t="shared" si="284"/>
        <v>0</v>
      </c>
      <c r="AA837" s="164">
        <v>0</v>
      </c>
      <c r="AB837" s="164">
        <v>0</v>
      </c>
      <c r="AC837" s="164">
        <v>0</v>
      </c>
      <c r="AD837" s="164">
        <v>0</v>
      </c>
      <c r="AE837" s="495">
        <f t="shared" si="285"/>
        <v>0</v>
      </c>
      <c r="AF837" s="164">
        <v>0</v>
      </c>
      <c r="AG837" s="164">
        <v>0</v>
      </c>
      <c r="AH837" s="164">
        <v>0</v>
      </c>
      <c r="AI837" s="164">
        <v>0</v>
      </c>
      <c r="AJ837" s="495">
        <f t="shared" si="283"/>
        <v>0</v>
      </c>
    </row>
    <row r="838" spans="2:36" s="66" customFormat="1" ht="16.899999999999999" customHeight="1" thickBot="1" x14ac:dyDescent="0.3">
      <c r="B838" s="910"/>
      <c r="C838" s="877"/>
      <c r="D838" s="852"/>
      <c r="E838" s="96" t="s">
        <v>205</v>
      </c>
      <c r="F838" s="52">
        <f t="shared" si="286"/>
        <v>0</v>
      </c>
      <c r="G838" s="164">
        <v>0</v>
      </c>
      <c r="H838" s="164">
        <v>0</v>
      </c>
      <c r="I838" s="164">
        <v>0</v>
      </c>
      <c r="J838" s="164">
        <v>0</v>
      </c>
      <c r="K838" s="68">
        <f t="shared" si="295"/>
        <v>0</v>
      </c>
      <c r="L838" s="164">
        <v>0</v>
      </c>
      <c r="M838" s="164">
        <v>0</v>
      </c>
      <c r="N838" s="164">
        <v>0</v>
      </c>
      <c r="O838" s="164">
        <v>0</v>
      </c>
      <c r="P838" s="318">
        <f t="shared" si="293"/>
        <v>0</v>
      </c>
      <c r="Q838" s="109">
        <v>0</v>
      </c>
      <c r="R838" s="145">
        <v>0</v>
      </c>
      <c r="S838" s="145">
        <v>0</v>
      </c>
      <c r="T838" s="145">
        <v>0</v>
      </c>
      <c r="U838" s="318">
        <f t="shared" si="294"/>
        <v>0</v>
      </c>
      <c r="V838" s="145">
        <v>0</v>
      </c>
      <c r="W838" s="145">
        <v>0</v>
      </c>
      <c r="X838" s="145">
        <v>0</v>
      </c>
      <c r="Y838" s="466">
        <v>0</v>
      </c>
      <c r="Z838" s="495">
        <f t="shared" si="284"/>
        <v>0</v>
      </c>
      <c r="AA838" s="164">
        <v>0</v>
      </c>
      <c r="AB838" s="164">
        <v>0</v>
      </c>
      <c r="AC838" s="164">
        <v>0</v>
      </c>
      <c r="AD838" s="164">
        <v>0</v>
      </c>
      <c r="AE838" s="495">
        <f t="shared" si="285"/>
        <v>0</v>
      </c>
      <c r="AF838" s="164">
        <v>0</v>
      </c>
      <c r="AG838" s="164">
        <v>0</v>
      </c>
      <c r="AH838" s="164">
        <v>0</v>
      </c>
      <c r="AI838" s="164">
        <v>0</v>
      </c>
      <c r="AJ838" s="495">
        <f t="shared" si="283"/>
        <v>0</v>
      </c>
    </row>
    <row r="839" spans="2:36" s="66" customFormat="1" ht="16.899999999999999" customHeight="1" thickBot="1" x14ac:dyDescent="0.3">
      <c r="B839" s="910"/>
      <c r="C839" s="877"/>
      <c r="D839" s="854"/>
      <c r="E839" s="83" t="s">
        <v>114</v>
      </c>
      <c r="F839" s="52">
        <f t="shared" si="286"/>
        <v>0</v>
      </c>
      <c r="G839" s="164">
        <v>0</v>
      </c>
      <c r="H839" s="164">
        <v>0</v>
      </c>
      <c r="I839" s="164">
        <v>0</v>
      </c>
      <c r="J839" s="164">
        <v>0</v>
      </c>
      <c r="K839" s="68">
        <f t="shared" si="295"/>
        <v>0</v>
      </c>
      <c r="L839" s="164">
        <v>0</v>
      </c>
      <c r="M839" s="164">
        <v>0</v>
      </c>
      <c r="N839" s="164">
        <v>0</v>
      </c>
      <c r="O839" s="164">
        <v>0</v>
      </c>
      <c r="P839" s="318">
        <f t="shared" si="293"/>
        <v>0</v>
      </c>
      <c r="Q839" s="145">
        <v>0</v>
      </c>
      <c r="R839" s="145">
        <v>0</v>
      </c>
      <c r="S839" s="145">
        <v>0</v>
      </c>
      <c r="T839" s="145">
        <v>0</v>
      </c>
      <c r="U839" s="318">
        <f t="shared" si="294"/>
        <v>0</v>
      </c>
      <c r="V839" s="145">
        <v>0</v>
      </c>
      <c r="W839" s="145">
        <v>0</v>
      </c>
      <c r="X839" s="145">
        <v>0</v>
      </c>
      <c r="Y839" s="466">
        <v>0</v>
      </c>
      <c r="Z839" s="495">
        <f t="shared" si="284"/>
        <v>0</v>
      </c>
      <c r="AA839" s="164">
        <v>0</v>
      </c>
      <c r="AB839" s="164">
        <v>0</v>
      </c>
      <c r="AC839" s="164">
        <v>0</v>
      </c>
      <c r="AD839" s="164">
        <v>0</v>
      </c>
      <c r="AE839" s="495">
        <f t="shared" si="285"/>
        <v>0</v>
      </c>
      <c r="AF839" s="164">
        <v>0</v>
      </c>
      <c r="AG839" s="164">
        <v>0</v>
      </c>
      <c r="AH839" s="164">
        <v>0</v>
      </c>
      <c r="AI839" s="164">
        <v>0</v>
      </c>
      <c r="AJ839" s="495">
        <f t="shared" si="283"/>
        <v>0</v>
      </c>
    </row>
    <row r="840" spans="2:36" s="66" customFormat="1" ht="16.899999999999999" customHeight="1" thickBot="1" x14ac:dyDescent="0.3">
      <c r="B840" s="898">
        <v>12</v>
      </c>
      <c r="C840" s="877"/>
      <c r="D840" s="853" t="s">
        <v>593</v>
      </c>
      <c r="E840" s="93" t="s">
        <v>118</v>
      </c>
      <c r="F840" s="52">
        <f t="shared" si="286"/>
        <v>0</v>
      </c>
      <c r="G840" s="123"/>
      <c r="H840" s="123"/>
      <c r="I840" s="123"/>
      <c r="J840" s="123"/>
      <c r="K840" s="68">
        <f t="shared" si="295"/>
        <v>0</v>
      </c>
      <c r="L840" s="277"/>
      <c r="M840" s="277"/>
      <c r="N840" s="277"/>
      <c r="O840" s="277"/>
      <c r="P840" s="318">
        <f t="shared" si="293"/>
        <v>0</v>
      </c>
      <c r="Q840" s="277"/>
      <c r="R840" s="277"/>
      <c r="S840" s="277"/>
      <c r="T840" s="277"/>
      <c r="U840" s="318">
        <f t="shared" si="294"/>
        <v>0</v>
      </c>
      <c r="V840" s="277"/>
      <c r="W840" s="277"/>
      <c r="X840" s="277"/>
      <c r="Y840" s="422"/>
      <c r="Z840" s="495">
        <f t="shared" si="284"/>
        <v>0</v>
      </c>
      <c r="AA840" s="277"/>
      <c r="AB840" s="277"/>
      <c r="AC840" s="277"/>
      <c r="AD840" s="277"/>
      <c r="AE840" s="495">
        <f t="shared" si="285"/>
        <v>0</v>
      </c>
      <c r="AF840" s="277"/>
      <c r="AG840" s="277"/>
      <c r="AH840" s="277"/>
      <c r="AI840" s="277"/>
      <c r="AJ840" s="495">
        <f t="shared" si="283"/>
        <v>0</v>
      </c>
    </row>
    <row r="841" spans="2:36" s="66" customFormat="1" ht="16.899999999999999" customHeight="1" thickBot="1" x14ac:dyDescent="0.3">
      <c r="B841" s="899"/>
      <c r="C841" s="877"/>
      <c r="D841" s="852"/>
      <c r="E841" s="95" t="s">
        <v>205</v>
      </c>
      <c r="F841" s="52">
        <f t="shared" si="286"/>
        <v>0</v>
      </c>
      <c r="G841" s="120"/>
      <c r="H841" s="120"/>
      <c r="I841" s="120"/>
      <c r="J841" s="120"/>
      <c r="K841" s="68">
        <f t="shared" si="295"/>
        <v>0</v>
      </c>
      <c r="L841" s="277"/>
      <c r="M841" s="277"/>
      <c r="N841" s="277"/>
      <c r="O841" s="277"/>
      <c r="P841" s="318">
        <f t="shared" si="293"/>
        <v>0</v>
      </c>
      <c r="Q841" s="277"/>
      <c r="R841" s="277"/>
      <c r="S841" s="277"/>
      <c r="T841" s="277"/>
      <c r="U841" s="318">
        <f t="shared" si="294"/>
        <v>0</v>
      </c>
      <c r="V841" s="277"/>
      <c r="W841" s="277"/>
      <c r="X841" s="277"/>
      <c r="Y841" s="422"/>
      <c r="Z841" s="495">
        <f t="shared" si="284"/>
        <v>0</v>
      </c>
      <c r="AA841" s="277"/>
      <c r="AB841" s="277"/>
      <c r="AC841" s="277"/>
      <c r="AD841" s="277"/>
      <c r="AE841" s="495">
        <f t="shared" si="285"/>
        <v>0</v>
      </c>
      <c r="AF841" s="277"/>
      <c r="AG841" s="277"/>
      <c r="AH841" s="277"/>
      <c r="AI841" s="277"/>
      <c r="AJ841" s="495">
        <f t="shared" si="283"/>
        <v>0</v>
      </c>
    </row>
    <row r="842" spans="2:36" s="66" customFormat="1" ht="16.899999999999999" customHeight="1" thickBot="1" x14ac:dyDescent="0.3">
      <c r="B842" s="899"/>
      <c r="C842" s="877"/>
      <c r="D842" s="852"/>
      <c r="E842" s="99" t="s">
        <v>114</v>
      </c>
      <c r="F842" s="52">
        <f t="shared" si="286"/>
        <v>0</v>
      </c>
      <c r="G842" s="92">
        <v>0</v>
      </c>
      <c r="H842" s="92">
        <v>0</v>
      </c>
      <c r="I842" s="92">
        <v>0</v>
      </c>
      <c r="J842" s="92">
        <v>0</v>
      </c>
      <c r="K842" s="68">
        <f t="shared" si="295"/>
        <v>0</v>
      </c>
      <c r="L842" s="92">
        <v>0</v>
      </c>
      <c r="M842" s="92">
        <v>0</v>
      </c>
      <c r="N842" s="92">
        <v>0</v>
      </c>
      <c r="O842" s="92">
        <v>0</v>
      </c>
      <c r="P842" s="318">
        <f t="shared" si="293"/>
        <v>0</v>
      </c>
      <c r="Q842" s="92">
        <v>0</v>
      </c>
      <c r="R842" s="92">
        <v>0</v>
      </c>
      <c r="S842" s="92">
        <v>0</v>
      </c>
      <c r="T842" s="92">
        <v>0</v>
      </c>
      <c r="U842" s="318">
        <f t="shared" si="294"/>
        <v>0</v>
      </c>
      <c r="V842" s="92">
        <v>0</v>
      </c>
      <c r="W842" s="92">
        <v>0</v>
      </c>
      <c r="X842" s="92">
        <v>0</v>
      </c>
      <c r="Y842" s="482">
        <v>0</v>
      </c>
      <c r="Z842" s="495">
        <f t="shared" si="284"/>
        <v>0</v>
      </c>
      <c r="AA842" s="92">
        <v>0</v>
      </c>
      <c r="AB842" s="92">
        <v>0</v>
      </c>
      <c r="AC842" s="92">
        <v>0</v>
      </c>
      <c r="AD842" s="92">
        <v>0</v>
      </c>
      <c r="AE842" s="495">
        <f t="shared" si="285"/>
        <v>0</v>
      </c>
      <c r="AF842" s="92">
        <v>0</v>
      </c>
      <c r="AG842" s="92">
        <v>0</v>
      </c>
      <c r="AH842" s="92">
        <v>0</v>
      </c>
      <c r="AI842" s="92">
        <v>0</v>
      </c>
      <c r="AJ842" s="495">
        <f t="shared" ref="AJ842:AJ905" si="296">AF842+AG842+AH842+AI842</f>
        <v>0</v>
      </c>
    </row>
    <row r="843" spans="2:36" s="66" customFormat="1" ht="16.899999999999999" customHeight="1" thickBot="1" x14ac:dyDescent="0.3">
      <c r="B843" s="899"/>
      <c r="C843" s="877"/>
      <c r="D843" s="852"/>
      <c r="E843" s="230" t="s">
        <v>626</v>
      </c>
      <c r="F843" s="52">
        <f t="shared" si="286"/>
        <v>0</v>
      </c>
      <c r="G843" s="92">
        <v>0</v>
      </c>
      <c r="H843" s="92">
        <v>0</v>
      </c>
      <c r="I843" s="92">
        <v>0</v>
      </c>
      <c r="J843" s="92">
        <v>0</v>
      </c>
      <c r="K843" s="68">
        <f t="shared" si="295"/>
        <v>0</v>
      </c>
      <c r="L843" s="92">
        <v>0</v>
      </c>
      <c r="M843" s="92">
        <v>0</v>
      </c>
      <c r="N843" s="92">
        <v>0</v>
      </c>
      <c r="O843" s="92">
        <v>0</v>
      </c>
      <c r="P843" s="318">
        <f t="shared" si="293"/>
        <v>0</v>
      </c>
      <c r="Q843" s="92">
        <v>0</v>
      </c>
      <c r="R843" s="92">
        <v>0</v>
      </c>
      <c r="S843" s="92">
        <v>0</v>
      </c>
      <c r="T843" s="92">
        <v>0</v>
      </c>
      <c r="U843" s="318">
        <f t="shared" si="294"/>
        <v>0</v>
      </c>
      <c r="V843" s="92">
        <v>0</v>
      </c>
      <c r="W843" s="92">
        <v>0</v>
      </c>
      <c r="X843" s="92">
        <v>0</v>
      </c>
      <c r="Y843" s="482">
        <v>0</v>
      </c>
      <c r="Z843" s="495">
        <f t="shared" si="284"/>
        <v>0</v>
      </c>
      <c r="AA843" s="92">
        <v>0</v>
      </c>
      <c r="AB843" s="92">
        <v>0</v>
      </c>
      <c r="AC843" s="92">
        <v>0</v>
      </c>
      <c r="AD843" s="92">
        <v>0</v>
      </c>
      <c r="AE843" s="495">
        <f t="shared" si="285"/>
        <v>0</v>
      </c>
      <c r="AF843" s="92">
        <v>0</v>
      </c>
      <c r="AG843" s="92">
        <v>0</v>
      </c>
      <c r="AH843" s="92">
        <v>0</v>
      </c>
      <c r="AI843" s="92">
        <v>0</v>
      </c>
      <c r="AJ843" s="495">
        <f t="shared" si="296"/>
        <v>0</v>
      </c>
    </row>
    <row r="844" spans="2:36" s="66" customFormat="1" ht="16.899999999999999" customHeight="1" thickBot="1" x14ac:dyDescent="0.3">
      <c r="B844" s="900"/>
      <c r="C844" s="877"/>
      <c r="D844" s="854"/>
      <c r="E844" s="227" t="s">
        <v>625</v>
      </c>
      <c r="F844" s="52">
        <f t="shared" si="286"/>
        <v>0</v>
      </c>
      <c r="G844" s="92">
        <v>0</v>
      </c>
      <c r="H844" s="92">
        <v>0</v>
      </c>
      <c r="I844" s="92">
        <v>0</v>
      </c>
      <c r="J844" s="92">
        <v>0</v>
      </c>
      <c r="K844" s="68">
        <f t="shared" si="295"/>
        <v>0</v>
      </c>
      <c r="L844" s="112">
        <v>0</v>
      </c>
      <c r="M844" s="112">
        <v>0</v>
      </c>
      <c r="N844" s="112">
        <v>0</v>
      </c>
      <c r="O844" s="112">
        <v>0</v>
      </c>
      <c r="P844" s="318">
        <f t="shared" si="293"/>
        <v>0</v>
      </c>
      <c r="Q844" s="112">
        <v>0</v>
      </c>
      <c r="R844" s="112">
        <v>0</v>
      </c>
      <c r="S844" s="112">
        <v>0</v>
      </c>
      <c r="T844" s="112">
        <v>0</v>
      </c>
      <c r="U844" s="318">
        <f t="shared" si="294"/>
        <v>0</v>
      </c>
      <c r="V844" s="112">
        <v>0</v>
      </c>
      <c r="W844" s="112">
        <v>0</v>
      </c>
      <c r="X844" s="112">
        <v>0</v>
      </c>
      <c r="Y844" s="480">
        <v>0</v>
      </c>
      <c r="Z844" s="495">
        <f t="shared" ref="Z844:Z907" si="297">V844+W844+X844+Y844</f>
        <v>0</v>
      </c>
      <c r="AA844" s="112">
        <v>0</v>
      </c>
      <c r="AB844" s="112">
        <v>0</v>
      </c>
      <c r="AC844" s="112">
        <v>0</v>
      </c>
      <c r="AD844" s="112">
        <v>0</v>
      </c>
      <c r="AE844" s="495">
        <f t="shared" ref="AE844:AE907" si="298">AA844+AB844+AC844+AD844</f>
        <v>0</v>
      </c>
      <c r="AF844" s="92">
        <v>0</v>
      </c>
      <c r="AG844" s="92">
        <v>0</v>
      </c>
      <c r="AH844" s="92">
        <v>0</v>
      </c>
      <c r="AI844" s="92">
        <v>0</v>
      </c>
      <c r="AJ844" s="495">
        <f t="shared" si="296"/>
        <v>0</v>
      </c>
    </row>
    <row r="845" spans="2:36" s="66" customFormat="1" ht="16.899999999999999" customHeight="1" thickBot="1" x14ac:dyDescent="0.3">
      <c r="B845" s="898">
        <v>13</v>
      </c>
      <c r="C845" s="877"/>
      <c r="D845" s="853" t="s">
        <v>663</v>
      </c>
      <c r="E845" s="99" t="s">
        <v>114</v>
      </c>
      <c r="F845" s="52">
        <f t="shared" si="286"/>
        <v>0</v>
      </c>
      <c r="G845" s="92">
        <v>0</v>
      </c>
      <c r="H845" s="92">
        <v>0</v>
      </c>
      <c r="I845" s="92">
        <v>0</v>
      </c>
      <c r="J845" s="92">
        <v>0</v>
      </c>
      <c r="K845" s="68">
        <f t="shared" si="295"/>
        <v>0</v>
      </c>
      <c r="L845" s="92">
        <v>0</v>
      </c>
      <c r="M845" s="92">
        <v>0</v>
      </c>
      <c r="N845" s="92">
        <v>0</v>
      </c>
      <c r="O845" s="92">
        <v>0</v>
      </c>
      <c r="P845" s="318">
        <f t="shared" si="293"/>
        <v>0</v>
      </c>
      <c r="Q845" s="92">
        <v>0</v>
      </c>
      <c r="R845" s="92">
        <v>0</v>
      </c>
      <c r="S845" s="92">
        <v>0</v>
      </c>
      <c r="T845" s="92">
        <v>0</v>
      </c>
      <c r="U845" s="318">
        <f t="shared" si="294"/>
        <v>0</v>
      </c>
      <c r="V845" s="112">
        <v>0</v>
      </c>
      <c r="W845" s="112">
        <v>0</v>
      </c>
      <c r="X845" s="112">
        <v>0</v>
      </c>
      <c r="Y845" s="480">
        <v>0</v>
      </c>
      <c r="Z845" s="495">
        <f t="shared" si="297"/>
        <v>0</v>
      </c>
      <c r="AA845" s="112">
        <v>0</v>
      </c>
      <c r="AB845" s="112">
        <v>0</v>
      </c>
      <c r="AC845" s="112">
        <v>0</v>
      </c>
      <c r="AD845" s="112">
        <v>0</v>
      </c>
      <c r="AE845" s="495">
        <f t="shared" si="298"/>
        <v>0</v>
      </c>
      <c r="AF845" s="92">
        <v>0</v>
      </c>
      <c r="AG845" s="92">
        <v>0</v>
      </c>
      <c r="AH845" s="92">
        <v>0</v>
      </c>
      <c r="AI845" s="92">
        <v>0</v>
      </c>
      <c r="AJ845" s="495">
        <f t="shared" si="296"/>
        <v>0</v>
      </c>
    </row>
    <row r="846" spans="2:36" s="66" customFormat="1" ht="16.899999999999999" customHeight="1" thickBot="1" x14ac:dyDescent="0.3">
      <c r="B846" s="899"/>
      <c r="C846" s="877"/>
      <c r="D846" s="852"/>
      <c r="E846" s="230" t="s">
        <v>626</v>
      </c>
      <c r="F846" s="52">
        <f t="shared" ref="F846:F909" si="299">K846+P846+U846+Z846+AE846+AJ846</f>
        <v>0</v>
      </c>
      <c r="G846" s="92">
        <v>0</v>
      </c>
      <c r="H846" s="92">
        <v>0</v>
      </c>
      <c r="I846" s="92">
        <v>0</v>
      </c>
      <c r="J846" s="92">
        <v>0</v>
      </c>
      <c r="K846" s="68">
        <f t="shared" si="295"/>
        <v>0</v>
      </c>
      <c r="L846" s="92">
        <v>0</v>
      </c>
      <c r="M846" s="92">
        <v>0</v>
      </c>
      <c r="N846" s="92">
        <v>0</v>
      </c>
      <c r="O846" s="92">
        <v>0</v>
      </c>
      <c r="P846" s="318">
        <f t="shared" si="293"/>
        <v>0</v>
      </c>
      <c r="Q846" s="92">
        <v>0</v>
      </c>
      <c r="R846" s="92">
        <v>0</v>
      </c>
      <c r="S846" s="92">
        <v>0</v>
      </c>
      <c r="T846" s="92">
        <v>0</v>
      </c>
      <c r="U846" s="318">
        <f t="shared" si="294"/>
        <v>0</v>
      </c>
      <c r="V846" s="112">
        <v>0</v>
      </c>
      <c r="W846" s="112">
        <v>0</v>
      </c>
      <c r="X846" s="112">
        <v>0</v>
      </c>
      <c r="Y846" s="480">
        <v>0</v>
      </c>
      <c r="Z846" s="495">
        <f t="shared" si="297"/>
        <v>0</v>
      </c>
      <c r="AA846" s="112">
        <v>0</v>
      </c>
      <c r="AB846" s="112">
        <v>0</v>
      </c>
      <c r="AC846" s="112">
        <v>0</v>
      </c>
      <c r="AD846" s="112">
        <v>0</v>
      </c>
      <c r="AE846" s="495">
        <f t="shared" si="298"/>
        <v>0</v>
      </c>
      <c r="AF846" s="92">
        <v>0</v>
      </c>
      <c r="AG846" s="92">
        <v>0</v>
      </c>
      <c r="AH846" s="92">
        <v>0</v>
      </c>
      <c r="AI846" s="92">
        <v>0</v>
      </c>
      <c r="AJ846" s="495">
        <f t="shared" si="296"/>
        <v>0</v>
      </c>
    </row>
    <row r="847" spans="2:36" s="66" customFormat="1" ht="16.899999999999999" customHeight="1" thickBot="1" x14ac:dyDescent="0.3">
      <c r="B847" s="900"/>
      <c r="C847" s="877"/>
      <c r="D847" s="832"/>
      <c r="E847" s="232" t="s">
        <v>625</v>
      </c>
      <c r="F847" s="52">
        <f t="shared" si="299"/>
        <v>0</v>
      </c>
      <c r="G847" s="92">
        <v>0</v>
      </c>
      <c r="H847" s="92">
        <v>0</v>
      </c>
      <c r="I847" s="92">
        <v>0</v>
      </c>
      <c r="J847" s="92">
        <v>0</v>
      </c>
      <c r="K847" s="68">
        <f t="shared" si="295"/>
        <v>0</v>
      </c>
      <c r="L847" s="92">
        <v>0</v>
      </c>
      <c r="M847" s="92">
        <v>0</v>
      </c>
      <c r="N847" s="92">
        <v>0</v>
      </c>
      <c r="O847" s="92">
        <v>0</v>
      </c>
      <c r="P847" s="318">
        <f t="shared" si="293"/>
        <v>0</v>
      </c>
      <c r="Q847" s="112">
        <v>0</v>
      </c>
      <c r="R847" s="112">
        <v>0</v>
      </c>
      <c r="S847" s="112">
        <v>0</v>
      </c>
      <c r="T847" s="112">
        <v>0</v>
      </c>
      <c r="U847" s="318">
        <f t="shared" si="294"/>
        <v>0</v>
      </c>
      <c r="V847" s="112">
        <v>0</v>
      </c>
      <c r="W847" s="112">
        <v>0</v>
      </c>
      <c r="X847" s="112">
        <v>0</v>
      </c>
      <c r="Y847" s="480">
        <v>0</v>
      </c>
      <c r="Z847" s="495">
        <f t="shared" si="297"/>
        <v>0</v>
      </c>
      <c r="AA847" s="112">
        <v>0</v>
      </c>
      <c r="AB847" s="112">
        <v>0</v>
      </c>
      <c r="AC847" s="112">
        <v>0</v>
      </c>
      <c r="AD847" s="112">
        <v>0</v>
      </c>
      <c r="AE847" s="495">
        <f t="shared" si="298"/>
        <v>0</v>
      </c>
      <c r="AF847" s="92">
        <v>0</v>
      </c>
      <c r="AG847" s="92">
        <v>0</v>
      </c>
      <c r="AH847" s="92">
        <v>0</v>
      </c>
      <c r="AI847" s="92">
        <v>0</v>
      </c>
      <c r="AJ847" s="495">
        <f t="shared" si="296"/>
        <v>0</v>
      </c>
    </row>
    <row r="848" spans="2:36" s="66" customFormat="1" ht="16.899999999999999" customHeight="1" thickBot="1" x14ac:dyDescent="0.3">
      <c r="B848" s="898">
        <v>14</v>
      </c>
      <c r="C848" s="877"/>
      <c r="D848" s="831" t="s">
        <v>672</v>
      </c>
      <c r="E848" s="115" t="s">
        <v>118</v>
      </c>
      <c r="F848" s="52">
        <f t="shared" si="299"/>
        <v>0</v>
      </c>
      <c r="G848" s="92">
        <v>0</v>
      </c>
      <c r="H848" s="92">
        <v>0</v>
      </c>
      <c r="I848" s="92">
        <v>0</v>
      </c>
      <c r="J848" s="92">
        <v>0</v>
      </c>
      <c r="K848" s="68">
        <f t="shared" si="295"/>
        <v>0</v>
      </c>
      <c r="L848" s="92">
        <v>0</v>
      </c>
      <c r="M848" s="92">
        <v>0</v>
      </c>
      <c r="N848" s="92">
        <v>0</v>
      </c>
      <c r="O848" s="92">
        <v>0</v>
      </c>
      <c r="P848" s="318">
        <f t="shared" si="293"/>
        <v>0</v>
      </c>
      <c r="Q848" s="414">
        <v>0</v>
      </c>
      <c r="R848" s="414">
        <v>0</v>
      </c>
      <c r="S848" s="414">
        <v>0</v>
      </c>
      <c r="T848" s="414">
        <v>0</v>
      </c>
      <c r="U848" s="318">
        <f t="shared" si="294"/>
        <v>0</v>
      </c>
      <c r="V848" s="112">
        <v>0</v>
      </c>
      <c r="W848" s="112">
        <v>0</v>
      </c>
      <c r="X848" s="112">
        <v>0</v>
      </c>
      <c r="Y848" s="480">
        <v>0</v>
      </c>
      <c r="Z848" s="495">
        <f t="shared" si="297"/>
        <v>0</v>
      </c>
      <c r="AA848" s="112">
        <v>0</v>
      </c>
      <c r="AB848" s="112">
        <v>0</v>
      </c>
      <c r="AC848" s="112">
        <v>0</v>
      </c>
      <c r="AD848" s="112">
        <v>0</v>
      </c>
      <c r="AE848" s="495">
        <f t="shared" si="298"/>
        <v>0</v>
      </c>
      <c r="AF848" s="92">
        <v>0</v>
      </c>
      <c r="AG848" s="92">
        <v>0</v>
      </c>
      <c r="AH848" s="92">
        <v>0</v>
      </c>
      <c r="AI848" s="92">
        <v>0</v>
      </c>
      <c r="AJ848" s="495">
        <f t="shared" si="296"/>
        <v>0</v>
      </c>
    </row>
    <row r="849" spans="2:104" s="66" customFormat="1" ht="16.899999999999999" customHeight="1" thickBot="1" x14ac:dyDescent="0.3">
      <c r="B849" s="899"/>
      <c r="C849" s="877"/>
      <c r="D849" s="852"/>
      <c r="E849" s="96" t="s">
        <v>205</v>
      </c>
      <c r="F849" s="52">
        <f t="shared" si="299"/>
        <v>0</v>
      </c>
      <c r="G849" s="92">
        <v>0</v>
      </c>
      <c r="H849" s="92">
        <v>0</v>
      </c>
      <c r="I849" s="92">
        <v>0</v>
      </c>
      <c r="J849" s="92">
        <v>0</v>
      </c>
      <c r="K849" s="68">
        <f t="shared" si="295"/>
        <v>0</v>
      </c>
      <c r="L849" s="92">
        <v>0</v>
      </c>
      <c r="M849" s="92">
        <v>0</v>
      </c>
      <c r="N849" s="92">
        <v>0</v>
      </c>
      <c r="O849" s="92">
        <v>0</v>
      </c>
      <c r="P849" s="318">
        <f t="shared" si="293"/>
        <v>0</v>
      </c>
      <c r="Q849" s="91">
        <v>0</v>
      </c>
      <c r="R849" s="91">
        <v>0</v>
      </c>
      <c r="S849" s="91">
        <v>0</v>
      </c>
      <c r="T849" s="91">
        <v>0</v>
      </c>
      <c r="U849" s="318">
        <f t="shared" si="294"/>
        <v>0</v>
      </c>
      <c r="V849" s="112">
        <v>0</v>
      </c>
      <c r="W849" s="112">
        <v>0</v>
      </c>
      <c r="X849" s="112">
        <v>0</v>
      </c>
      <c r="Y849" s="480">
        <v>0</v>
      </c>
      <c r="Z849" s="495">
        <f t="shared" si="297"/>
        <v>0</v>
      </c>
      <c r="AA849" s="112">
        <v>0</v>
      </c>
      <c r="AB849" s="112">
        <v>0</v>
      </c>
      <c r="AC849" s="112">
        <v>0</v>
      </c>
      <c r="AD849" s="112">
        <v>0</v>
      </c>
      <c r="AE849" s="495">
        <f t="shared" si="298"/>
        <v>0</v>
      </c>
      <c r="AF849" s="92">
        <v>0</v>
      </c>
      <c r="AG849" s="92">
        <v>0</v>
      </c>
      <c r="AH849" s="92">
        <v>0</v>
      </c>
      <c r="AI849" s="92">
        <v>0</v>
      </c>
      <c r="AJ849" s="495">
        <f t="shared" si="296"/>
        <v>0</v>
      </c>
    </row>
    <row r="850" spans="2:104" s="66" customFormat="1" ht="16.899999999999999" customHeight="1" thickBot="1" x14ac:dyDescent="0.3">
      <c r="B850" s="900"/>
      <c r="C850" s="877"/>
      <c r="D850" s="832"/>
      <c r="E850" s="83" t="s">
        <v>114</v>
      </c>
      <c r="F850" s="52">
        <f t="shared" si="299"/>
        <v>0</v>
      </c>
      <c r="G850" s="92">
        <v>0</v>
      </c>
      <c r="H850" s="92">
        <v>0</v>
      </c>
      <c r="I850" s="92">
        <v>0</v>
      </c>
      <c r="J850" s="92">
        <v>0</v>
      </c>
      <c r="K850" s="68">
        <f t="shared" si="295"/>
        <v>0</v>
      </c>
      <c r="L850" s="92">
        <v>0</v>
      </c>
      <c r="M850" s="92">
        <v>0</v>
      </c>
      <c r="N850" s="92">
        <v>0</v>
      </c>
      <c r="O850" s="92">
        <v>0</v>
      </c>
      <c r="P850" s="318">
        <f t="shared" si="293"/>
        <v>0</v>
      </c>
      <c r="Q850" s="145">
        <v>0</v>
      </c>
      <c r="R850" s="145">
        <v>0</v>
      </c>
      <c r="S850" s="145">
        <v>0</v>
      </c>
      <c r="T850" s="145">
        <v>0</v>
      </c>
      <c r="U850" s="318">
        <f t="shared" si="294"/>
        <v>0</v>
      </c>
      <c r="V850" s="112">
        <v>0</v>
      </c>
      <c r="W850" s="112">
        <v>0</v>
      </c>
      <c r="X850" s="112">
        <v>0</v>
      </c>
      <c r="Y850" s="480">
        <v>0</v>
      </c>
      <c r="Z850" s="495">
        <f t="shared" si="297"/>
        <v>0</v>
      </c>
      <c r="AA850" s="112">
        <v>0</v>
      </c>
      <c r="AB850" s="112">
        <v>0</v>
      </c>
      <c r="AC850" s="112">
        <v>0</v>
      </c>
      <c r="AD850" s="112">
        <v>0</v>
      </c>
      <c r="AE850" s="495">
        <f t="shared" si="298"/>
        <v>0</v>
      </c>
      <c r="AF850" s="92">
        <v>0</v>
      </c>
      <c r="AG850" s="92">
        <v>0</v>
      </c>
      <c r="AH850" s="92">
        <v>0</v>
      </c>
      <c r="AI850" s="92">
        <v>0</v>
      </c>
      <c r="AJ850" s="495">
        <f t="shared" si="296"/>
        <v>0</v>
      </c>
    </row>
    <row r="851" spans="2:104" s="66" customFormat="1" ht="16.899999999999999" customHeight="1" thickBot="1" x14ac:dyDescent="0.3">
      <c r="B851" s="898">
        <v>15</v>
      </c>
      <c r="C851" s="877"/>
      <c r="D851" s="831" t="s">
        <v>679</v>
      </c>
      <c r="E851" s="115" t="s">
        <v>118</v>
      </c>
      <c r="F851" s="52">
        <f t="shared" si="299"/>
        <v>0</v>
      </c>
      <c r="G851" s="92">
        <v>0</v>
      </c>
      <c r="H851" s="92">
        <v>0</v>
      </c>
      <c r="I851" s="92">
        <v>0</v>
      </c>
      <c r="J851" s="92">
        <v>0</v>
      </c>
      <c r="K851" s="68">
        <f t="shared" si="295"/>
        <v>0</v>
      </c>
      <c r="L851" s="92">
        <v>0</v>
      </c>
      <c r="M851" s="92">
        <v>0</v>
      </c>
      <c r="N851" s="92">
        <v>0</v>
      </c>
      <c r="O851" s="92">
        <v>0</v>
      </c>
      <c r="P851" s="318">
        <f t="shared" si="293"/>
        <v>0</v>
      </c>
      <c r="Q851" s="414">
        <v>0</v>
      </c>
      <c r="R851" s="414">
        <v>0</v>
      </c>
      <c r="S851" s="414">
        <v>0</v>
      </c>
      <c r="T851" s="414">
        <v>0</v>
      </c>
      <c r="U851" s="318">
        <f t="shared" si="294"/>
        <v>0</v>
      </c>
      <c r="V851" s="112">
        <v>0</v>
      </c>
      <c r="W851" s="112">
        <v>0</v>
      </c>
      <c r="X851" s="112">
        <v>0</v>
      </c>
      <c r="Y851" s="480">
        <v>0</v>
      </c>
      <c r="Z851" s="495">
        <f t="shared" si="297"/>
        <v>0</v>
      </c>
      <c r="AA851" s="112">
        <v>0</v>
      </c>
      <c r="AB851" s="112">
        <v>0</v>
      </c>
      <c r="AC851" s="112">
        <v>0</v>
      </c>
      <c r="AD851" s="112">
        <v>0</v>
      </c>
      <c r="AE851" s="495">
        <f t="shared" si="298"/>
        <v>0</v>
      </c>
      <c r="AF851" s="92">
        <v>0</v>
      </c>
      <c r="AG851" s="92">
        <v>0</v>
      </c>
      <c r="AH851" s="92">
        <v>0</v>
      </c>
      <c r="AI851" s="92">
        <v>0</v>
      </c>
      <c r="AJ851" s="495">
        <f t="shared" si="296"/>
        <v>0</v>
      </c>
      <c r="AK851" s="92"/>
      <c r="AL851" s="92"/>
      <c r="AM851" s="92"/>
      <c r="AN851" s="92"/>
      <c r="AO851" s="92"/>
      <c r="AP851" s="92"/>
      <c r="AQ851" s="92"/>
      <c r="AR851" s="92"/>
      <c r="AS851" s="92"/>
      <c r="AT851" s="92"/>
      <c r="AU851" s="92"/>
      <c r="AV851" s="92"/>
      <c r="AW851" s="92"/>
      <c r="AX851" s="92"/>
      <c r="AY851" s="92"/>
      <c r="AZ851" s="92"/>
      <c r="BA851" s="92"/>
      <c r="BB851" s="92"/>
      <c r="BC851" s="92"/>
      <c r="BD851" s="92"/>
      <c r="BE851" s="145"/>
      <c r="BF851" s="92"/>
      <c r="BG851" s="92"/>
      <c r="BH851" s="92"/>
      <c r="BI851" s="92"/>
      <c r="BJ851" s="92"/>
      <c r="BK851" s="92"/>
      <c r="BL851" s="92"/>
      <c r="BM851" s="92"/>
      <c r="BN851" s="92"/>
      <c r="BO851" s="92"/>
      <c r="BP851" s="92"/>
      <c r="BQ851" s="92"/>
      <c r="BR851" s="92"/>
      <c r="BS851" s="92"/>
      <c r="BT851" s="92"/>
      <c r="BU851" s="92"/>
      <c r="BV851" s="92"/>
      <c r="BW851" s="92"/>
      <c r="BX851" s="92"/>
      <c r="BY851" s="106"/>
      <c r="BZ851" s="92"/>
      <c r="CA851" s="92"/>
      <c r="CB851" s="92"/>
      <c r="CC851" s="112"/>
      <c r="CD851" s="92"/>
      <c r="CE851" s="92"/>
      <c r="CF851" s="92"/>
      <c r="CG851" s="92"/>
      <c r="CH851" s="92"/>
      <c r="CI851" s="92"/>
      <c r="CJ851" s="92"/>
      <c r="CK851" s="92"/>
      <c r="CL851" s="92"/>
      <c r="CM851" s="92"/>
      <c r="CN851" s="92"/>
      <c r="CO851" s="92"/>
      <c r="CP851" s="92"/>
      <c r="CQ851" s="92"/>
      <c r="CR851" s="101"/>
      <c r="CS851" s="92"/>
      <c r="CT851" s="92"/>
      <c r="CU851" s="92"/>
      <c r="CV851" s="92"/>
      <c r="CW851" s="92"/>
      <c r="CX851" s="92"/>
      <c r="CY851" s="92"/>
      <c r="CZ851" s="92"/>
    </row>
    <row r="852" spans="2:104" s="66" customFormat="1" ht="16.899999999999999" customHeight="1" thickBot="1" x14ac:dyDescent="0.3">
      <c r="B852" s="899"/>
      <c r="C852" s="877"/>
      <c r="D852" s="852"/>
      <c r="E852" s="96" t="s">
        <v>205</v>
      </c>
      <c r="F852" s="52">
        <f t="shared" si="299"/>
        <v>0</v>
      </c>
      <c r="G852" s="92">
        <v>0</v>
      </c>
      <c r="H852" s="92">
        <v>0</v>
      </c>
      <c r="I852" s="92">
        <v>0</v>
      </c>
      <c r="J852" s="92">
        <v>0</v>
      </c>
      <c r="K852" s="68">
        <f t="shared" si="295"/>
        <v>0</v>
      </c>
      <c r="L852" s="92">
        <v>0</v>
      </c>
      <c r="M852" s="92">
        <v>0</v>
      </c>
      <c r="N852" s="92">
        <v>0</v>
      </c>
      <c r="O852" s="92">
        <v>0</v>
      </c>
      <c r="P852" s="318">
        <f t="shared" si="293"/>
        <v>0</v>
      </c>
      <c r="Q852" s="91">
        <v>0</v>
      </c>
      <c r="R852" s="91">
        <v>0</v>
      </c>
      <c r="S852" s="91">
        <v>0</v>
      </c>
      <c r="T852" s="91">
        <v>0</v>
      </c>
      <c r="U852" s="318">
        <f t="shared" si="294"/>
        <v>0</v>
      </c>
      <c r="V852" s="112">
        <v>0</v>
      </c>
      <c r="W852" s="112">
        <v>0</v>
      </c>
      <c r="X852" s="112">
        <v>0</v>
      </c>
      <c r="Y852" s="480">
        <v>0</v>
      </c>
      <c r="Z852" s="495">
        <f t="shared" si="297"/>
        <v>0</v>
      </c>
      <c r="AA852" s="112">
        <v>0</v>
      </c>
      <c r="AB852" s="112">
        <v>0</v>
      </c>
      <c r="AC852" s="112">
        <v>0</v>
      </c>
      <c r="AD852" s="112">
        <v>0</v>
      </c>
      <c r="AE852" s="495">
        <f t="shared" si="298"/>
        <v>0</v>
      </c>
      <c r="AF852" s="92">
        <v>0</v>
      </c>
      <c r="AG852" s="92">
        <v>0</v>
      </c>
      <c r="AH852" s="92">
        <v>0</v>
      </c>
      <c r="AI852" s="92">
        <v>0</v>
      </c>
      <c r="AJ852" s="495">
        <f t="shared" si="296"/>
        <v>0</v>
      </c>
      <c r="AK852" s="92"/>
      <c r="AL852" s="92"/>
      <c r="AM852" s="92"/>
      <c r="AN852" s="92"/>
      <c r="AO852" s="92"/>
      <c r="AP852" s="92"/>
      <c r="AQ852" s="92"/>
      <c r="AR852" s="92"/>
      <c r="AS852" s="92"/>
      <c r="AT852" s="92"/>
      <c r="AU852" s="92"/>
      <c r="AV852" s="92"/>
      <c r="AW852" s="92"/>
      <c r="AX852" s="92"/>
      <c r="AY852" s="92"/>
      <c r="AZ852" s="92"/>
      <c r="BA852" s="92"/>
      <c r="BB852" s="92"/>
      <c r="BC852" s="92"/>
      <c r="BD852" s="92"/>
      <c r="BE852" s="145"/>
      <c r="BF852" s="92"/>
      <c r="BG852" s="92"/>
      <c r="BH852" s="92"/>
      <c r="BI852" s="92"/>
      <c r="BJ852" s="92"/>
      <c r="BK852" s="92"/>
      <c r="BL852" s="92"/>
      <c r="BM852" s="92"/>
      <c r="BN852" s="92"/>
      <c r="BO852" s="92"/>
      <c r="BP852" s="92"/>
      <c r="BQ852" s="92"/>
      <c r="BR852" s="92"/>
      <c r="BS852" s="92"/>
      <c r="BT852" s="92"/>
      <c r="BU852" s="92"/>
      <c r="BV852" s="92"/>
      <c r="BW852" s="92"/>
      <c r="BX852" s="92"/>
      <c r="BY852" s="106"/>
      <c r="BZ852" s="92"/>
      <c r="CA852" s="92"/>
      <c r="CB852" s="92"/>
      <c r="CC852" s="112"/>
      <c r="CD852" s="92"/>
      <c r="CE852" s="92"/>
      <c r="CF852" s="92"/>
      <c r="CG852" s="92"/>
      <c r="CH852" s="92"/>
      <c r="CI852" s="92"/>
      <c r="CJ852" s="92"/>
      <c r="CK852" s="92"/>
      <c r="CL852" s="92"/>
      <c r="CM852" s="92"/>
      <c r="CN852" s="92"/>
      <c r="CO852" s="92"/>
      <c r="CP852" s="92"/>
      <c r="CQ852" s="92"/>
      <c r="CR852" s="101"/>
      <c r="CS852" s="92"/>
      <c r="CT852" s="92"/>
      <c r="CU852" s="92"/>
      <c r="CV852" s="92"/>
      <c r="CW852" s="92"/>
      <c r="CX852" s="92"/>
      <c r="CY852" s="92"/>
      <c r="CZ852" s="92"/>
    </row>
    <row r="853" spans="2:104" s="66" customFormat="1" ht="16.899999999999999" customHeight="1" thickBot="1" x14ac:dyDescent="0.3">
      <c r="B853" s="900"/>
      <c r="C853" s="877"/>
      <c r="D853" s="832"/>
      <c r="E853" s="83" t="s">
        <v>114</v>
      </c>
      <c r="F853" s="52">
        <f t="shared" si="299"/>
        <v>0</v>
      </c>
      <c r="G853" s="92">
        <v>0</v>
      </c>
      <c r="H853" s="92">
        <v>0</v>
      </c>
      <c r="I853" s="92">
        <v>0</v>
      </c>
      <c r="J853" s="92">
        <v>0</v>
      </c>
      <c r="K853" s="68">
        <f t="shared" si="295"/>
        <v>0</v>
      </c>
      <c r="L853" s="92">
        <v>0</v>
      </c>
      <c r="M853" s="92">
        <v>0</v>
      </c>
      <c r="N853" s="92">
        <v>0</v>
      </c>
      <c r="O853" s="92">
        <v>0</v>
      </c>
      <c r="P853" s="318">
        <f t="shared" si="293"/>
        <v>0</v>
      </c>
      <c r="Q853" s="145">
        <v>0</v>
      </c>
      <c r="R853" s="145">
        <v>0</v>
      </c>
      <c r="S853" s="145">
        <v>0</v>
      </c>
      <c r="T853" s="145">
        <v>0</v>
      </c>
      <c r="U853" s="318">
        <f t="shared" si="294"/>
        <v>0</v>
      </c>
      <c r="V853" s="112">
        <v>0</v>
      </c>
      <c r="W853" s="112">
        <v>0</v>
      </c>
      <c r="X853" s="112">
        <v>0</v>
      </c>
      <c r="Y853" s="480">
        <v>0</v>
      </c>
      <c r="Z853" s="495">
        <f t="shared" si="297"/>
        <v>0</v>
      </c>
      <c r="AA853" s="112">
        <v>0</v>
      </c>
      <c r="AB853" s="112">
        <v>0</v>
      </c>
      <c r="AC853" s="112">
        <v>0</v>
      </c>
      <c r="AD853" s="112">
        <v>0</v>
      </c>
      <c r="AE853" s="495">
        <f t="shared" si="298"/>
        <v>0</v>
      </c>
      <c r="AF853" s="92">
        <v>0</v>
      </c>
      <c r="AG853" s="92">
        <v>0</v>
      </c>
      <c r="AH853" s="92">
        <v>0</v>
      </c>
      <c r="AI853" s="92">
        <v>0</v>
      </c>
      <c r="AJ853" s="495">
        <f t="shared" si="296"/>
        <v>0</v>
      </c>
      <c r="AK853" s="112"/>
      <c r="AL853" s="112"/>
      <c r="AM853" s="112"/>
      <c r="AN853" s="112"/>
      <c r="AO853" s="112"/>
      <c r="AP853" s="112"/>
      <c r="AQ853" s="112"/>
      <c r="AR853" s="112"/>
      <c r="AS853" s="112"/>
      <c r="AT853" s="92"/>
      <c r="AU853" s="112"/>
      <c r="AV853" s="112"/>
      <c r="AW853" s="112"/>
      <c r="AX853" s="112"/>
      <c r="AY853" s="112"/>
      <c r="AZ853" s="112"/>
      <c r="BA853" s="112"/>
      <c r="BB853" s="112"/>
      <c r="BC853" s="112"/>
      <c r="BD853" s="112"/>
      <c r="BE853" s="145"/>
      <c r="BF853" s="112"/>
      <c r="BG853" s="112"/>
      <c r="BH853" s="112"/>
      <c r="BI853" s="112"/>
      <c r="BJ853" s="112"/>
      <c r="BK853" s="112"/>
      <c r="BL853" s="112"/>
      <c r="BM853" s="112"/>
      <c r="BN853" s="112"/>
      <c r="BO853" s="112"/>
      <c r="BP853" s="112"/>
      <c r="BQ853" s="112"/>
      <c r="BR853" s="92"/>
      <c r="BS853" s="92"/>
      <c r="BT853" s="92"/>
      <c r="BU853" s="112"/>
      <c r="BV853" s="112"/>
      <c r="BW853" s="112"/>
      <c r="BX853" s="112"/>
      <c r="BY853" s="106"/>
      <c r="BZ853" s="112"/>
      <c r="CA853" s="112"/>
      <c r="CB853" s="112"/>
      <c r="CC853" s="112"/>
      <c r="CD853" s="112"/>
      <c r="CE853" s="112"/>
      <c r="CF853" s="112"/>
      <c r="CG853" s="112"/>
      <c r="CH853" s="112"/>
      <c r="CI853" s="112"/>
      <c r="CJ853" s="112"/>
      <c r="CK853" s="112"/>
      <c r="CL853" s="112"/>
      <c r="CM853" s="112"/>
      <c r="CN853" s="112"/>
      <c r="CO853" s="112"/>
      <c r="CP853" s="112"/>
      <c r="CQ853" s="92"/>
      <c r="CR853" s="101"/>
      <c r="CS853" s="112"/>
      <c r="CT853" s="112"/>
      <c r="CU853" s="112"/>
      <c r="CV853" s="112"/>
      <c r="CW853" s="112"/>
      <c r="CX853" s="112"/>
      <c r="CY853" s="112"/>
      <c r="CZ853" s="112"/>
    </row>
    <row r="854" spans="2:104" s="239" customFormat="1" ht="16.5" customHeight="1" x14ac:dyDescent="0.25">
      <c r="B854" s="64"/>
      <c r="C854" s="877"/>
      <c r="D854" s="850" t="s">
        <v>238</v>
      </c>
      <c r="E854" s="851"/>
      <c r="F854" s="52">
        <f t="shared" si="299"/>
        <v>6</v>
      </c>
      <c r="G854" s="68">
        <f t="shared" ref="G854:J855" si="300">G795+G800+G805+G808+G811+G816+G819+G824+G829+G832+G837+G840+G848+G851</f>
        <v>0</v>
      </c>
      <c r="H854" s="68">
        <f t="shared" si="300"/>
        <v>0</v>
      </c>
      <c r="I854" s="68">
        <f t="shared" si="300"/>
        <v>0</v>
      </c>
      <c r="J854" s="68">
        <f t="shared" si="300"/>
        <v>0</v>
      </c>
      <c r="K854" s="68">
        <f t="shared" si="295"/>
        <v>0</v>
      </c>
      <c r="L854" s="68">
        <f t="shared" ref="L854:O855" si="301">L795+L800+L805+L808+L811+L816+L819+L824+L829+L832+L837+L840+L848+L851</f>
        <v>1</v>
      </c>
      <c r="M854" s="68">
        <f t="shared" si="301"/>
        <v>0</v>
      </c>
      <c r="N854" s="68">
        <f t="shared" si="301"/>
        <v>1</v>
      </c>
      <c r="O854" s="68">
        <f t="shared" si="301"/>
        <v>0</v>
      </c>
      <c r="P854" s="318">
        <f t="shared" si="293"/>
        <v>2</v>
      </c>
      <c r="Q854" s="68">
        <f t="shared" ref="Q854:T855" si="302">Q795+Q800+Q805+Q808+Q811+Q816+Q819+Q824+Q829+Q832+Q837+Q840+Q848+Q851</f>
        <v>2</v>
      </c>
      <c r="R854" s="68">
        <f t="shared" si="302"/>
        <v>0</v>
      </c>
      <c r="S854" s="68">
        <f t="shared" si="302"/>
        <v>0</v>
      </c>
      <c r="T854" s="68">
        <f t="shared" si="302"/>
        <v>0</v>
      </c>
      <c r="U854" s="318">
        <f t="shared" si="294"/>
        <v>2</v>
      </c>
      <c r="V854" s="68">
        <f t="shared" ref="V854:Y855" si="303">V795+V800+V805+V808+V811+V816+V819+V824+V829+V832+V837+V840+V848+V851</f>
        <v>0</v>
      </c>
      <c r="W854" s="68">
        <f t="shared" si="303"/>
        <v>1</v>
      </c>
      <c r="X854" s="68">
        <f t="shared" si="303"/>
        <v>0</v>
      </c>
      <c r="Y854" s="475">
        <f t="shared" si="303"/>
        <v>0</v>
      </c>
      <c r="Z854" s="495">
        <f t="shared" si="297"/>
        <v>1</v>
      </c>
      <c r="AA854" s="68">
        <f t="shared" ref="AA854:AD855" si="304">AA795+AA800+AA805+AA808+AA811+AA816+AA819+AA824+AA829+AA832+AA837+AA840+AA848+AA851</f>
        <v>0</v>
      </c>
      <c r="AB854" s="68">
        <f t="shared" si="304"/>
        <v>0</v>
      </c>
      <c r="AC854" s="68">
        <f t="shared" si="304"/>
        <v>1</v>
      </c>
      <c r="AD854" s="68">
        <f t="shared" si="304"/>
        <v>0</v>
      </c>
      <c r="AE854" s="495">
        <f t="shared" si="298"/>
        <v>1</v>
      </c>
      <c r="AF854" s="68">
        <f t="shared" ref="AF854:AI855" si="305">AF795+AF800+AF805+AF808+AF811+AF816+AF819+AF824+AF829+AF832+AF837+AF840+AF848+AF851</f>
        <v>0</v>
      </c>
      <c r="AG854" s="68">
        <f t="shared" si="305"/>
        <v>0</v>
      </c>
      <c r="AH854" s="68">
        <f t="shared" si="305"/>
        <v>0</v>
      </c>
      <c r="AI854" s="68">
        <f t="shared" si="305"/>
        <v>0</v>
      </c>
      <c r="AJ854" s="495">
        <f t="shared" si="296"/>
        <v>0</v>
      </c>
    </row>
    <row r="855" spans="2:104" s="239" customFormat="1" ht="16.5" customHeight="1" x14ac:dyDescent="0.25">
      <c r="B855" s="20"/>
      <c r="C855" s="877"/>
      <c r="D855" s="848" t="s">
        <v>239</v>
      </c>
      <c r="E855" s="849"/>
      <c r="F855" s="52">
        <f t="shared" si="299"/>
        <v>0</v>
      </c>
      <c r="G855" s="68">
        <f t="shared" si="300"/>
        <v>0</v>
      </c>
      <c r="H855" s="68">
        <f t="shared" si="300"/>
        <v>0</v>
      </c>
      <c r="I855" s="68">
        <f t="shared" si="300"/>
        <v>0</v>
      </c>
      <c r="J855" s="68">
        <f t="shared" si="300"/>
        <v>0</v>
      </c>
      <c r="K855" s="68">
        <f t="shared" si="295"/>
        <v>0</v>
      </c>
      <c r="L855" s="68">
        <f t="shared" si="301"/>
        <v>0</v>
      </c>
      <c r="M855" s="68">
        <f t="shared" si="301"/>
        <v>0</v>
      </c>
      <c r="N855" s="68">
        <f t="shared" si="301"/>
        <v>0</v>
      </c>
      <c r="O855" s="68">
        <f t="shared" si="301"/>
        <v>0</v>
      </c>
      <c r="P855" s="318">
        <f t="shared" si="293"/>
        <v>0</v>
      </c>
      <c r="Q855" s="68">
        <f t="shared" si="302"/>
        <v>0</v>
      </c>
      <c r="R855" s="68">
        <f t="shared" si="302"/>
        <v>0</v>
      </c>
      <c r="S855" s="68">
        <f t="shared" si="302"/>
        <v>0</v>
      </c>
      <c r="T855" s="68">
        <f t="shared" si="302"/>
        <v>0</v>
      </c>
      <c r="U855" s="318">
        <f t="shared" si="294"/>
        <v>0</v>
      </c>
      <c r="V855" s="68">
        <f t="shared" si="303"/>
        <v>0</v>
      </c>
      <c r="W855" s="68">
        <f t="shared" si="303"/>
        <v>0</v>
      </c>
      <c r="X855" s="68">
        <f t="shared" si="303"/>
        <v>0</v>
      </c>
      <c r="Y855" s="475">
        <f t="shared" si="303"/>
        <v>0</v>
      </c>
      <c r="Z855" s="495">
        <f t="shared" si="297"/>
        <v>0</v>
      </c>
      <c r="AA855" s="68">
        <f t="shared" si="304"/>
        <v>0</v>
      </c>
      <c r="AB855" s="68">
        <f t="shared" si="304"/>
        <v>0</v>
      </c>
      <c r="AC855" s="68">
        <f t="shared" si="304"/>
        <v>0</v>
      </c>
      <c r="AD855" s="68">
        <f t="shared" si="304"/>
        <v>0</v>
      </c>
      <c r="AE855" s="495">
        <f t="shared" si="298"/>
        <v>0</v>
      </c>
      <c r="AF855" s="68">
        <f t="shared" si="305"/>
        <v>0</v>
      </c>
      <c r="AG855" s="68">
        <f t="shared" si="305"/>
        <v>0</v>
      </c>
      <c r="AH855" s="68">
        <f t="shared" si="305"/>
        <v>0</v>
      </c>
      <c r="AI855" s="68">
        <f t="shared" si="305"/>
        <v>0</v>
      </c>
      <c r="AJ855" s="495">
        <f t="shared" si="296"/>
        <v>0</v>
      </c>
    </row>
    <row r="856" spans="2:104" s="239" customFormat="1" ht="16.5" customHeight="1" thickBot="1" x14ac:dyDescent="0.3">
      <c r="B856" s="20"/>
      <c r="C856" s="877"/>
      <c r="D856" s="846" t="s">
        <v>240</v>
      </c>
      <c r="E856" s="847"/>
      <c r="F856" s="52">
        <f t="shared" si="299"/>
        <v>19</v>
      </c>
      <c r="G856" s="68">
        <f t="shared" ref="G856:J856" si="306">G797+G802+G807+G810+G813+G818+G821+G826+G831+G834+G839+G842+G845+G850+G853</f>
        <v>2</v>
      </c>
      <c r="H856" s="68">
        <f t="shared" si="306"/>
        <v>0</v>
      </c>
      <c r="I856" s="68">
        <f t="shared" si="306"/>
        <v>0</v>
      </c>
      <c r="J856" s="68">
        <f t="shared" si="306"/>
        <v>0</v>
      </c>
      <c r="K856" s="68">
        <f t="shared" si="295"/>
        <v>2</v>
      </c>
      <c r="L856" s="68">
        <f t="shared" ref="L856:O856" si="307">L797+L802+L807+L810+L813+L818+L821+L826+L831+L834+L839+L842+L845+L850+L853</f>
        <v>1</v>
      </c>
      <c r="M856" s="68">
        <f t="shared" si="307"/>
        <v>0</v>
      </c>
      <c r="N856" s="68">
        <f t="shared" si="307"/>
        <v>0</v>
      </c>
      <c r="O856" s="68">
        <f t="shared" si="307"/>
        <v>0</v>
      </c>
      <c r="P856" s="318">
        <f t="shared" si="293"/>
        <v>1</v>
      </c>
      <c r="Q856" s="68">
        <f t="shared" ref="Q856:T856" si="308">Q797+Q802+Q807+Q810+Q813+Q818+Q821+Q826+Q831+Q834+Q839+Q842+Q845+Q850+Q853</f>
        <v>2</v>
      </c>
      <c r="R856" s="68">
        <f t="shared" si="308"/>
        <v>0</v>
      </c>
      <c r="S856" s="68">
        <f t="shared" si="308"/>
        <v>1</v>
      </c>
      <c r="T856" s="68">
        <f t="shared" si="308"/>
        <v>0</v>
      </c>
      <c r="U856" s="318">
        <f t="shared" si="294"/>
        <v>3</v>
      </c>
      <c r="V856" s="68">
        <f t="shared" ref="V856:Y856" si="309">V797+V802+V807+V810+V813+V818+V821+V826+V831+V834+V839+V842+V845+V850+V853</f>
        <v>0</v>
      </c>
      <c r="W856" s="68">
        <f t="shared" si="309"/>
        <v>0</v>
      </c>
      <c r="X856" s="68">
        <f t="shared" si="309"/>
        <v>0</v>
      </c>
      <c r="Y856" s="475">
        <f t="shared" si="309"/>
        <v>4</v>
      </c>
      <c r="Z856" s="495">
        <f t="shared" si="297"/>
        <v>4</v>
      </c>
      <c r="AA856" s="68">
        <f t="shared" ref="AA856:AD856" si="310">AA797+AA802+AA807+AA810+AA813+AA818+AA821+AA826+AA831+AA834+AA839+AA842+AA845+AA850+AA853</f>
        <v>0</v>
      </c>
      <c r="AB856" s="68">
        <f t="shared" si="310"/>
        <v>1</v>
      </c>
      <c r="AC856" s="68">
        <f t="shared" si="310"/>
        <v>0</v>
      </c>
      <c r="AD856" s="68">
        <f t="shared" si="310"/>
        <v>0</v>
      </c>
      <c r="AE856" s="495">
        <f t="shared" si="298"/>
        <v>1</v>
      </c>
      <c r="AF856" s="68">
        <f t="shared" ref="AF856:AI856" si="311">AF797+AF802+AF807+AF810+AF813+AF818+AF821+AF826+AF831+AF834+AF839+AF842+AF845+AF850+AF853</f>
        <v>0</v>
      </c>
      <c r="AG856" s="68">
        <f t="shared" si="311"/>
        <v>1</v>
      </c>
      <c r="AH856" s="68">
        <f t="shared" si="311"/>
        <v>1</v>
      </c>
      <c r="AI856" s="68">
        <f t="shared" si="311"/>
        <v>6</v>
      </c>
      <c r="AJ856" s="495">
        <f t="shared" si="296"/>
        <v>8</v>
      </c>
    </row>
    <row r="857" spans="2:104" s="239" customFormat="1" ht="16.5" customHeight="1" thickBot="1" x14ac:dyDescent="0.3">
      <c r="B857" s="216"/>
      <c r="C857" s="877"/>
      <c r="D857" s="844" t="s">
        <v>413</v>
      </c>
      <c r="E857" s="845"/>
      <c r="F857" s="52">
        <f t="shared" si="299"/>
        <v>11</v>
      </c>
      <c r="G857" s="122">
        <f t="shared" ref="G857:J858" si="312">G798+G803+G814+G822+G827+G835+G843+G846</f>
        <v>0</v>
      </c>
      <c r="H857" s="122">
        <f t="shared" si="312"/>
        <v>0</v>
      </c>
      <c r="I857" s="122">
        <f t="shared" si="312"/>
        <v>0</v>
      </c>
      <c r="J857" s="122">
        <f t="shared" si="312"/>
        <v>0</v>
      </c>
      <c r="K857" s="68">
        <f t="shared" si="295"/>
        <v>0</v>
      </c>
      <c r="L857" s="122">
        <f t="shared" ref="L857:O858" si="313">L798+L803+L814+L822+L827+L835+L843+L846</f>
        <v>0</v>
      </c>
      <c r="M857" s="122">
        <f t="shared" si="313"/>
        <v>0</v>
      </c>
      <c r="N857" s="122">
        <f t="shared" si="313"/>
        <v>0</v>
      </c>
      <c r="O857" s="122">
        <f t="shared" si="313"/>
        <v>0</v>
      </c>
      <c r="P857" s="318">
        <f t="shared" ref="P857:P920" si="314">L857+M857+N857+O857</f>
        <v>0</v>
      </c>
      <c r="Q857" s="122">
        <f t="shared" ref="Q857:T858" si="315">Q798+Q803+Q814+Q822+Q827+Q835+Q843+Q846</f>
        <v>0</v>
      </c>
      <c r="R857" s="122">
        <f t="shared" si="315"/>
        <v>0</v>
      </c>
      <c r="S857" s="122">
        <f t="shared" si="315"/>
        <v>0</v>
      </c>
      <c r="T857" s="122">
        <f t="shared" si="315"/>
        <v>0</v>
      </c>
      <c r="U857" s="318">
        <f t="shared" ref="U857:U920" si="316">Q857+R857+S857+T857</f>
        <v>0</v>
      </c>
      <c r="V857" s="122">
        <f t="shared" ref="V857:Y858" si="317">V798+V803+V814+V822+V827+V835+V843+V846</f>
        <v>0</v>
      </c>
      <c r="W857" s="122">
        <f t="shared" si="317"/>
        <v>0</v>
      </c>
      <c r="X857" s="122">
        <f t="shared" si="317"/>
        <v>0</v>
      </c>
      <c r="Y857" s="481">
        <f t="shared" si="317"/>
        <v>0</v>
      </c>
      <c r="Z857" s="495">
        <f t="shared" si="297"/>
        <v>0</v>
      </c>
      <c r="AA857" s="122">
        <f t="shared" ref="AA857:AD858" si="318">AA798+AA803+AA814+AA822+AA827+AA835+AA843+AA846</f>
        <v>0</v>
      </c>
      <c r="AB857" s="122">
        <f t="shared" si="318"/>
        <v>0</v>
      </c>
      <c r="AC857" s="122">
        <f t="shared" si="318"/>
        <v>0</v>
      </c>
      <c r="AD857" s="122">
        <f t="shared" si="318"/>
        <v>7</v>
      </c>
      <c r="AE857" s="495">
        <f t="shared" si="298"/>
        <v>7</v>
      </c>
      <c r="AF857" s="122">
        <f t="shared" ref="AF857:AI858" si="319">AF798+AF803+AF814+AF822+AF827+AF835+AF843+AF846</f>
        <v>0</v>
      </c>
      <c r="AG857" s="122">
        <f t="shared" si="319"/>
        <v>1</v>
      </c>
      <c r="AH857" s="122">
        <f t="shared" si="319"/>
        <v>0</v>
      </c>
      <c r="AI857" s="122">
        <f t="shared" si="319"/>
        <v>3</v>
      </c>
      <c r="AJ857" s="495">
        <f t="shared" si="296"/>
        <v>4</v>
      </c>
    </row>
    <row r="858" spans="2:104" s="239" customFormat="1" ht="16.5" customHeight="1" thickBot="1" x14ac:dyDescent="0.3">
      <c r="B858" s="161"/>
      <c r="C858" s="878"/>
      <c r="D858" s="844" t="s">
        <v>653</v>
      </c>
      <c r="E858" s="845"/>
      <c r="F858" s="52">
        <f t="shared" si="299"/>
        <v>0</v>
      </c>
      <c r="G858" s="122">
        <f t="shared" si="312"/>
        <v>0</v>
      </c>
      <c r="H858" s="122">
        <f t="shared" si="312"/>
        <v>0</v>
      </c>
      <c r="I858" s="122">
        <f t="shared" si="312"/>
        <v>0</v>
      </c>
      <c r="J858" s="122">
        <f t="shared" si="312"/>
        <v>0</v>
      </c>
      <c r="K858" s="68">
        <f t="shared" ref="K858:K921" si="320">G858+H858+I858+J858</f>
        <v>0</v>
      </c>
      <c r="L858" s="122">
        <f t="shared" si="313"/>
        <v>0</v>
      </c>
      <c r="M858" s="122">
        <f t="shared" si="313"/>
        <v>0</v>
      </c>
      <c r="N858" s="122">
        <f t="shared" si="313"/>
        <v>0</v>
      </c>
      <c r="O858" s="122">
        <f t="shared" si="313"/>
        <v>0</v>
      </c>
      <c r="P858" s="318">
        <f t="shared" si="314"/>
        <v>0</v>
      </c>
      <c r="Q858" s="122">
        <f t="shared" si="315"/>
        <v>0</v>
      </c>
      <c r="R858" s="122">
        <f t="shared" si="315"/>
        <v>0</v>
      </c>
      <c r="S858" s="122">
        <f t="shared" si="315"/>
        <v>0</v>
      </c>
      <c r="T858" s="122">
        <f t="shared" si="315"/>
        <v>0</v>
      </c>
      <c r="U858" s="318">
        <f t="shared" si="316"/>
        <v>0</v>
      </c>
      <c r="V858" s="122">
        <f t="shared" si="317"/>
        <v>0</v>
      </c>
      <c r="W858" s="122">
        <f t="shared" si="317"/>
        <v>0</v>
      </c>
      <c r="X858" s="122">
        <f t="shared" si="317"/>
        <v>0</v>
      </c>
      <c r="Y858" s="481">
        <f t="shared" si="317"/>
        <v>0</v>
      </c>
      <c r="Z858" s="495">
        <f t="shared" si="297"/>
        <v>0</v>
      </c>
      <c r="AA858" s="122">
        <f t="shared" si="318"/>
        <v>0</v>
      </c>
      <c r="AB858" s="122">
        <f t="shared" si="318"/>
        <v>0</v>
      </c>
      <c r="AC858" s="122">
        <f t="shared" si="318"/>
        <v>0</v>
      </c>
      <c r="AD858" s="122">
        <f t="shared" si="318"/>
        <v>0</v>
      </c>
      <c r="AE858" s="495">
        <f t="shared" si="298"/>
        <v>0</v>
      </c>
      <c r="AF858" s="122">
        <f t="shared" si="319"/>
        <v>0</v>
      </c>
      <c r="AG858" s="122">
        <f t="shared" si="319"/>
        <v>0</v>
      </c>
      <c r="AH858" s="122">
        <f t="shared" si="319"/>
        <v>0</v>
      </c>
      <c r="AI858" s="122">
        <f t="shared" si="319"/>
        <v>0</v>
      </c>
      <c r="AJ858" s="495">
        <f t="shared" si="296"/>
        <v>0</v>
      </c>
    </row>
    <row r="859" spans="2:104" s="21" customFormat="1" ht="21" customHeight="1" x14ac:dyDescent="0.25">
      <c r="B859" s="926">
        <v>1</v>
      </c>
      <c r="C859" s="876" t="s">
        <v>302</v>
      </c>
      <c r="D859" s="795" t="s">
        <v>539</v>
      </c>
      <c r="E859" s="116" t="s">
        <v>118</v>
      </c>
      <c r="F859" s="52">
        <f t="shared" si="299"/>
        <v>0</v>
      </c>
      <c r="G859" s="113">
        <v>0</v>
      </c>
      <c r="H859" s="113">
        <v>0</v>
      </c>
      <c r="I859" s="113">
        <v>0</v>
      </c>
      <c r="J859" s="113">
        <v>0</v>
      </c>
      <c r="K859" s="68">
        <f t="shared" si="320"/>
        <v>0</v>
      </c>
      <c r="L859" s="113">
        <v>0</v>
      </c>
      <c r="M859" s="113">
        <v>0</v>
      </c>
      <c r="N859" s="113">
        <v>0</v>
      </c>
      <c r="O859" s="113">
        <v>0</v>
      </c>
      <c r="P859" s="318">
        <f t="shared" si="314"/>
        <v>0</v>
      </c>
      <c r="Q859" s="113">
        <v>0</v>
      </c>
      <c r="R859" s="113">
        <v>0</v>
      </c>
      <c r="S859" s="113">
        <v>0</v>
      </c>
      <c r="T859" s="113">
        <v>0</v>
      </c>
      <c r="U859" s="318">
        <f t="shared" si="316"/>
        <v>0</v>
      </c>
      <c r="V859" s="113">
        <v>0</v>
      </c>
      <c r="W859" s="113">
        <v>0</v>
      </c>
      <c r="X859" s="113">
        <v>0</v>
      </c>
      <c r="Y859" s="485">
        <v>0</v>
      </c>
      <c r="Z859" s="495">
        <f t="shared" si="297"/>
        <v>0</v>
      </c>
      <c r="AA859" s="113">
        <v>0</v>
      </c>
      <c r="AB859" s="113">
        <v>0</v>
      </c>
      <c r="AC859" s="113">
        <v>0</v>
      </c>
      <c r="AD859" s="113">
        <v>0</v>
      </c>
      <c r="AE859" s="495">
        <f t="shared" si="298"/>
        <v>0</v>
      </c>
      <c r="AF859" s="113">
        <v>0</v>
      </c>
      <c r="AG859" s="113">
        <v>0</v>
      </c>
      <c r="AH859" s="113">
        <v>0</v>
      </c>
      <c r="AI859" s="113">
        <v>0</v>
      </c>
      <c r="AJ859" s="495">
        <f t="shared" si="296"/>
        <v>0</v>
      </c>
    </row>
    <row r="860" spans="2:104" s="21" customFormat="1" ht="21" customHeight="1" x14ac:dyDescent="0.25">
      <c r="B860" s="871"/>
      <c r="C860" s="877"/>
      <c r="D860" s="796"/>
      <c r="E860" s="87" t="s">
        <v>205</v>
      </c>
      <c r="F860" s="52">
        <f t="shared" si="299"/>
        <v>0</v>
      </c>
      <c r="G860" s="111">
        <v>0</v>
      </c>
      <c r="H860" s="111">
        <v>0</v>
      </c>
      <c r="I860" s="111">
        <v>0</v>
      </c>
      <c r="J860" s="111">
        <v>0</v>
      </c>
      <c r="K860" s="68">
        <f t="shared" si="320"/>
        <v>0</v>
      </c>
      <c r="L860" s="111">
        <v>0</v>
      </c>
      <c r="M860" s="111">
        <v>0</v>
      </c>
      <c r="N860" s="111">
        <v>0</v>
      </c>
      <c r="O860" s="111">
        <v>0</v>
      </c>
      <c r="P860" s="318">
        <f t="shared" si="314"/>
        <v>0</v>
      </c>
      <c r="Q860" s="111">
        <v>0</v>
      </c>
      <c r="R860" s="111">
        <v>0</v>
      </c>
      <c r="S860" s="111">
        <v>0</v>
      </c>
      <c r="T860" s="111">
        <v>0</v>
      </c>
      <c r="U860" s="318">
        <f t="shared" si="316"/>
        <v>0</v>
      </c>
      <c r="V860" s="113">
        <v>0</v>
      </c>
      <c r="W860" s="113">
        <v>0</v>
      </c>
      <c r="X860" s="113">
        <v>0</v>
      </c>
      <c r="Y860" s="485">
        <v>0</v>
      </c>
      <c r="Z860" s="495">
        <f t="shared" si="297"/>
        <v>0</v>
      </c>
      <c r="AA860" s="111">
        <v>0</v>
      </c>
      <c r="AB860" s="111">
        <v>0</v>
      </c>
      <c r="AC860" s="111">
        <v>0</v>
      </c>
      <c r="AD860" s="111">
        <v>0</v>
      </c>
      <c r="AE860" s="495">
        <f t="shared" si="298"/>
        <v>0</v>
      </c>
      <c r="AF860" s="111">
        <v>0</v>
      </c>
      <c r="AG860" s="111">
        <v>0</v>
      </c>
      <c r="AH860" s="111">
        <v>0</v>
      </c>
      <c r="AI860" s="111">
        <v>0</v>
      </c>
      <c r="AJ860" s="495">
        <f t="shared" si="296"/>
        <v>0</v>
      </c>
    </row>
    <row r="861" spans="2:104" s="21" customFormat="1" ht="21" customHeight="1" thickBot="1" x14ac:dyDescent="0.3">
      <c r="B861" s="871"/>
      <c r="C861" s="877"/>
      <c r="D861" s="797"/>
      <c r="E861" s="88" t="s">
        <v>114</v>
      </c>
      <c r="F861" s="52">
        <f t="shared" si="299"/>
        <v>0</v>
      </c>
      <c r="G861" s="112">
        <v>0</v>
      </c>
      <c r="H861" s="112">
        <v>0</v>
      </c>
      <c r="I861" s="112">
        <v>0</v>
      </c>
      <c r="J861" s="112">
        <v>0</v>
      </c>
      <c r="K861" s="68">
        <f t="shared" si="320"/>
        <v>0</v>
      </c>
      <c r="L861" s="112">
        <v>0</v>
      </c>
      <c r="M861" s="112">
        <v>0</v>
      </c>
      <c r="N861" s="112">
        <v>0</v>
      </c>
      <c r="O861" s="112">
        <v>0</v>
      </c>
      <c r="P861" s="318">
        <f t="shared" si="314"/>
        <v>0</v>
      </c>
      <c r="Q861" s="112">
        <v>0</v>
      </c>
      <c r="R861" s="112">
        <v>0</v>
      </c>
      <c r="S861" s="112">
        <v>0</v>
      </c>
      <c r="T861" s="112">
        <v>0</v>
      </c>
      <c r="U861" s="318">
        <f t="shared" si="316"/>
        <v>0</v>
      </c>
      <c r="V861" s="113">
        <v>0</v>
      </c>
      <c r="W861" s="113">
        <v>0</v>
      </c>
      <c r="X861" s="113">
        <v>0</v>
      </c>
      <c r="Y861" s="485">
        <v>0</v>
      </c>
      <c r="Z861" s="495">
        <f t="shared" si="297"/>
        <v>0</v>
      </c>
      <c r="AA861" s="112">
        <v>0</v>
      </c>
      <c r="AB861" s="112">
        <v>0</v>
      </c>
      <c r="AC861" s="112">
        <v>0</v>
      </c>
      <c r="AD861" s="112">
        <v>0</v>
      </c>
      <c r="AE861" s="495">
        <f t="shared" si="298"/>
        <v>0</v>
      </c>
      <c r="AF861" s="112">
        <v>0</v>
      </c>
      <c r="AG861" s="112">
        <v>0</v>
      </c>
      <c r="AH861" s="112">
        <v>0</v>
      </c>
      <c r="AI861" s="112">
        <v>0</v>
      </c>
      <c r="AJ861" s="495">
        <f t="shared" si="296"/>
        <v>0</v>
      </c>
    </row>
    <row r="862" spans="2:104" s="21" customFormat="1" ht="18" customHeight="1" thickBot="1" x14ac:dyDescent="0.3">
      <c r="B862" s="871">
        <v>2</v>
      </c>
      <c r="C862" s="877"/>
      <c r="D862" s="795" t="s">
        <v>540</v>
      </c>
      <c r="E862" s="85" t="s">
        <v>118</v>
      </c>
      <c r="F862" s="52">
        <f t="shared" si="299"/>
        <v>0</v>
      </c>
      <c r="G862" s="143"/>
      <c r="H862" s="143"/>
      <c r="I862" s="143"/>
      <c r="J862" s="143"/>
      <c r="K862" s="68">
        <f t="shared" si="320"/>
        <v>0</v>
      </c>
      <c r="L862" s="277"/>
      <c r="M862" s="277"/>
      <c r="N862" s="277"/>
      <c r="O862" s="277"/>
      <c r="P862" s="318">
        <f t="shared" si="314"/>
        <v>0</v>
      </c>
      <c r="Q862" s="277"/>
      <c r="R862" s="277"/>
      <c r="S862" s="277"/>
      <c r="T862" s="277"/>
      <c r="U862" s="318">
        <f t="shared" si="316"/>
        <v>0</v>
      </c>
      <c r="V862" s="277"/>
      <c r="W862" s="277"/>
      <c r="X862" s="277"/>
      <c r="Y862" s="422"/>
      <c r="Z862" s="495">
        <f t="shared" si="297"/>
        <v>0</v>
      </c>
      <c r="AA862" s="277"/>
      <c r="AB862" s="277"/>
      <c r="AC862" s="277"/>
      <c r="AD862" s="277"/>
      <c r="AE862" s="495">
        <f t="shared" si="298"/>
        <v>0</v>
      </c>
      <c r="AF862" s="277"/>
      <c r="AG862" s="277"/>
      <c r="AH862" s="277"/>
      <c r="AI862" s="277"/>
      <c r="AJ862" s="495">
        <f t="shared" si="296"/>
        <v>0</v>
      </c>
    </row>
    <row r="863" spans="2:104" s="21" customFormat="1" ht="18" customHeight="1" thickBot="1" x14ac:dyDescent="0.3">
      <c r="B863" s="871"/>
      <c r="C863" s="877"/>
      <c r="D863" s="796"/>
      <c r="E863" s="86" t="s">
        <v>205</v>
      </c>
      <c r="F863" s="52">
        <f t="shared" si="299"/>
        <v>0</v>
      </c>
      <c r="G863" s="141"/>
      <c r="H863" s="141"/>
      <c r="I863" s="141"/>
      <c r="J863" s="141"/>
      <c r="K863" s="68">
        <f t="shared" si="320"/>
        <v>0</v>
      </c>
      <c r="L863" s="277"/>
      <c r="M863" s="277"/>
      <c r="N863" s="277"/>
      <c r="O863" s="277"/>
      <c r="P863" s="318">
        <f t="shared" si="314"/>
        <v>0</v>
      </c>
      <c r="Q863" s="277"/>
      <c r="R863" s="277"/>
      <c r="S863" s="277"/>
      <c r="T863" s="277"/>
      <c r="U863" s="318">
        <f t="shared" si="316"/>
        <v>0</v>
      </c>
      <c r="V863" s="277"/>
      <c r="W863" s="277"/>
      <c r="X863" s="277"/>
      <c r="Y863" s="422"/>
      <c r="Z863" s="495">
        <f t="shared" si="297"/>
        <v>0</v>
      </c>
      <c r="AA863" s="277"/>
      <c r="AB863" s="277"/>
      <c r="AC863" s="277"/>
      <c r="AD863" s="277"/>
      <c r="AE863" s="495">
        <f t="shared" si="298"/>
        <v>0</v>
      </c>
      <c r="AF863" s="277"/>
      <c r="AG863" s="277"/>
      <c r="AH863" s="277"/>
      <c r="AI863" s="277"/>
      <c r="AJ863" s="495">
        <f t="shared" si="296"/>
        <v>0</v>
      </c>
    </row>
    <row r="864" spans="2:104" s="21" customFormat="1" ht="18" customHeight="1" thickBot="1" x14ac:dyDescent="0.3">
      <c r="B864" s="871"/>
      <c r="C864" s="877"/>
      <c r="D864" s="796"/>
      <c r="E864" s="88" t="s">
        <v>114</v>
      </c>
      <c r="F864" s="52">
        <f t="shared" si="299"/>
        <v>0</v>
      </c>
      <c r="G864" s="112">
        <v>0</v>
      </c>
      <c r="H864" s="112">
        <v>0</v>
      </c>
      <c r="I864" s="112">
        <v>0</v>
      </c>
      <c r="J864" s="112">
        <v>0</v>
      </c>
      <c r="K864" s="68">
        <f t="shared" si="320"/>
        <v>0</v>
      </c>
      <c r="L864" s="112">
        <v>0</v>
      </c>
      <c r="M864" s="112">
        <v>0</v>
      </c>
      <c r="N864" s="112">
        <v>0</v>
      </c>
      <c r="O864" s="112">
        <v>0</v>
      </c>
      <c r="P864" s="318">
        <f t="shared" si="314"/>
        <v>0</v>
      </c>
      <c r="Q864" s="112">
        <v>0</v>
      </c>
      <c r="R864" s="112">
        <v>0</v>
      </c>
      <c r="S864" s="112">
        <v>0</v>
      </c>
      <c r="T864" s="112">
        <v>0</v>
      </c>
      <c r="U864" s="318">
        <f t="shared" si="316"/>
        <v>0</v>
      </c>
      <c r="V864" s="112">
        <v>0</v>
      </c>
      <c r="W864" s="112">
        <v>0</v>
      </c>
      <c r="X864" s="112">
        <v>0</v>
      </c>
      <c r="Y864" s="480">
        <v>0</v>
      </c>
      <c r="Z864" s="495">
        <f t="shared" si="297"/>
        <v>0</v>
      </c>
      <c r="AA864" s="112">
        <v>0</v>
      </c>
      <c r="AB864" s="112">
        <v>0</v>
      </c>
      <c r="AC864" s="112">
        <v>0</v>
      </c>
      <c r="AD864" s="112">
        <v>0</v>
      </c>
      <c r="AE864" s="495">
        <f t="shared" si="298"/>
        <v>0</v>
      </c>
      <c r="AF864" s="112">
        <v>0</v>
      </c>
      <c r="AG864" s="112">
        <v>0</v>
      </c>
      <c r="AH864" s="112">
        <v>0</v>
      </c>
      <c r="AI864" s="112">
        <v>0</v>
      </c>
      <c r="AJ864" s="495">
        <f t="shared" si="296"/>
        <v>0</v>
      </c>
    </row>
    <row r="865" spans="2:36" s="21" customFormat="1" ht="18" customHeight="1" thickBot="1" x14ac:dyDescent="0.3">
      <c r="B865" s="871"/>
      <c r="C865" s="877"/>
      <c r="D865" s="796"/>
      <c r="E865" s="219" t="s">
        <v>626</v>
      </c>
      <c r="F865" s="52">
        <f t="shared" si="299"/>
        <v>0</v>
      </c>
      <c r="G865" s="145">
        <v>0</v>
      </c>
      <c r="H865" s="145">
        <v>0</v>
      </c>
      <c r="I865" s="145">
        <v>0</v>
      </c>
      <c r="J865" s="145">
        <v>0</v>
      </c>
      <c r="K865" s="68">
        <f t="shared" si="320"/>
        <v>0</v>
      </c>
      <c r="L865" s="145">
        <v>0</v>
      </c>
      <c r="M865" s="145">
        <v>0</v>
      </c>
      <c r="N865" s="145">
        <v>0</v>
      </c>
      <c r="O865" s="145">
        <v>0</v>
      </c>
      <c r="P865" s="318">
        <f t="shared" si="314"/>
        <v>0</v>
      </c>
      <c r="Q865" s="145">
        <v>0</v>
      </c>
      <c r="R865" s="145">
        <v>0</v>
      </c>
      <c r="S865" s="145">
        <v>0</v>
      </c>
      <c r="T865" s="145">
        <v>0</v>
      </c>
      <c r="U865" s="318">
        <f t="shared" si="316"/>
        <v>0</v>
      </c>
      <c r="V865" s="145">
        <v>0</v>
      </c>
      <c r="W865" s="145">
        <v>0</v>
      </c>
      <c r="X865" s="145">
        <v>0</v>
      </c>
      <c r="Y865" s="466">
        <v>0</v>
      </c>
      <c r="Z865" s="495">
        <f t="shared" si="297"/>
        <v>0</v>
      </c>
      <c r="AA865" s="145">
        <v>0</v>
      </c>
      <c r="AB865" s="145">
        <v>0</v>
      </c>
      <c r="AC865" s="145">
        <v>0</v>
      </c>
      <c r="AD865" s="145">
        <v>0</v>
      </c>
      <c r="AE865" s="495">
        <f t="shared" si="298"/>
        <v>0</v>
      </c>
      <c r="AF865" s="145">
        <v>0</v>
      </c>
      <c r="AG865" s="145">
        <v>0</v>
      </c>
      <c r="AH865" s="145">
        <v>0</v>
      </c>
      <c r="AI865" s="145">
        <v>0</v>
      </c>
      <c r="AJ865" s="495">
        <f t="shared" si="296"/>
        <v>0</v>
      </c>
    </row>
    <row r="866" spans="2:36" s="21" customFormat="1" ht="18" customHeight="1" thickBot="1" x14ac:dyDescent="0.3">
      <c r="B866" s="871"/>
      <c r="C866" s="877"/>
      <c r="D866" s="797"/>
      <c r="E866" s="253" t="s">
        <v>625</v>
      </c>
      <c r="F866" s="52">
        <f t="shared" si="299"/>
        <v>0</v>
      </c>
      <c r="G866" s="245"/>
      <c r="H866" s="245"/>
      <c r="I866" s="245"/>
      <c r="J866" s="245"/>
      <c r="K866" s="68">
        <f t="shared" si="320"/>
        <v>0</v>
      </c>
      <c r="L866" s="277"/>
      <c r="M866" s="277"/>
      <c r="N866" s="277"/>
      <c r="O866" s="277"/>
      <c r="P866" s="318">
        <f t="shared" si="314"/>
        <v>0</v>
      </c>
      <c r="Q866" s="277"/>
      <c r="R866" s="277"/>
      <c r="S866" s="277"/>
      <c r="T866" s="277"/>
      <c r="U866" s="318">
        <f t="shared" si="316"/>
        <v>0</v>
      </c>
      <c r="V866" s="277"/>
      <c r="W866" s="277"/>
      <c r="X866" s="277"/>
      <c r="Y866" s="422"/>
      <c r="Z866" s="495">
        <f t="shared" si="297"/>
        <v>0</v>
      </c>
      <c r="AA866" s="277"/>
      <c r="AB866" s="277"/>
      <c r="AC866" s="277"/>
      <c r="AD866" s="277"/>
      <c r="AE866" s="495">
        <f t="shared" si="298"/>
        <v>0</v>
      </c>
      <c r="AF866" s="277"/>
      <c r="AG866" s="277"/>
      <c r="AH866" s="277"/>
      <c r="AI866" s="277"/>
      <c r="AJ866" s="495">
        <f t="shared" si="296"/>
        <v>0</v>
      </c>
    </row>
    <row r="867" spans="2:36" s="21" customFormat="1" ht="18" customHeight="1" thickBot="1" x14ac:dyDescent="0.3">
      <c r="B867" s="872">
        <v>3</v>
      </c>
      <c r="C867" s="877"/>
      <c r="D867" s="795" t="s">
        <v>398</v>
      </c>
      <c r="E867" s="85" t="s">
        <v>118</v>
      </c>
      <c r="F867" s="52">
        <f t="shared" si="299"/>
        <v>0</v>
      </c>
      <c r="G867" s="165"/>
      <c r="H867" s="165"/>
      <c r="I867" s="165"/>
      <c r="J867" s="165"/>
      <c r="K867" s="68">
        <f t="shared" si="320"/>
        <v>0</v>
      </c>
      <c r="L867" s="277"/>
      <c r="M867" s="277"/>
      <c r="N867" s="277"/>
      <c r="O867" s="277"/>
      <c r="P867" s="318">
        <f t="shared" si="314"/>
        <v>0</v>
      </c>
      <c r="Q867" s="277"/>
      <c r="R867" s="277"/>
      <c r="S867" s="277"/>
      <c r="T867" s="277"/>
      <c r="U867" s="318">
        <f t="shared" si="316"/>
        <v>0</v>
      </c>
      <c r="V867" s="277"/>
      <c r="W867" s="277"/>
      <c r="X867" s="277"/>
      <c r="Y867" s="422"/>
      <c r="Z867" s="495">
        <f t="shared" si="297"/>
        <v>0</v>
      </c>
      <c r="AA867" s="277"/>
      <c r="AB867" s="277"/>
      <c r="AC867" s="277"/>
      <c r="AD867" s="277"/>
      <c r="AE867" s="495">
        <f t="shared" si="298"/>
        <v>0</v>
      </c>
      <c r="AF867" s="277"/>
      <c r="AG867" s="277"/>
      <c r="AH867" s="277"/>
      <c r="AI867" s="277"/>
      <c r="AJ867" s="495">
        <f t="shared" si="296"/>
        <v>0</v>
      </c>
    </row>
    <row r="868" spans="2:36" s="21" customFormat="1" ht="18" customHeight="1" thickBot="1" x14ac:dyDescent="0.3">
      <c r="B868" s="869"/>
      <c r="C868" s="877"/>
      <c r="D868" s="796"/>
      <c r="E868" s="86" t="s">
        <v>205</v>
      </c>
      <c r="F868" s="52">
        <f t="shared" si="299"/>
        <v>0</v>
      </c>
      <c r="G868" s="154"/>
      <c r="H868" s="154"/>
      <c r="I868" s="154"/>
      <c r="J868" s="154"/>
      <c r="K868" s="68">
        <f t="shared" si="320"/>
        <v>0</v>
      </c>
      <c r="L868" s="277"/>
      <c r="M868" s="277"/>
      <c r="N868" s="277"/>
      <c r="O868" s="277"/>
      <c r="P868" s="318">
        <f t="shared" si="314"/>
        <v>0</v>
      </c>
      <c r="Q868" s="277"/>
      <c r="R868" s="277"/>
      <c r="S868" s="277"/>
      <c r="T868" s="277"/>
      <c r="U868" s="318">
        <f t="shared" si="316"/>
        <v>0</v>
      </c>
      <c r="V868" s="277"/>
      <c r="W868" s="277"/>
      <c r="X868" s="277"/>
      <c r="Y868" s="422"/>
      <c r="Z868" s="495">
        <f t="shared" si="297"/>
        <v>0</v>
      </c>
      <c r="AA868" s="277"/>
      <c r="AB868" s="277"/>
      <c r="AC868" s="277"/>
      <c r="AD868" s="277"/>
      <c r="AE868" s="495">
        <f t="shared" si="298"/>
        <v>0</v>
      </c>
      <c r="AF868" s="277"/>
      <c r="AG868" s="277"/>
      <c r="AH868" s="277"/>
      <c r="AI868" s="277"/>
      <c r="AJ868" s="495">
        <f t="shared" si="296"/>
        <v>0</v>
      </c>
    </row>
    <row r="869" spans="2:36" s="21" customFormat="1" ht="18" customHeight="1" thickBot="1" x14ac:dyDescent="0.3">
      <c r="B869" s="869"/>
      <c r="C869" s="877"/>
      <c r="D869" s="796"/>
      <c r="E869" s="88" t="s">
        <v>114</v>
      </c>
      <c r="F869" s="52">
        <f t="shared" si="299"/>
        <v>0</v>
      </c>
      <c r="G869" s="112">
        <v>0</v>
      </c>
      <c r="H869" s="112">
        <v>0</v>
      </c>
      <c r="I869" s="112">
        <v>0</v>
      </c>
      <c r="J869" s="112">
        <v>0</v>
      </c>
      <c r="K869" s="68">
        <f t="shared" si="320"/>
        <v>0</v>
      </c>
      <c r="L869" s="112">
        <v>0</v>
      </c>
      <c r="M869" s="112">
        <v>0</v>
      </c>
      <c r="N869" s="112">
        <v>0</v>
      </c>
      <c r="O869" s="112">
        <v>0</v>
      </c>
      <c r="P869" s="318">
        <f t="shared" si="314"/>
        <v>0</v>
      </c>
      <c r="Q869" s="112">
        <v>0</v>
      </c>
      <c r="R869" s="112">
        <v>0</v>
      </c>
      <c r="S869" s="112">
        <v>0</v>
      </c>
      <c r="T869" s="112">
        <v>0</v>
      </c>
      <c r="U869" s="318">
        <f t="shared" si="316"/>
        <v>0</v>
      </c>
      <c r="V869" s="112">
        <v>0</v>
      </c>
      <c r="W869" s="112">
        <v>0</v>
      </c>
      <c r="X869" s="112">
        <v>0</v>
      </c>
      <c r="Y869" s="480">
        <v>0</v>
      </c>
      <c r="Z869" s="495">
        <f t="shared" si="297"/>
        <v>0</v>
      </c>
      <c r="AA869" s="112">
        <v>0</v>
      </c>
      <c r="AB869" s="112">
        <v>0</v>
      </c>
      <c r="AC869" s="112">
        <v>0</v>
      </c>
      <c r="AD869" s="112">
        <v>0</v>
      </c>
      <c r="AE869" s="495">
        <f t="shared" si="298"/>
        <v>0</v>
      </c>
      <c r="AF869" s="112">
        <v>0</v>
      </c>
      <c r="AG869" s="112">
        <v>0</v>
      </c>
      <c r="AH869" s="112">
        <v>0</v>
      </c>
      <c r="AI869" s="112">
        <v>0</v>
      </c>
      <c r="AJ869" s="495">
        <f t="shared" si="296"/>
        <v>0</v>
      </c>
    </row>
    <row r="870" spans="2:36" s="21" customFormat="1" ht="18" customHeight="1" thickBot="1" x14ac:dyDescent="0.3">
      <c r="B870" s="869"/>
      <c r="C870" s="877"/>
      <c r="D870" s="796"/>
      <c r="E870" s="219" t="s">
        <v>626</v>
      </c>
      <c r="F870" s="52">
        <f t="shared" si="299"/>
        <v>0</v>
      </c>
      <c r="G870" s="145">
        <v>0</v>
      </c>
      <c r="H870" s="145">
        <v>0</v>
      </c>
      <c r="I870" s="145">
        <v>0</v>
      </c>
      <c r="J870" s="145">
        <v>0</v>
      </c>
      <c r="K870" s="68">
        <f t="shared" si="320"/>
        <v>0</v>
      </c>
      <c r="L870" s="145">
        <v>0</v>
      </c>
      <c r="M870" s="145">
        <v>0</v>
      </c>
      <c r="N870" s="145">
        <v>0</v>
      </c>
      <c r="O870" s="145">
        <v>0</v>
      </c>
      <c r="P870" s="318">
        <f t="shared" si="314"/>
        <v>0</v>
      </c>
      <c r="Q870" s="145">
        <v>0</v>
      </c>
      <c r="R870" s="145">
        <v>0</v>
      </c>
      <c r="S870" s="145">
        <v>0</v>
      </c>
      <c r="T870" s="145">
        <v>0</v>
      </c>
      <c r="U870" s="318">
        <f t="shared" si="316"/>
        <v>0</v>
      </c>
      <c r="V870" s="145">
        <v>0</v>
      </c>
      <c r="W870" s="145">
        <v>0</v>
      </c>
      <c r="X870" s="145">
        <v>0</v>
      </c>
      <c r="Y870" s="466">
        <v>0</v>
      </c>
      <c r="Z870" s="495">
        <f t="shared" si="297"/>
        <v>0</v>
      </c>
      <c r="AA870" s="145">
        <v>0</v>
      </c>
      <c r="AB870" s="145">
        <v>0</v>
      </c>
      <c r="AC870" s="145">
        <v>0</v>
      </c>
      <c r="AD870" s="145">
        <v>0</v>
      </c>
      <c r="AE870" s="495">
        <f t="shared" si="298"/>
        <v>0</v>
      </c>
      <c r="AF870" s="145">
        <v>0</v>
      </c>
      <c r="AG870" s="145">
        <v>0</v>
      </c>
      <c r="AH870" s="145">
        <v>0</v>
      </c>
      <c r="AI870" s="145">
        <v>0</v>
      </c>
      <c r="AJ870" s="495">
        <f t="shared" si="296"/>
        <v>0</v>
      </c>
    </row>
    <row r="871" spans="2:36" s="21" customFormat="1" ht="18" customHeight="1" thickBot="1" x14ac:dyDescent="0.3">
      <c r="B871" s="870"/>
      <c r="C871" s="877"/>
      <c r="D871" s="797"/>
      <c r="E871" s="253" t="s">
        <v>625</v>
      </c>
      <c r="F871" s="52">
        <f t="shared" si="299"/>
        <v>0</v>
      </c>
      <c r="G871" s="245"/>
      <c r="H871" s="245"/>
      <c r="I871" s="245"/>
      <c r="J871" s="245"/>
      <c r="K871" s="68">
        <f t="shared" si="320"/>
        <v>0</v>
      </c>
      <c r="L871" s="277"/>
      <c r="M871" s="277"/>
      <c r="N871" s="277"/>
      <c r="O871" s="277"/>
      <c r="P871" s="318">
        <f t="shared" si="314"/>
        <v>0</v>
      </c>
      <c r="Q871" s="277"/>
      <c r="R871" s="277"/>
      <c r="S871" s="277"/>
      <c r="T871" s="277"/>
      <c r="U871" s="318">
        <f t="shared" si="316"/>
        <v>0</v>
      </c>
      <c r="V871" s="277"/>
      <c r="W871" s="277"/>
      <c r="X871" s="277"/>
      <c r="Y871" s="422"/>
      <c r="Z871" s="495">
        <f t="shared" si="297"/>
        <v>0</v>
      </c>
      <c r="AA871" s="277"/>
      <c r="AB871" s="277"/>
      <c r="AC871" s="277"/>
      <c r="AD871" s="277"/>
      <c r="AE871" s="495">
        <f t="shared" si="298"/>
        <v>0</v>
      </c>
      <c r="AF871" s="277"/>
      <c r="AG871" s="277"/>
      <c r="AH871" s="277"/>
      <c r="AI871" s="277"/>
      <c r="AJ871" s="495">
        <f t="shared" si="296"/>
        <v>0</v>
      </c>
    </row>
    <row r="872" spans="2:36" s="21" customFormat="1" ht="16.5" customHeight="1" x14ac:dyDescent="0.25">
      <c r="B872" s="20"/>
      <c r="C872" s="877"/>
      <c r="D872" s="823" t="s">
        <v>303</v>
      </c>
      <c r="E872" s="824"/>
      <c r="F872" s="52">
        <f t="shared" si="299"/>
        <v>0</v>
      </c>
      <c r="G872" s="68">
        <f t="shared" ref="G872:J874" si="321">G862+G859+G867</f>
        <v>0</v>
      </c>
      <c r="H872" s="68">
        <f t="shared" si="321"/>
        <v>0</v>
      </c>
      <c r="I872" s="68">
        <f t="shared" si="321"/>
        <v>0</v>
      </c>
      <c r="J872" s="68">
        <f t="shared" si="321"/>
        <v>0</v>
      </c>
      <c r="K872" s="68">
        <f t="shared" si="320"/>
        <v>0</v>
      </c>
      <c r="L872" s="68">
        <f t="shared" ref="L872:O874" si="322">L862+L859+L867</f>
        <v>0</v>
      </c>
      <c r="M872" s="68">
        <f t="shared" si="322"/>
        <v>0</v>
      </c>
      <c r="N872" s="68">
        <f t="shared" si="322"/>
        <v>0</v>
      </c>
      <c r="O872" s="68">
        <f t="shared" si="322"/>
        <v>0</v>
      </c>
      <c r="P872" s="318">
        <f t="shared" si="314"/>
        <v>0</v>
      </c>
      <c r="Q872" s="68">
        <f t="shared" ref="Q872:T874" si="323">Q862+Q859+Q867</f>
        <v>0</v>
      </c>
      <c r="R872" s="68">
        <f t="shared" si="323"/>
        <v>0</v>
      </c>
      <c r="S872" s="68">
        <f t="shared" si="323"/>
        <v>0</v>
      </c>
      <c r="T872" s="68">
        <f t="shared" si="323"/>
        <v>0</v>
      </c>
      <c r="U872" s="318">
        <f t="shared" si="316"/>
        <v>0</v>
      </c>
      <c r="V872" s="68">
        <f t="shared" ref="V872:Y874" si="324">V862+V859+V867</f>
        <v>0</v>
      </c>
      <c r="W872" s="68">
        <f t="shared" si="324"/>
        <v>0</v>
      </c>
      <c r="X872" s="68">
        <f t="shared" si="324"/>
        <v>0</v>
      </c>
      <c r="Y872" s="475">
        <f t="shared" si="324"/>
        <v>0</v>
      </c>
      <c r="Z872" s="495">
        <f t="shared" si="297"/>
        <v>0</v>
      </c>
      <c r="AA872" s="68">
        <f t="shared" ref="AA872:AD874" si="325">AA862+AA859+AA867</f>
        <v>0</v>
      </c>
      <c r="AB872" s="68">
        <f t="shared" si="325"/>
        <v>0</v>
      </c>
      <c r="AC872" s="68">
        <f t="shared" si="325"/>
        <v>0</v>
      </c>
      <c r="AD872" s="68">
        <f t="shared" si="325"/>
        <v>0</v>
      </c>
      <c r="AE872" s="495">
        <f t="shared" si="298"/>
        <v>0</v>
      </c>
      <c r="AF872" s="68">
        <f t="shared" ref="AF872:AI874" si="326">AF862+AF859+AF867</f>
        <v>0</v>
      </c>
      <c r="AG872" s="68">
        <f t="shared" si="326"/>
        <v>0</v>
      </c>
      <c r="AH872" s="68">
        <f t="shared" si="326"/>
        <v>0</v>
      </c>
      <c r="AI872" s="68">
        <f t="shared" si="326"/>
        <v>0</v>
      </c>
      <c r="AJ872" s="495">
        <f t="shared" si="296"/>
        <v>0</v>
      </c>
    </row>
    <row r="873" spans="2:36" s="21" customFormat="1" ht="16.5" customHeight="1" x14ac:dyDescent="0.25">
      <c r="B873" s="20"/>
      <c r="C873" s="877"/>
      <c r="D873" s="817" t="s">
        <v>304</v>
      </c>
      <c r="E873" s="818"/>
      <c r="F873" s="52">
        <f t="shared" si="299"/>
        <v>0</v>
      </c>
      <c r="G873" s="68">
        <f t="shared" si="321"/>
        <v>0</v>
      </c>
      <c r="H873" s="68">
        <f t="shared" si="321"/>
        <v>0</v>
      </c>
      <c r="I873" s="68">
        <f t="shared" si="321"/>
        <v>0</v>
      </c>
      <c r="J873" s="68">
        <f t="shared" si="321"/>
        <v>0</v>
      </c>
      <c r="K873" s="68">
        <f t="shared" si="320"/>
        <v>0</v>
      </c>
      <c r="L873" s="68">
        <f t="shared" si="322"/>
        <v>0</v>
      </c>
      <c r="M873" s="68">
        <f t="shared" si="322"/>
        <v>0</v>
      </c>
      <c r="N873" s="68">
        <f t="shared" si="322"/>
        <v>0</v>
      </c>
      <c r="O873" s="68">
        <f t="shared" si="322"/>
        <v>0</v>
      </c>
      <c r="P873" s="318">
        <f t="shared" si="314"/>
        <v>0</v>
      </c>
      <c r="Q873" s="68">
        <f t="shared" si="323"/>
        <v>0</v>
      </c>
      <c r="R873" s="68">
        <f t="shared" si="323"/>
        <v>0</v>
      </c>
      <c r="S873" s="68">
        <f t="shared" si="323"/>
        <v>0</v>
      </c>
      <c r="T873" s="68">
        <f t="shared" si="323"/>
        <v>0</v>
      </c>
      <c r="U873" s="318">
        <f t="shared" si="316"/>
        <v>0</v>
      </c>
      <c r="V873" s="68">
        <f t="shared" si="324"/>
        <v>0</v>
      </c>
      <c r="W873" s="68">
        <f t="shared" si="324"/>
        <v>0</v>
      </c>
      <c r="X873" s="68">
        <f t="shared" si="324"/>
        <v>0</v>
      </c>
      <c r="Y873" s="475">
        <f t="shared" si="324"/>
        <v>0</v>
      </c>
      <c r="Z873" s="495">
        <f t="shared" si="297"/>
        <v>0</v>
      </c>
      <c r="AA873" s="68">
        <f t="shared" si="325"/>
        <v>0</v>
      </c>
      <c r="AB873" s="68">
        <f t="shared" si="325"/>
        <v>0</v>
      </c>
      <c r="AC873" s="68">
        <f t="shared" si="325"/>
        <v>0</v>
      </c>
      <c r="AD873" s="68">
        <f t="shared" si="325"/>
        <v>0</v>
      </c>
      <c r="AE873" s="495">
        <f t="shared" si="298"/>
        <v>0</v>
      </c>
      <c r="AF873" s="68">
        <f t="shared" si="326"/>
        <v>0</v>
      </c>
      <c r="AG873" s="68">
        <f t="shared" si="326"/>
        <v>0</v>
      </c>
      <c r="AH873" s="68">
        <f t="shared" si="326"/>
        <v>0</v>
      </c>
      <c r="AI873" s="68">
        <f t="shared" si="326"/>
        <v>0</v>
      </c>
      <c r="AJ873" s="495">
        <f t="shared" si="296"/>
        <v>0</v>
      </c>
    </row>
    <row r="874" spans="2:36" s="21" customFormat="1" ht="16.5" customHeight="1" thickBot="1" x14ac:dyDescent="0.3">
      <c r="B874" s="20"/>
      <c r="C874" s="877"/>
      <c r="D874" s="821" t="s">
        <v>305</v>
      </c>
      <c r="E874" s="822"/>
      <c r="F874" s="52">
        <f t="shared" si="299"/>
        <v>0</v>
      </c>
      <c r="G874" s="68">
        <f t="shared" si="321"/>
        <v>0</v>
      </c>
      <c r="H874" s="68">
        <f t="shared" si="321"/>
        <v>0</v>
      </c>
      <c r="I874" s="68">
        <f t="shared" si="321"/>
        <v>0</v>
      </c>
      <c r="J874" s="68">
        <f t="shared" si="321"/>
        <v>0</v>
      </c>
      <c r="K874" s="68">
        <f t="shared" si="320"/>
        <v>0</v>
      </c>
      <c r="L874" s="68">
        <f t="shared" si="322"/>
        <v>0</v>
      </c>
      <c r="M874" s="68">
        <f t="shared" si="322"/>
        <v>0</v>
      </c>
      <c r="N874" s="68">
        <f t="shared" si="322"/>
        <v>0</v>
      </c>
      <c r="O874" s="68">
        <f t="shared" si="322"/>
        <v>0</v>
      </c>
      <c r="P874" s="318">
        <f t="shared" si="314"/>
        <v>0</v>
      </c>
      <c r="Q874" s="68">
        <f t="shared" si="323"/>
        <v>0</v>
      </c>
      <c r="R874" s="68">
        <f t="shared" si="323"/>
        <v>0</v>
      </c>
      <c r="S874" s="68">
        <f t="shared" si="323"/>
        <v>0</v>
      </c>
      <c r="T874" s="68">
        <f t="shared" si="323"/>
        <v>0</v>
      </c>
      <c r="U874" s="318">
        <f t="shared" si="316"/>
        <v>0</v>
      </c>
      <c r="V874" s="68">
        <f t="shared" si="324"/>
        <v>0</v>
      </c>
      <c r="W874" s="68">
        <f t="shared" si="324"/>
        <v>0</v>
      </c>
      <c r="X874" s="68">
        <f t="shared" si="324"/>
        <v>0</v>
      </c>
      <c r="Y874" s="475">
        <f t="shared" si="324"/>
        <v>0</v>
      </c>
      <c r="Z874" s="495">
        <f t="shared" si="297"/>
        <v>0</v>
      </c>
      <c r="AA874" s="68">
        <f t="shared" si="325"/>
        <v>0</v>
      </c>
      <c r="AB874" s="68">
        <f t="shared" si="325"/>
        <v>0</v>
      </c>
      <c r="AC874" s="68">
        <f t="shared" si="325"/>
        <v>0</v>
      </c>
      <c r="AD874" s="68">
        <f t="shared" si="325"/>
        <v>0</v>
      </c>
      <c r="AE874" s="495">
        <f t="shared" si="298"/>
        <v>0</v>
      </c>
      <c r="AF874" s="68">
        <f t="shared" si="326"/>
        <v>0</v>
      </c>
      <c r="AG874" s="68">
        <f t="shared" si="326"/>
        <v>0</v>
      </c>
      <c r="AH874" s="68">
        <f t="shared" si="326"/>
        <v>0</v>
      </c>
      <c r="AI874" s="68">
        <f t="shared" si="326"/>
        <v>0</v>
      </c>
      <c r="AJ874" s="495">
        <f t="shared" si="296"/>
        <v>0</v>
      </c>
    </row>
    <row r="875" spans="2:36" s="21" customFormat="1" ht="16.5" customHeight="1" thickBot="1" x14ac:dyDescent="0.3">
      <c r="B875" s="216"/>
      <c r="C875" s="877"/>
      <c r="D875" s="815" t="s">
        <v>412</v>
      </c>
      <c r="E875" s="816"/>
      <c r="F875" s="52">
        <f t="shared" si="299"/>
        <v>0</v>
      </c>
      <c r="G875" s="122">
        <f t="shared" ref="G875:J875" si="327">G865+G870</f>
        <v>0</v>
      </c>
      <c r="H875" s="122">
        <f t="shared" si="327"/>
        <v>0</v>
      </c>
      <c r="I875" s="122">
        <f t="shared" si="327"/>
        <v>0</v>
      </c>
      <c r="J875" s="122">
        <f t="shared" si="327"/>
        <v>0</v>
      </c>
      <c r="K875" s="68">
        <f t="shared" si="320"/>
        <v>0</v>
      </c>
      <c r="L875" s="122">
        <f t="shared" ref="L875:O875" si="328">L865+L870</f>
        <v>0</v>
      </c>
      <c r="M875" s="122">
        <f t="shared" si="328"/>
        <v>0</v>
      </c>
      <c r="N875" s="122">
        <f t="shared" si="328"/>
        <v>0</v>
      </c>
      <c r="O875" s="122">
        <f t="shared" si="328"/>
        <v>0</v>
      </c>
      <c r="P875" s="318">
        <f t="shared" si="314"/>
        <v>0</v>
      </c>
      <c r="Q875" s="122">
        <f t="shared" ref="Q875:T875" si="329">Q865+Q870</f>
        <v>0</v>
      </c>
      <c r="R875" s="122">
        <f t="shared" si="329"/>
        <v>0</v>
      </c>
      <c r="S875" s="122">
        <f t="shared" si="329"/>
        <v>0</v>
      </c>
      <c r="T875" s="122">
        <f t="shared" si="329"/>
        <v>0</v>
      </c>
      <c r="U875" s="318">
        <f t="shared" si="316"/>
        <v>0</v>
      </c>
      <c r="V875" s="122">
        <f t="shared" ref="V875:Y875" si="330">V865+V870</f>
        <v>0</v>
      </c>
      <c r="W875" s="122">
        <f t="shared" si="330"/>
        <v>0</v>
      </c>
      <c r="X875" s="122">
        <f t="shared" si="330"/>
        <v>0</v>
      </c>
      <c r="Y875" s="481">
        <f t="shared" si="330"/>
        <v>0</v>
      </c>
      <c r="Z875" s="495">
        <f t="shared" si="297"/>
        <v>0</v>
      </c>
      <c r="AA875" s="122">
        <f t="shared" ref="AA875:AD875" si="331">AA865+AA870</f>
        <v>0</v>
      </c>
      <c r="AB875" s="122">
        <f t="shared" si="331"/>
        <v>0</v>
      </c>
      <c r="AC875" s="122">
        <f t="shared" si="331"/>
        <v>0</v>
      </c>
      <c r="AD875" s="122">
        <f t="shared" si="331"/>
        <v>0</v>
      </c>
      <c r="AE875" s="495">
        <f t="shared" si="298"/>
        <v>0</v>
      </c>
      <c r="AF875" s="122">
        <f t="shared" ref="AF875:AI875" si="332">AF865+AF870</f>
        <v>0</v>
      </c>
      <c r="AG875" s="122">
        <f t="shared" si="332"/>
        <v>0</v>
      </c>
      <c r="AH875" s="122">
        <f t="shared" si="332"/>
        <v>0</v>
      </c>
      <c r="AI875" s="122">
        <f t="shared" si="332"/>
        <v>0</v>
      </c>
      <c r="AJ875" s="495">
        <f t="shared" si="296"/>
        <v>0</v>
      </c>
    </row>
    <row r="876" spans="2:36" s="21" customFormat="1" ht="16.5" customHeight="1" thickBot="1" x14ac:dyDescent="0.3">
      <c r="B876" s="161"/>
      <c r="C876" s="878"/>
      <c r="D876" s="815" t="s">
        <v>654</v>
      </c>
      <c r="E876" s="816"/>
      <c r="F876" s="52">
        <f t="shared" si="299"/>
        <v>0</v>
      </c>
      <c r="G876" s="68"/>
      <c r="H876" s="68"/>
      <c r="I876" s="68"/>
      <c r="J876" s="68"/>
      <c r="K876" s="68">
        <f t="shared" si="320"/>
        <v>0</v>
      </c>
      <c r="L876" s="68"/>
      <c r="M876" s="68"/>
      <c r="N876" s="68"/>
      <c r="O876" s="68"/>
      <c r="P876" s="318">
        <f t="shared" si="314"/>
        <v>0</v>
      </c>
      <c r="Q876" s="68"/>
      <c r="R876" s="68"/>
      <c r="S876" s="68"/>
      <c r="T876" s="68"/>
      <c r="U876" s="318">
        <f t="shared" si="316"/>
        <v>0</v>
      </c>
      <c r="V876" s="68"/>
      <c r="W876" s="68"/>
      <c r="X876" s="68"/>
      <c r="Y876" s="475"/>
      <c r="Z876" s="495">
        <f t="shared" si="297"/>
        <v>0</v>
      </c>
      <c r="AA876" s="68"/>
      <c r="AB876" s="68"/>
      <c r="AC876" s="68"/>
      <c r="AD876" s="68"/>
      <c r="AE876" s="495">
        <f t="shared" si="298"/>
        <v>0</v>
      </c>
      <c r="AF876" s="68"/>
      <c r="AG876" s="68"/>
      <c r="AH876" s="68"/>
      <c r="AI876" s="68"/>
      <c r="AJ876" s="495">
        <f t="shared" si="296"/>
        <v>0</v>
      </c>
    </row>
    <row r="877" spans="2:36" s="239" customFormat="1" ht="27" customHeight="1" x14ac:dyDescent="0.25">
      <c r="B877" s="900">
        <v>1</v>
      </c>
      <c r="C877" s="921" t="s">
        <v>317</v>
      </c>
      <c r="D877" s="786" t="s">
        <v>321</v>
      </c>
      <c r="E877" s="116" t="s">
        <v>118</v>
      </c>
      <c r="F877" s="52">
        <f t="shared" si="299"/>
        <v>0</v>
      </c>
      <c r="G877" s="90">
        <v>0</v>
      </c>
      <c r="H877" s="90">
        <v>0</v>
      </c>
      <c r="I877" s="90">
        <v>0</v>
      </c>
      <c r="J877" s="90">
        <v>0</v>
      </c>
      <c r="K877" s="68">
        <f t="shared" si="320"/>
        <v>0</v>
      </c>
      <c r="L877" s="90">
        <v>0</v>
      </c>
      <c r="M877" s="90">
        <v>0</v>
      </c>
      <c r="N877" s="90">
        <v>0</v>
      </c>
      <c r="O877" s="90">
        <v>0</v>
      </c>
      <c r="P877" s="318">
        <f t="shared" si="314"/>
        <v>0</v>
      </c>
      <c r="Q877" s="90">
        <v>0</v>
      </c>
      <c r="R877" s="90">
        <v>0</v>
      </c>
      <c r="S877" s="90">
        <v>0</v>
      </c>
      <c r="T877" s="90">
        <v>0</v>
      </c>
      <c r="U877" s="318">
        <f t="shared" si="316"/>
        <v>0</v>
      </c>
      <c r="V877" s="90">
        <v>0</v>
      </c>
      <c r="W877" s="90">
        <v>0</v>
      </c>
      <c r="X877" s="90">
        <v>0</v>
      </c>
      <c r="Y877" s="493">
        <v>0</v>
      </c>
      <c r="Z877" s="495">
        <f t="shared" si="297"/>
        <v>0</v>
      </c>
      <c r="AA877" s="90">
        <v>0</v>
      </c>
      <c r="AB877" s="90">
        <v>0</v>
      </c>
      <c r="AC877" s="90">
        <v>0</v>
      </c>
      <c r="AD877" s="90">
        <v>0</v>
      </c>
      <c r="AE877" s="495">
        <f t="shared" si="298"/>
        <v>0</v>
      </c>
      <c r="AF877" s="90">
        <v>0</v>
      </c>
      <c r="AG877" s="90">
        <v>0</v>
      </c>
      <c r="AH877" s="90">
        <v>0</v>
      </c>
      <c r="AI877" s="90">
        <v>0</v>
      </c>
      <c r="AJ877" s="495">
        <f t="shared" si="296"/>
        <v>0</v>
      </c>
    </row>
    <row r="878" spans="2:36" s="239" customFormat="1" ht="27" customHeight="1" x14ac:dyDescent="0.25">
      <c r="B878" s="910"/>
      <c r="C878" s="922"/>
      <c r="D878" s="787"/>
      <c r="E878" s="87" t="s">
        <v>205</v>
      </c>
      <c r="F878" s="52">
        <f t="shared" si="299"/>
        <v>0</v>
      </c>
      <c r="G878" s="90">
        <v>0</v>
      </c>
      <c r="H878" s="90">
        <v>0</v>
      </c>
      <c r="I878" s="90">
        <v>0</v>
      </c>
      <c r="J878" s="90">
        <v>0</v>
      </c>
      <c r="K878" s="68">
        <f t="shared" si="320"/>
        <v>0</v>
      </c>
      <c r="L878" s="110">
        <v>0</v>
      </c>
      <c r="M878" s="110">
        <v>0</v>
      </c>
      <c r="N878" s="110">
        <v>0</v>
      </c>
      <c r="O878" s="110">
        <v>0</v>
      </c>
      <c r="P878" s="318">
        <f t="shared" si="314"/>
        <v>0</v>
      </c>
      <c r="Q878" s="110">
        <v>0</v>
      </c>
      <c r="R878" s="110">
        <v>0</v>
      </c>
      <c r="S878" s="110">
        <v>0</v>
      </c>
      <c r="T878" s="110">
        <v>0</v>
      </c>
      <c r="U878" s="318">
        <f t="shared" si="316"/>
        <v>0</v>
      </c>
      <c r="V878" s="110">
        <v>0</v>
      </c>
      <c r="W878" s="110">
        <v>0</v>
      </c>
      <c r="X878" s="110">
        <v>0</v>
      </c>
      <c r="Y878" s="490">
        <v>0</v>
      </c>
      <c r="Z878" s="495">
        <f t="shared" si="297"/>
        <v>0</v>
      </c>
      <c r="AA878" s="110">
        <v>0</v>
      </c>
      <c r="AB878" s="110">
        <v>0</v>
      </c>
      <c r="AC878" s="110">
        <v>0</v>
      </c>
      <c r="AD878" s="110">
        <v>0</v>
      </c>
      <c r="AE878" s="495">
        <f t="shared" si="298"/>
        <v>0</v>
      </c>
      <c r="AF878" s="110">
        <v>0</v>
      </c>
      <c r="AG878" s="110">
        <v>0</v>
      </c>
      <c r="AH878" s="110">
        <v>0</v>
      </c>
      <c r="AI878" s="110">
        <v>0</v>
      </c>
      <c r="AJ878" s="495">
        <f t="shared" si="296"/>
        <v>0</v>
      </c>
    </row>
    <row r="879" spans="2:36" s="239" customFormat="1" ht="27" customHeight="1" thickBot="1" x14ac:dyDescent="0.3">
      <c r="B879" s="910"/>
      <c r="C879" s="922"/>
      <c r="D879" s="787"/>
      <c r="E879" s="87" t="s">
        <v>114</v>
      </c>
      <c r="F879" s="52">
        <f t="shared" si="299"/>
        <v>2</v>
      </c>
      <c r="G879" s="90">
        <v>0</v>
      </c>
      <c r="H879" s="90">
        <v>0</v>
      </c>
      <c r="I879" s="90">
        <v>0</v>
      </c>
      <c r="J879" s="90">
        <v>0</v>
      </c>
      <c r="K879" s="68">
        <f t="shared" si="320"/>
        <v>0</v>
      </c>
      <c r="L879" s="323"/>
      <c r="M879" s="323">
        <v>0</v>
      </c>
      <c r="N879" s="323">
        <v>0</v>
      </c>
      <c r="O879" s="323">
        <v>0</v>
      </c>
      <c r="P879" s="318">
        <f t="shared" si="314"/>
        <v>0</v>
      </c>
      <c r="Q879" s="323">
        <v>0</v>
      </c>
      <c r="R879" s="323">
        <v>0</v>
      </c>
      <c r="S879" s="323">
        <v>0</v>
      </c>
      <c r="T879" s="323">
        <v>0</v>
      </c>
      <c r="U879" s="318">
        <f t="shared" si="316"/>
        <v>0</v>
      </c>
      <c r="V879" s="323">
        <v>0</v>
      </c>
      <c r="W879" s="323">
        <v>1</v>
      </c>
      <c r="X879" s="323">
        <v>0</v>
      </c>
      <c r="Y879" s="494">
        <v>0</v>
      </c>
      <c r="Z879" s="495">
        <f t="shared" si="297"/>
        <v>1</v>
      </c>
      <c r="AA879" s="323">
        <v>0</v>
      </c>
      <c r="AB879" s="323">
        <v>0</v>
      </c>
      <c r="AC879" s="323">
        <v>0</v>
      </c>
      <c r="AD879" s="323">
        <v>1</v>
      </c>
      <c r="AE879" s="495">
        <f t="shared" si="298"/>
        <v>1</v>
      </c>
      <c r="AF879" s="323">
        <v>0</v>
      </c>
      <c r="AG879" s="323">
        <v>0</v>
      </c>
      <c r="AH879" s="323">
        <v>0</v>
      </c>
      <c r="AI879" s="323">
        <v>0</v>
      </c>
      <c r="AJ879" s="495">
        <f t="shared" si="296"/>
        <v>0</v>
      </c>
    </row>
    <row r="880" spans="2:36" s="239" customFormat="1" ht="27" customHeight="1" thickBot="1" x14ac:dyDescent="0.3">
      <c r="B880" s="910"/>
      <c r="C880" s="922"/>
      <c r="D880" s="787"/>
      <c r="E880" s="230" t="s">
        <v>626</v>
      </c>
      <c r="F880" s="52">
        <f t="shared" si="299"/>
        <v>20</v>
      </c>
      <c r="G880" s="90">
        <v>0</v>
      </c>
      <c r="H880" s="90">
        <v>0</v>
      </c>
      <c r="I880" s="90">
        <v>0</v>
      </c>
      <c r="J880" s="90">
        <v>0</v>
      </c>
      <c r="K880" s="68">
        <f t="shared" si="320"/>
        <v>0</v>
      </c>
      <c r="L880" s="144">
        <v>5</v>
      </c>
      <c r="M880" s="144">
        <v>0</v>
      </c>
      <c r="N880" s="144">
        <v>0</v>
      </c>
      <c r="O880" s="144">
        <v>0</v>
      </c>
      <c r="P880" s="318">
        <f t="shared" si="314"/>
        <v>5</v>
      </c>
      <c r="Q880" s="144"/>
      <c r="R880" s="144">
        <v>0</v>
      </c>
      <c r="S880" s="144">
        <v>1</v>
      </c>
      <c r="T880" s="144">
        <v>0</v>
      </c>
      <c r="U880" s="318">
        <f t="shared" si="316"/>
        <v>1</v>
      </c>
      <c r="V880" s="144">
        <v>0</v>
      </c>
      <c r="W880" s="144">
        <v>1</v>
      </c>
      <c r="X880" s="144">
        <v>0</v>
      </c>
      <c r="Y880" s="484">
        <v>3</v>
      </c>
      <c r="Z880" s="495">
        <f t="shared" si="297"/>
        <v>4</v>
      </c>
      <c r="AA880" s="144">
        <v>0</v>
      </c>
      <c r="AB880" s="144">
        <v>0</v>
      </c>
      <c r="AC880" s="144">
        <v>0</v>
      </c>
      <c r="AD880" s="144">
        <v>5</v>
      </c>
      <c r="AE880" s="495">
        <f t="shared" si="298"/>
        <v>5</v>
      </c>
      <c r="AF880" s="323">
        <v>0</v>
      </c>
      <c r="AG880" s="323">
        <v>0</v>
      </c>
      <c r="AH880" s="323">
        <v>0</v>
      </c>
      <c r="AI880" s="323">
        <v>5</v>
      </c>
      <c r="AJ880" s="495">
        <f t="shared" si="296"/>
        <v>5</v>
      </c>
    </row>
    <row r="881" spans="1:36" s="239" customFormat="1" ht="27" customHeight="1" thickBot="1" x14ac:dyDescent="0.3">
      <c r="B881" s="910"/>
      <c r="C881" s="922"/>
      <c r="D881" s="791"/>
      <c r="E881" s="89" t="s">
        <v>625</v>
      </c>
      <c r="F881" s="52">
        <f t="shared" si="299"/>
        <v>0</v>
      </c>
      <c r="G881" s="90">
        <v>0</v>
      </c>
      <c r="H881" s="90">
        <v>0</v>
      </c>
      <c r="I881" s="90">
        <v>0</v>
      </c>
      <c r="J881" s="90">
        <v>0</v>
      </c>
      <c r="K881" s="68">
        <f t="shared" si="320"/>
        <v>0</v>
      </c>
      <c r="L881" s="145">
        <v>0</v>
      </c>
      <c r="M881" s="145">
        <v>0</v>
      </c>
      <c r="N881" s="145">
        <v>0</v>
      </c>
      <c r="O881" s="145">
        <v>0</v>
      </c>
      <c r="P881" s="318">
        <f t="shared" si="314"/>
        <v>0</v>
      </c>
      <c r="Q881" s="145">
        <v>0</v>
      </c>
      <c r="R881" s="145">
        <v>0</v>
      </c>
      <c r="S881" s="145">
        <v>0</v>
      </c>
      <c r="T881" s="145">
        <v>0</v>
      </c>
      <c r="U881" s="318">
        <f t="shared" si="316"/>
        <v>0</v>
      </c>
      <c r="V881" s="145">
        <v>0</v>
      </c>
      <c r="W881" s="145">
        <v>0</v>
      </c>
      <c r="X881" s="145">
        <v>0</v>
      </c>
      <c r="Y881" s="466">
        <v>0</v>
      </c>
      <c r="Z881" s="495">
        <f t="shared" si="297"/>
        <v>0</v>
      </c>
      <c r="AA881" s="145">
        <v>0</v>
      </c>
      <c r="AB881" s="145">
        <v>0</v>
      </c>
      <c r="AC881" s="145">
        <v>0</v>
      </c>
      <c r="AD881" s="145">
        <v>0</v>
      </c>
      <c r="AE881" s="495">
        <f t="shared" si="298"/>
        <v>0</v>
      </c>
      <c r="AF881" s="323">
        <v>0</v>
      </c>
      <c r="AG881" s="323">
        <v>0</v>
      </c>
      <c r="AH881" s="323">
        <v>0</v>
      </c>
      <c r="AI881" s="323">
        <v>0</v>
      </c>
      <c r="AJ881" s="495">
        <f t="shared" si="296"/>
        <v>0</v>
      </c>
    </row>
    <row r="882" spans="1:36" s="65" customFormat="1" ht="21" customHeight="1" x14ac:dyDescent="0.25">
      <c r="A882" s="66"/>
      <c r="B882" s="910">
        <v>2</v>
      </c>
      <c r="C882" s="922"/>
      <c r="D882" s="786" t="s">
        <v>596</v>
      </c>
      <c r="E882" s="116" t="s">
        <v>118</v>
      </c>
      <c r="F882" s="52">
        <f t="shared" si="299"/>
        <v>0</v>
      </c>
      <c r="G882" s="90">
        <v>0</v>
      </c>
      <c r="H882" s="90">
        <v>0</v>
      </c>
      <c r="I882" s="90">
        <v>0</v>
      </c>
      <c r="J882" s="90">
        <v>0</v>
      </c>
      <c r="K882" s="68">
        <f t="shared" si="320"/>
        <v>0</v>
      </c>
      <c r="L882" s="109">
        <v>0</v>
      </c>
      <c r="M882" s="109">
        <v>0</v>
      </c>
      <c r="N882" s="109">
        <v>0</v>
      </c>
      <c r="O882" s="109">
        <v>0</v>
      </c>
      <c r="P882" s="318">
        <f t="shared" si="314"/>
        <v>0</v>
      </c>
      <c r="Q882" s="109">
        <v>0</v>
      </c>
      <c r="R882" s="109">
        <v>0</v>
      </c>
      <c r="S882" s="109">
        <v>0</v>
      </c>
      <c r="T882" s="109">
        <v>0</v>
      </c>
      <c r="U882" s="318">
        <f t="shared" si="316"/>
        <v>0</v>
      </c>
      <c r="V882" s="109">
        <v>0</v>
      </c>
      <c r="W882" s="109">
        <v>0</v>
      </c>
      <c r="X882" s="109">
        <v>0</v>
      </c>
      <c r="Y882" s="479">
        <v>0</v>
      </c>
      <c r="Z882" s="495">
        <f t="shared" si="297"/>
        <v>0</v>
      </c>
      <c r="AA882" s="109">
        <v>0</v>
      </c>
      <c r="AB882" s="109">
        <v>0</v>
      </c>
      <c r="AC882" s="109">
        <v>0</v>
      </c>
      <c r="AD882" s="109">
        <v>0</v>
      </c>
      <c r="AE882" s="495">
        <f t="shared" si="298"/>
        <v>0</v>
      </c>
      <c r="AF882" s="323">
        <v>0</v>
      </c>
      <c r="AG882" s="323">
        <v>0</v>
      </c>
      <c r="AH882" s="323">
        <v>0</v>
      </c>
      <c r="AI882" s="323">
        <v>0</v>
      </c>
      <c r="AJ882" s="495">
        <f t="shared" si="296"/>
        <v>0</v>
      </c>
    </row>
    <row r="883" spans="1:36" s="65" customFormat="1" ht="21" x14ac:dyDescent="0.25">
      <c r="A883" s="66"/>
      <c r="B883" s="925"/>
      <c r="C883" s="922"/>
      <c r="D883" s="787"/>
      <c r="E883" s="87" t="s">
        <v>205</v>
      </c>
      <c r="F883" s="52">
        <f t="shared" si="299"/>
        <v>0</v>
      </c>
      <c r="G883" s="90">
        <v>0</v>
      </c>
      <c r="H883" s="90">
        <v>0</v>
      </c>
      <c r="I883" s="90">
        <v>0</v>
      </c>
      <c r="J883" s="90">
        <v>0</v>
      </c>
      <c r="K883" s="68">
        <f t="shared" si="320"/>
        <v>0</v>
      </c>
      <c r="L883" s="109">
        <v>0</v>
      </c>
      <c r="M883" s="109">
        <v>0</v>
      </c>
      <c r="N883" s="109">
        <v>0</v>
      </c>
      <c r="O883" s="109">
        <v>0</v>
      </c>
      <c r="P883" s="318">
        <f t="shared" si="314"/>
        <v>0</v>
      </c>
      <c r="Q883" s="110">
        <v>0</v>
      </c>
      <c r="R883" s="110">
        <v>0</v>
      </c>
      <c r="S883" s="110">
        <v>0</v>
      </c>
      <c r="T883" s="110">
        <v>0</v>
      </c>
      <c r="U883" s="318">
        <f t="shared" si="316"/>
        <v>0</v>
      </c>
      <c r="V883" s="109">
        <v>0</v>
      </c>
      <c r="W883" s="109">
        <v>0</v>
      </c>
      <c r="X883" s="109">
        <v>0</v>
      </c>
      <c r="Y883" s="479">
        <v>0</v>
      </c>
      <c r="Z883" s="495">
        <f t="shared" si="297"/>
        <v>0</v>
      </c>
      <c r="AA883" s="109">
        <v>0</v>
      </c>
      <c r="AB883" s="109">
        <v>0</v>
      </c>
      <c r="AC883" s="109">
        <v>0</v>
      </c>
      <c r="AD883" s="109">
        <v>0</v>
      </c>
      <c r="AE883" s="495">
        <f t="shared" si="298"/>
        <v>0</v>
      </c>
      <c r="AF883" s="323">
        <v>0</v>
      </c>
      <c r="AG883" s="323">
        <v>0</v>
      </c>
      <c r="AH883" s="323">
        <v>0</v>
      </c>
      <c r="AI883" s="323">
        <v>0</v>
      </c>
      <c r="AJ883" s="495">
        <f t="shared" si="296"/>
        <v>0</v>
      </c>
    </row>
    <row r="884" spans="1:36" s="65" customFormat="1" ht="21.75" thickBot="1" x14ac:dyDescent="0.3">
      <c r="A884" s="66"/>
      <c r="B884" s="925"/>
      <c r="C884" s="922"/>
      <c r="D884" s="787"/>
      <c r="E884" s="87" t="s">
        <v>114</v>
      </c>
      <c r="F884" s="52">
        <f t="shared" si="299"/>
        <v>0</v>
      </c>
      <c r="G884" s="90">
        <v>0</v>
      </c>
      <c r="H884" s="90">
        <v>0</v>
      </c>
      <c r="I884" s="90">
        <v>0</v>
      </c>
      <c r="J884" s="90">
        <v>0</v>
      </c>
      <c r="K884" s="68">
        <f t="shared" si="320"/>
        <v>0</v>
      </c>
      <c r="L884" s="109">
        <v>0</v>
      </c>
      <c r="M884" s="109">
        <v>0</v>
      </c>
      <c r="N884" s="109">
        <v>0</v>
      </c>
      <c r="O884" s="109">
        <v>0</v>
      </c>
      <c r="P884" s="318">
        <f t="shared" si="314"/>
        <v>0</v>
      </c>
      <c r="Q884" s="112">
        <v>0</v>
      </c>
      <c r="R884" s="112">
        <v>0</v>
      </c>
      <c r="S884" s="112">
        <v>0</v>
      </c>
      <c r="T884" s="112">
        <v>0</v>
      </c>
      <c r="U884" s="318">
        <f t="shared" si="316"/>
        <v>0</v>
      </c>
      <c r="V884" s="109">
        <v>0</v>
      </c>
      <c r="W884" s="109">
        <v>0</v>
      </c>
      <c r="X884" s="109">
        <v>0</v>
      </c>
      <c r="Y884" s="479">
        <v>0</v>
      </c>
      <c r="Z884" s="495">
        <f t="shared" si="297"/>
        <v>0</v>
      </c>
      <c r="AA884" s="109">
        <v>0</v>
      </c>
      <c r="AB884" s="109">
        <v>0</v>
      </c>
      <c r="AC884" s="109">
        <v>0</v>
      </c>
      <c r="AD884" s="109">
        <v>0</v>
      </c>
      <c r="AE884" s="495">
        <f t="shared" si="298"/>
        <v>0</v>
      </c>
      <c r="AF884" s="323">
        <v>0</v>
      </c>
      <c r="AG884" s="323">
        <v>0</v>
      </c>
      <c r="AH884" s="323">
        <v>0</v>
      </c>
      <c r="AI884" s="323">
        <v>0</v>
      </c>
      <c r="AJ884" s="495">
        <f t="shared" si="296"/>
        <v>0</v>
      </c>
    </row>
    <row r="885" spans="1:36" s="65" customFormat="1" ht="21.75" thickBot="1" x14ac:dyDescent="0.3">
      <c r="A885" s="66"/>
      <c r="B885" s="925"/>
      <c r="C885" s="922"/>
      <c r="D885" s="787"/>
      <c r="E885" s="230" t="s">
        <v>626</v>
      </c>
      <c r="F885" s="52">
        <f t="shared" si="299"/>
        <v>0</v>
      </c>
      <c r="G885" s="90">
        <v>0</v>
      </c>
      <c r="H885" s="90">
        <v>0</v>
      </c>
      <c r="I885" s="90">
        <v>0</v>
      </c>
      <c r="J885" s="90">
        <v>0</v>
      </c>
      <c r="K885" s="68">
        <f t="shared" si="320"/>
        <v>0</v>
      </c>
      <c r="L885" s="109">
        <v>0</v>
      </c>
      <c r="M885" s="109">
        <v>0</v>
      </c>
      <c r="N885" s="109">
        <v>0</v>
      </c>
      <c r="O885" s="109">
        <v>0</v>
      </c>
      <c r="P885" s="318">
        <f t="shared" si="314"/>
        <v>0</v>
      </c>
      <c r="Q885" s="145">
        <v>0</v>
      </c>
      <c r="R885" s="145">
        <v>0</v>
      </c>
      <c r="S885" s="145">
        <v>0</v>
      </c>
      <c r="T885" s="145">
        <v>0</v>
      </c>
      <c r="U885" s="318">
        <f t="shared" si="316"/>
        <v>0</v>
      </c>
      <c r="V885" s="109">
        <v>0</v>
      </c>
      <c r="W885" s="109">
        <v>0</v>
      </c>
      <c r="X885" s="109">
        <v>0</v>
      </c>
      <c r="Y885" s="479">
        <v>0</v>
      </c>
      <c r="Z885" s="495">
        <f t="shared" si="297"/>
        <v>0</v>
      </c>
      <c r="AA885" s="109">
        <v>0</v>
      </c>
      <c r="AB885" s="109">
        <v>0</v>
      </c>
      <c r="AC885" s="109">
        <v>0</v>
      </c>
      <c r="AD885" s="109">
        <v>0</v>
      </c>
      <c r="AE885" s="495">
        <f t="shared" si="298"/>
        <v>0</v>
      </c>
      <c r="AF885" s="323">
        <v>0</v>
      </c>
      <c r="AG885" s="323">
        <v>0</v>
      </c>
      <c r="AH885" s="323">
        <v>0</v>
      </c>
      <c r="AI885" s="323">
        <v>0</v>
      </c>
      <c r="AJ885" s="495">
        <f t="shared" si="296"/>
        <v>0</v>
      </c>
    </row>
    <row r="886" spans="1:36" s="65" customFormat="1" ht="21.75" thickBot="1" x14ac:dyDescent="0.3">
      <c r="A886" s="66"/>
      <c r="B886" s="925"/>
      <c r="C886" s="922"/>
      <c r="D886" s="791"/>
      <c r="E886" s="89" t="s">
        <v>625</v>
      </c>
      <c r="F886" s="52">
        <f t="shared" si="299"/>
        <v>0</v>
      </c>
      <c r="G886" s="90">
        <v>0</v>
      </c>
      <c r="H886" s="90">
        <v>0</v>
      </c>
      <c r="I886" s="90">
        <v>0</v>
      </c>
      <c r="J886" s="90">
        <v>0</v>
      </c>
      <c r="K886" s="68">
        <f t="shared" si="320"/>
        <v>0</v>
      </c>
      <c r="L886" s="109">
        <v>0</v>
      </c>
      <c r="M886" s="109">
        <v>0</v>
      </c>
      <c r="N886" s="109">
        <v>0</v>
      </c>
      <c r="O886" s="109">
        <v>0</v>
      </c>
      <c r="P886" s="318">
        <f t="shared" si="314"/>
        <v>0</v>
      </c>
      <c r="Q886" s="145">
        <v>0</v>
      </c>
      <c r="R886" s="145">
        <v>0</v>
      </c>
      <c r="S886" s="145">
        <v>0</v>
      </c>
      <c r="T886" s="145">
        <v>0</v>
      </c>
      <c r="U886" s="318">
        <f t="shared" si="316"/>
        <v>0</v>
      </c>
      <c r="V886" s="109">
        <v>0</v>
      </c>
      <c r="W886" s="109">
        <v>0</v>
      </c>
      <c r="X886" s="109">
        <v>0</v>
      </c>
      <c r="Y886" s="479">
        <v>0</v>
      </c>
      <c r="Z886" s="495">
        <f t="shared" si="297"/>
        <v>0</v>
      </c>
      <c r="AA886" s="109">
        <v>0</v>
      </c>
      <c r="AB886" s="109">
        <v>0</v>
      </c>
      <c r="AC886" s="109">
        <v>0</v>
      </c>
      <c r="AD886" s="109">
        <v>0</v>
      </c>
      <c r="AE886" s="495">
        <f t="shared" si="298"/>
        <v>0</v>
      </c>
      <c r="AF886" s="323">
        <v>0</v>
      </c>
      <c r="AG886" s="323">
        <v>0</v>
      </c>
      <c r="AH886" s="323">
        <v>0</v>
      </c>
      <c r="AI886" s="323">
        <v>0</v>
      </c>
      <c r="AJ886" s="495">
        <f t="shared" si="296"/>
        <v>0</v>
      </c>
    </row>
    <row r="887" spans="1:36" s="66" customFormat="1" ht="21" customHeight="1" x14ac:dyDescent="0.25">
      <c r="B887" s="910">
        <v>3</v>
      </c>
      <c r="C887" s="922"/>
      <c r="D887" s="786" t="s">
        <v>322</v>
      </c>
      <c r="E887" s="116" t="s">
        <v>118</v>
      </c>
      <c r="F887" s="52">
        <f t="shared" si="299"/>
        <v>0</v>
      </c>
      <c r="G887" s="90">
        <v>0</v>
      </c>
      <c r="H887" s="90">
        <v>0</v>
      </c>
      <c r="I887" s="90">
        <v>0</v>
      </c>
      <c r="J887" s="90">
        <v>0</v>
      </c>
      <c r="K887" s="68">
        <f t="shared" si="320"/>
        <v>0</v>
      </c>
      <c r="L887" s="109">
        <v>0</v>
      </c>
      <c r="M887" s="109">
        <v>0</v>
      </c>
      <c r="N887" s="109">
        <v>0</v>
      </c>
      <c r="O887" s="109">
        <v>0</v>
      </c>
      <c r="P887" s="318">
        <f t="shared" si="314"/>
        <v>0</v>
      </c>
      <c r="Q887" s="109">
        <v>0</v>
      </c>
      <c r="R887" s="109">
        <v>0</v>
      </c>
      <c r="S887" s="109">
        <v>0</v>
      </c>
      <c r="T887" s="109">
        <v>0</v>
      </c>
      <c r="U887" s="318">
        <f t="shared" si="316"/>
        <v>0</v>
      </c>
      <c r="V887" s="109">
        <v>0</v>
      </c>
      <c r="W887" s="109">
        <v>0</v>
      </c>
      <c r="X887" s="109">
        <v>0</v>
      </c>
      <c r="Y887" s="479">
        <v>0</v>
      </c>
      <c r="Z887" s="495">
        <f t="shared" si="297"/>
        <v>0</v>
      </c>
      <c r="AA887" s="109">
        <v>0</v>
      </c>
      <c r="AB887" s="109">
        <v>0</v>
      </c>
      <c r="AC887" s="109">
        <v>0</v>
      </c>
      <c r="AD887" s="109">
        <v>0</v>
      </c>
      <c r="AE887" s="495">
        <f t="shared" si="298"/>
        <v>0</v>
      </c>
      <c r="AF887" s="323">
        <v>0</v>
      </c>
      <c r="AG887" s="323">
        <v>0</v>
      </c>
      <c r="AH887" s="323">
        <v>0</v>
      </c>
      <c r="AI887" s="323">
        <v>0</v>
      </c>
      <c r="AJ887" s="495">
        <f t="shared" si="296"/>
        <v>0</v>
      </c>
    </row>
    <row r="888" spans="1:36" s="66" customFormat="1" ht="22.15" customHeight="1" x14ac:dyDescent="0.25">
      <c r="B888" s="910"/>
      <c r="C888" s="922"/>
      <c r="D888" s="787"/>
      <c r="E888" s="87" t="s">
        <v>205</v>
      </c>
      <c r="F888" s="52">
        <f t="shared" si="299"/>
        <v>0</v>
      </c>
      <c r="G888" s="90">
        <v>0</v>
      </c>
      <c r="H888" s="90">
        <v>0</v>
      </c>
      <c r="I888" s="90">
        <v>0</v>
      </c>
      <c r="J888" s="90">
        <v>0</v>
      </c>
      <c r="K888" s="68">
        <f t="shared" si="320"/>
        <v>0</v>
      </c>
      <c r="L888" s="109">
        <v>0</v>
      </c>
      <c r="M888" s="109">
        <v>0</v>
      </c>
      <c r="N888" s="109">
        <v>0</v>
      </c>
      <c r="O888" s="109">
        <v>0</v>
      </c>
      <c r="P888" s="318">
        <f t="shared" si="314"/>
        <v>0</v>
      </c>
      <c r="Q888" s="109">
        <v>0</v>
      </c>
      <c r="R888" s="109">
        <v>0</v>
      </c>
      <c r="S888" s="109">
        <v>0</v>
      </c>
      <c r="T888" s="109">
        <v>0</v>
      </c>
      <c r="U888" s="318">
        <f t="shared" si="316"/>
        <v>0</v>
      </c>
      <c r="V888" s="109">
        <v>0</v>
      </c>
      <c r="W888" s="109">
        <v>0</v>
      </c>
      <c r="X888" s="109">
        <v>0</v>
      </c>
      <c r="Y888" s="479">
        <v>0</v>
      </c>
      <c r="Z888" s="495">
        <f t="shared" si="297"/>
        <v>0</v>
      </c>
      <c r="AA888" s="109">
        <v>0</v>
      </c>
      <c r="AB888" s="109">
        <v>0</v>
      </c>
      <c r="AC888" s="109">
        <v>0</v>
      </c>
      <c r="AD888" s="109">
        <v>0</v>
      </c>
      <c r="AE888" s="495">
        <f t="shared" si="298"/>
        <v>0</v>
      </c>
      <c r="AF888" s="323">
        <v>0</v>
      </c>
      <c r="AG888" s="323">
        <v>0</v>
      </c>
      <c r="AH888" s="323">
        <v>0</v>
      </c>
      <c r="AI888" s="323">
        <v>0</v>
      </c>
      <c r="AJ888" s="495">
        <f t="shared" si="296"/>
        <v>0</v>
      </c>
    </row>
    <row r="889" spans="1:36" s="66" customFormat="1" ht="22.15" customHeight="1" thickBot="1" x14ac:dyDescent="0.3">
      <c r="B889" s="910"/>
      <c r="C889" s="922"/>
      <c r="D889" s="787"/>
      <c r="E889" s="87" t="s">
        <v>114</v>
      </c>
      <c r="F889" s="52">
        <f t="shared" si="299"/>
        <v>0</v>
      </c>
      <c r="G889" s="90">
        <v>0</v>
      </c>
      <c r="H889" s="90">
        <v>0</v>
      </c>
      <c r="I889" s="90">
        <v>0</v>
      </c>
      <c r="J889" s="90">
        <v>0</v>
      </c>
      <c r="K889" s="68">
        <f t="shared" si="320"/>
        <v>0</v>
      </c>
      <c r="L889" s="109">
        <v>0</v>
      </c>
      <c r="M889" s="109">
        <v>0</v>
      </c>
      <c r="N889" s="109">
        <v>0</v>
      </c>
      <c r="O889" s="109">
        <v>0</v>
      </c>
      <c r="P889" s="318">
        <f t="shared" si="314"/>
        <v>0</v>
      </c>
      <c r="Q889" s="145">
        <v>0</v>
      </c>
      <c r="R889" s="109">
        <v>0</v>
      </c>
      <c r="S889" s="109">
        <v>0</v>
      </c>
      <c r="T889" s="109">
        <v>0</v>
      </c>
      <c r="U889" s="318">
        <f t="shared" si="316"/>
        <v>0</v>
      </c>
      <c r="V889" s="109">
        <v>0</v>
      </c>
      <c r="W889" s="109">
        <v>0</v>
      </c>
      <c r="X889" s="109">
        <v>0</v>
      </c>
      <c r="Y889" s="479">
        <v>0</v>
      </c>
      <c r="Z889" s="495">
        <f t="shared" si="297"/>
        <v>0</v>
      </c>
      <c r="AA889" s="109">
        <v>0</v>
      </c>
      <c r="AB889" s="109">
        <v>0</v>
      </c>
      <c r="AC889" s="109">
        <v>0</v>
      </c>
      <c r="AD889" s="109">
        <v>0</v>
      </c>
      <c r="AE889" s="495">
        <f t="shared" si="298"/>
        <v>0</v>
      </c>
      <c r="AF889" s="323">
        <v>0</v>
      </c>
      <c r="AG889" s="323">
        <v>0</v>
      </c>
      <c r="AH889" s="323">
        <v>0</v>
      </c>
      <c r="AI889" s="323">
        <v>0</v>
      </c>
      <c r="AJ889" s="495">
        <f t="shared" si="296"/>
        <v>0</v>
      </c>
    </row>
    <row r="890" spans="1:36" s="66" customFormat="1" ht="22.15" customHeight="1" thickBot="1" x14ac:dyDescent="0.3">
      <c r="B890" s="910"/>
      <c r="C890" s="922"/>
      <c r="D890" s="787"/>
      <c r="E890" s="230" t="s">
        <v>626</v>
      </c>
      <c r="F890" s="52">
        <f t="shared" si="299"/>
        <v>0</v>
      </c>
      <c r="G890" s="90">
        <v>0</v>
      </c>
      <c r="H890" s="90">
        <v>0</v>
      </c>
      <c r="I890" s="90">
        <v>0</v>
      </c>
      <c r="J890" s="90">
        <v>0</v>
      </c>
      <c r="K890" s="68">
        <f t="shared" si="320"/>
        <v>0</v>
      </c>
      <c r="L890" s="109">
        <v>0</v>
      </c>
      <c r="M890" s="109">
        <v>0</v>
      </c>
      <c r="N890" s="109">
        <v>0</v>
      </c>
      <c r="O890" s="109">
        <v>0</v>
      </c>
      <c r="P890" s="318">
        <f t="shared" si="314"/>
        <v>0</v>
      </c>
      <c r="Q890" s="145">
        <v>0</v>
      </c>
      <c r="R890" s="109">
        <v>0</v>
      </c>
      <c r="S890" s="109">
        <v>0</v>
      </c>
      <c r="T890" s="109">
        <v>0</v>
      </c>
      <c r="U890" s="318">
        <f t="shared" si="316"/>
        <v>0</v>
      </c>
      <c r="V890" s="109">
        <v>0</v>
      </c>
      <c r="W890" s="109">
        <v>0</v>
      </c>
      <c r="X890" s="109">
        <v>0</v>
      </c>
      <c r="Y890" s="479">
        <v>0</v>
      </c>
      <c r="Z890" s="495">
        <f t="shared" si="297"/>
        <v>0</v>
      </c>
      <c r="AA890" s="109">
        <v>0</v>
      </c>
      <c r="AB890" s="109">
        <v>0</v>
      </c>
      <c r="AC890" s="109">
        <v>0</v>
      </c>
      <c r="AD890" s="109">
        <v>0</v>
      </c>
      <c r="AE890" s="495">
        <f t="shared" si="298"/>
        <v>0</v>
      </c>
      <c r="AF890" s="323">
        <v>0</v>
      </c>
      <c r="AG890" s="323">
        <v>0</v>
      </c>
      <c r="AH890" s="323">
        <v>0</v>
      </c>
      <c r="AI890" s="323">
        <v>0</v>
      </c>
      <c r="AJ890" s="495">
        <f t="shared" si="296"/>
        <v>0</v>
      </c>
    </row>
    <row r="891" spans="1:36" s="66" customFormat="1" ht="21.75" thickBot="1" x14ac:dyDescent="0.3">
      <c r="B891" s="910"/>
      <c r="C891" s="922"/>
      <c r="D891" s="791"/>
      <c r="E891" s="89" t="s">
        <v>625</v>
      </c>
      <c r="F891" s="52">
        <f t="shared" si="299"/>
        <v>0</v>
      </c>
      <c r="G891" s="90">
        <v>0</v>
      </c>
      <c r="H891" s="90">
        <v>0</v>
      </c>
      <c r="I891" s="90">
        <v>0</v>
      </c>
      <c r="J891" s="90">
        <v>0</v>
      </c>
      <c r="K891" s="68">
        <f t="shared" si="320"/>
        <v>0</v>
      </c>
      <c r="L891" s="109">
        <v>0</v>
      </c>
      <c r="M891" s="109">
        <v>0</v>
      </c>
      <c r="N891" s="109">
        <v>0</v>
      </c>
      <c r="O891" s="109">
        <v>0</v>
      </c>
      <c r="P891" s="318">
        <f t="shared" si="314"/>
        <v>0</v>
      </c>
      <c r="Q891" s="145">
        <v>0</v>
      </c>
      <c r="R891" s="109">
        <v>0</v>
      </c>
      <c r="S891" s="109">
        <v>0</v>
      </c>
      <c r="T891" s="109">
        <v>0</v>
      </c>
      <c r="U891" s="318">
        <f t="shared" si="316"/>
        <v>0</v>
      </c>
      <c r="V891" s="109">
        <v>0</v>
      </c>
      <c r="W891" s="109">
        <v>0</v>
      </c>
      <c r="X891" s="109">
        <v>0</v>
      </c>
      <c r="Y891" s="479">
        <v>0</v>
      </c>
      <c r="Z891" s="495">
        <f t="shared" si="297"/>
        <v>0</v>
      </c>
      <c r="AA891" s="109">
        <v>0</v>
      </c>
      <c r="AB891" s="109">
        <v>0</v>
      </c>
      <c r="AC891" s="109">
        <v>0</v>
      </c>
      <c r="AD891" s="109">
        <v>0</v>
      </c>
      <c r="AE891" s="495">
        <f t="shared" si="298"/>
        <v>0</v>
      </c>
      <c r="AF891" s="323">
        <v>0</v>
      </c>
      <c r="AG891" s="323">
        <v>0</v>
      </c>
      <c r="AH891" s="323">
        <v>0</v>
      </c>
      <c r="AI891" s="323">
        <v>0</v>
      </c>
      <c r="AJ891" s="495">
        <f t="shared" si="296"/>
        <v>0</v>
      </c>
    </row>
    <row r="892" spans="1:36" s="66" customFormat="1" ht="16.899999999999999" customHeight="1" x14ac:dyDescent="0.25">
      <c r="B892" s="910">
        <v>4</v>
      </c>
      <c r="C892" s="922"/>
      <c r="D892" s="786" t="s">
        <v>482</v>
      </c>
      <c r="E892" s="116" t="s">
        <v>118</v>
      </c>
      <c r="F892" s="52">
        <f t="shared" si="299"/>
        <v>0</v>
      </c>
      <c r="G892" s="90">
        <v>0</v>
      </c>
      <c r="H892" s="90">
        <v>0</v>
      </c>
      <c r="I892" s="90">
        <v>0</v>
      </c>
      <c r="J892" s="90">
        <v>0</v>
      </c>
      <c r="K892" s="68">
        <f t="shared" si="320"/>
        <v>0</v>
      </c>
      <c r="L892" s="109">
        <v>0</v>
      </c>
      <c r="M892" s="109">
        <v>0</v>
      </c>
      <c r="N892" s="109">
        <v>0</v>
      </c>
      <c r="O892" s="109">
        <v>0</v>
      </c>
      <c r="P892" s="318">
        <f t="shared" si="314"/>
        <v>0</v>
      </c>
      <c r="Q892" s="109">
        <v>0</v>
      </c>
      <c r="R892" s="109">
        <v>0</v>
      </c>
      <c r="S892" s="109">
        <v>0</v>
      </c>
      <c r="T892" s="109">
        <v>0</v>
      </c>
      <c r="U892" s="318">
        <f t="shared" si="316"/>
        <v>0</v>
      </c>
      <c r="V892" s="109">
        <v>0</v>
      </c>
      <c r="W892" s="109">
        <v>0</v>
      </c>
      <c r="X892" s="109">
        <v>0</v>
      </c>
      <c r="Y892" s="479">
        <v>0</v>
      </c>
      <c r="Z892" s="495">
        <f t="shared" si="297"/>
        <v>0</v>
      </c>
      <c r="AA892" s="109">
        <v>0</v>
      </c>
      <c r="AB892" s="109">
        <v>0</v>
      </c>
      <c r="AC892" s="109">
        <v>0</v>
      </c>
      <c r="AD892" s="109">
        <v>0</v>
      </c>
      <c r="AE892" s="495">
        <f t="shared" si="298"/>
        <v>0</v>
      </c>
      <c r="AF892" s="323">
        <v>0</v>
      </c>
      <c r="AG892" s="323">
        <v>0</v>
      </c>
      <c r="AH892" s="323">
        <v>0</v>
      </c>
      <c r="AI892" s="323">
        <v>0</v>
      </c>
      <c r="AJ892" s="495">
        <f t="shared" si="296"/>
        <v>0</v>
      </c>
    </row>
    <row r="893" spans="1:36" s="66" customFormat="1" ht="16.149999999999999" customHeight="1" x14ac:dyDescent="0.25">
      <c r="B893" s="910"/>
      <c r="C893" s="922"/>
      <c r="D893" s="787"/>
      <c r="E893" s="87" t="s">
        <v>205</v>
      </c>
      <c r="F893" s="52">
        <f t="shared" si="299"/>
        <v>0</v>
      </c>
      <c r="G893" s="90">
        <v>0</v>
      </c>
      <c r="H893" s="90">
        <v>0</v>
      </c>
      <c r="I893" s="90">
        <v>0</v>
      </c>
      <c r="J893" s="90">
        <v>0</v>
      </c>
      <c r="K893" s="68">
        <f t="shared" si="320"/>
        <v>0</v>
      </c>
      <c r="L893" s="109">
        <v>0</v>
      </c>
      <c r="M893" s="109">
        <v>0</v>
      </c>
      <c r="N893" s="109">
        <v>0</v>
      </c>
      <c r="O893" s="109">
        <v>0</v>
      </c>
      <c r="P893" s="318">
        <f t="shared" si="314"/>
        <v>0</v>
      </c>
      <c r="Q893" s="109">
        <v>0</v>
      </c>
      <c r="R893" s="109">
        <v>0</v>
      </c>
      <c r="S893" s="109">
        <v>0</v>
      </c>
      <c r="T893" s="109">
        <v>0</v>
      </c>
      <c r="U893" s="318">
        <f t="shared" si="316"/>
        <v>0</v>
      </c>
      <c r="V893" s="109">
        <v>0</v>
      </c>
      <c r="W893" s="109">
        <v>0</v>
      </c>
      <c r="X893" s="109">
        <v>0</v>
      </c>
      <c r="Y893" s="479">
        <v>0</v>
      </c>
      <c r="Z893" s="495">
        <f t="shared" si="297"/>
        <v>0</v>
      </c>
      <c r="AA893" s="109">
        <v>0</v>
      </c>
      <c r="AB893" s="109">
        <v>0</v>
      </c>
      <c r="AC893" s="109">
        <v>0</v>
      </c>
      <c r="AD893" s="109">
        <v>0</v>
      </c>
      <c r="AE893" s="495">
        <f t="shared" si="298"/>
        <v>0</v>
      </c>
      <c r="AF893" s="323">
        <v>0</v>
      </c>
      <c r="AG893" s="323">
        <v>0</v>
      </c>
      <c r="AH893" s="323">
        <v>0</v>
      </c>
      <c r="AI893" s="323">
        <v>0</v>
      </c>
      <c r="AJ893" s="495">
        <f t="shared" si="296"/>
        <v>0</v>
      </c>
    </row>
    <row r="894" spans="1:36" s="66" customFormat="1" ht="16.149999999999999" customHeight="1" thickBot="1" x14ac:dyDescent="0.3">
      <c r="B894" s="910"/>
      <c r="C894" s="922"/>
      <c r="D894" s="787"/>
      <c r="E894" s="87" t="s">
        <v>114</v>
      </c>
      <c r="F894" s="52">
        <f t="shared" si="299"/>
        <v>0</v>
      </c>
      <c r="G894" s="90">
        <v>0</v>
      </c>
      <c r="H894" s="90">
        <v>0</v>
      </c>
      <c r="I894" s="90">
        <v>0</v>
      </c>
      <c r="J894" s="90">
        <v>0</v>
      </c>
      <c r="K894" s="68">
        <f t="shared" si="320"/>
        <v>0</v>
      </c>
      <c r="L894" s="109">
        <v>0</v>
      </c>
      <c r="M894" s="109">
        <v>0</v>
      </c>
      <c r="N894" s="109">
        <v>0</v>
      </c>
      <c r="O894" s="109">
        <v>0</v>
      </c>
      <c r="P894" s="318">
        <f t="shared" si="314"/>
        <v>0</v>
      </c>
      <c r="Q894" s="145">
        <v>0</v>
      </c>
      <c r="R894" s="109">
        <v>0</v>
      </c>
      <c r="S894" s="109">
        <v>0</v>
      </c>
      <c r="T894" s="109">
        <v>0</v>
      </c>
      <c r="U894" s="318">
        <f t="shared" si="316"/>
        <v>0</v>
      </c>
      <c r="V894" s="109">
        <v>0</v>
      </c>
      <c r="W894" s="109">
        <v>0</v>
      </c>
      <c r="X894" s="109">
        <v>0</v>
      </c>
      <c r="Y894" s="479">
        <v>0</v>
      </c>
      <c r="Z894" s="495">
        <f t="shared" si="297"/>
        <v>0</v>
      </c>
      <c r="AA894" s="109">
        <v>0</v>
      </c>
      <c r="AB894" s="109">
        <v>0</v>
      </c>
      <c r="AC894" s="109">
        <v>0</v>
      </c>
      <c r="AD894" s="109">
        <v>0</v>
      </c>
      <c r="AE894" s="495">
        <f t="shared" si="298"/>
        <v>0</v>
      </c>
      <c r="AF894" s="323">
        <v>0</v>
      </c>
      <c r="AG894" s="323">
        <v>0</v>
      </c>
      <c r="AH894" s="323">
        <v>0</v>
      </c>
      <c r="AI894" s="323">
        <v>0</v>
      </c>
      <c r="AJ894" s="495">
        <f t="shared" si="296"/>
        <v>0</v>
      </c>
    </row>
    <row r="895" spans="1:36" s="66" customFormat="1" ht="16.149999999999999" customHeight="1" thickBot="1" x14ac:dyDescent="0.3">
      <c r="B895" s="910"/>
      <c r="C895" s="922"/>
      <c r="D895" s="787"/>
      <c r="E895" s="230" t="s">
        <v>626</v>
      </c>
      <c r="F895" s="52">
        <f t="shared" si="299"/>
        <v>0</v>
      </c>
      <c r="G895" s="90">
        <v>0</v>
      </c>
      <c r="H895" s="90">
        <v>0</v>
      </c>
      <c r="I895" s="90">
        <v>0</v>
      </c>
      <c r="J895" s="90">
        <v>0</v>
      </c>
      <c r="K895" s="68">
        <f t="shared" si="320"/>
        <v>0</v>
      </c>
      <c r="L895" s="109">
        <v>0</v>
      </c>
      <c r="M895" s="109">
        <v>0</v>
      </c>
      <c r="N895" s="109">
        <v>0</v>
      </c>
      <c r="O895" s="109">
        <v>0</v>
      </c>
      <c r="P895" s="318">
        <f t="shared" si="314"/>
        <v>0</v>
      </c>
      <c r="Q895" s="145">
        <v>0</v>
      </c>
      <c r="R895" s="109">
        <v>0</v>
      </c>
      <c r="S895" s="109">
        <v>0</v>
      </c>
      <c r="T895" s="109">
        <v>0</v>
      </c>
      <c r="U895" s="318">
        <f t="shared" si="316"/>
        <v>0</v>
      </c>
      <c r="V895" s="109">
        <v>0</v>
      </c>
      <c r="W895" s="109">
        <v>0</v>
      </c>
      <c r="X895" s="109">
        <v>0</v>
      </c>
      <c r="Y895" s="479">
        <v>0</v>
      </c>
      <c r="Z895" s="495">
        <f t="shared" si="297"/>
        <v>0</v>
      </c>
      <c r="AA895" s="109">
        <v>0</v>
      </c>
      <c r="AB895" s="109">
        <v>0</v>
      </c>
      <c r="AC895" s="109">
        <v>0</v>
      </c>
      <c r="AD895" s="109">
        <v>0</v>
      </c>
      <c r="AE895" s="495">
        <f t="shared" si="298"/>
        <v>0</v>
      </c>
      <c r="AF895" s="323">
        <v>0</v>
      </c>
      <c r="AG895" s="323">
        <v>0</v>
      </c>
      <c r="AH895" s="323">
        <v>0</v>
      </c>
      <c r="AI895" s="323">
        <v>0</v>
      </c>
      <c r="AJ895" s="495">
        <f t="shared" si="296"/>
        <v>0</v>
      </c>
    </row>
    <row r="896" spans="1:36" s="66" customFormat="1" ht="21.75" thickBot="1" x14ac:dyDescent="0.3">
      <c r="B896" s="910"/>
      <c r="C896" s="922"/>
      <c r="D896" s="791"/>
      <c r="E896" s="89" t="s">
        <v>625</v>
      </c>
      <c r="F896" s="52">
        <f t="shared" si="299"/>
        <v>0</v>
      </c>
      <c r="G896" s="90">
        <v>0</v>
      </c>
      <c r="H896" s="90">
        <v>0</v>
      </c>
      <c r="I896" s="90">
        <v>0</v>
      </c>
      <c r="J896" s="90">
        <v>0</v>
      </c>
      <c r="K896" s="68">
        <f t="shared" si="320"/>
        <v>0</v>
      </c>
      <c r="L896" s="109">
        <v>0</v>
      </c>
      <c r="M896" s="109">
        <v>0</v>
      </c>
      <c r="N896" s="109">
        <v>0</v>
      </c>
      <c r="O896" s="109">
        <v>0</v>
      </c>
      <c r="P896" s="318">
        <f t="shared" si="314"/>
        <v>0</v>
      </c>
      <c r="Q896" s="145">
        <v>0</v>
      </c>
      <c r="R896" s="109">
        <v>0</v>
      </c>
      <c r="S896" s="109">
        <v>0</v>
      </c>
      <c r="T896" s="109">
        <v>0</v>
      </c>
      <c r="U896" s="318">
        <f t="shared" si="316"/>
        <v>0</v>
      </c>
      <c r="V896" s="109">
        <v>0</v>
      </c>
      <c r="W896" s="109">
        <v>0</v>
      </c>
      <c r="X896" s="109">
        <v>0</v>
      </c>
      <c r="Y896" s="479">
        <v>0</v>
      </c>
      <c r="Z896" s="495">
        <f t="shared" si="297"/>
        <v>0</v>
      </c>
      <c r="AA896" s="109">
        <v>0</v>
      </c>
      <c r="AB896" s="109">
        <v>0</v>
      </c>
      <c r="AC896" s="109">
        <v>0</v>
      </c>
      <c r="AD896" s="109">
        <v>0</v>
      </c>
      <c r="AE896" s="495">
        <f t="shared" si="298"/>
        <v>0</v>
      </c>
      <c r="AF896" s="323">
        <v>0</v>
      </c>
      <c r="AG896" s="323">
        <v>0</v>
      </c>
      <c r="AH896" s="323">
        <v>0</v>
      </c>
      <c r="AI896" s="323">
        <v>0</v>
      </c>
      <c r="AJ896" s="495">
        <f t="shared" si="296"/>
        <v>0</v>
      </c>
    </row>
    <row r="897" spans="2:36" s="66" customFormat="1" ht="49.15" customHeight="1" x14ac:dyDescent="0.25">
      <c r="B897" s="910">
        <v>5</v>
      </c>
      <c r="C897" s="922"/>
      <c r="D897" s="786" t="s">
        <v>598</v>
      </c>
      <c r="E897" s="116" t="s">
        <v>118</v>
      </c>
      <c r="F897" s="52">
        <f t="shared" si="299"/>
        <v>0</v>
      </c>
      <c r="G897" s="90">
        <v>0</v>
      </c>
      <c r="H897" s="90">
        <v>0</v>
      </c>
      <c r="I897" s="90">
        <v>0</v>
      </c>
      <c r="J897" s="90">
        <v>0</v>
      </c>
      <c r="K897" s="68">
        <f t="shared" si="320"/>
        <v>0</v>
      </c>
      <c r="L897" s="109">
        <v>0</v>
      </c>
      <c r="M897" s="109">
        <v>0</v>
      </c>
      <c r="N897" s="109">
        <v>0</v>
      </c>
      <c r="O897" s="109">
        <v>0</v>
      </c>
      <c r="P897" s="318">
        <f t="shared" si="314"/>
        <v>0</v>
      </c>
      <c r="Q897" s="109">
        <v>0</v>
      </c>
      <c r="R897" s="109">
        <v>0</v>
      </c>
      <c r="S897" s="109">
        <v>0</v>
      </c>
      <c r="T897" s="109">
        <v>0</v>
      </c>
      <c r="U897" s="318">
        <f t="shared" si="316"/>
        <v>0</v>
      </c>
      <c r="V897" s="109">
        <v>0</v>
      </c>
      <c r="W897" s="109">
        <v>0</v>
      </c>
      <c r="X897" s="109">
        <v>0</v>
      </c>
      <c r="Y897" s="479">
        <v>0</v>
      </c>
      <c r="Z897" s="495">
        <f t="shared" si="297"/>
        <v>0</v>
      </c>
      <c r="AA897" s="109">
        <v>0</v>
      </c>
      <c r="AB897" s="109">
        <v>0</v>
      </c>
      <c r="AC897" s="109">
        <v>0</v>
      </c>
      <c r="AD897" s="109">
        <v>0</v>
      </c>
      <c r="AE897" s="495">
        <f t="shared" si="298"/>
        <v>0</v>
      </c>
      <c r="AF897" s="323">
        <v>0</v>
      </c>
      <c r="AG897" s="323">
        <v>0</v>
      </c>
      <c r="AH897" s="323">
        <v>0</v>
      </c>
      <c r="AI897" s="323">
        <v>0</v>
      </c>
      <c r="AJ897" s="495">
        <f t="shared" si="296"/>
        <v>0</v>
      </c>
    </row>
    <row r="898" spans="2:36" s="66" customFormat="1" ht="46.15" customHeight="1" x14ac:dyDescent="0.25">
      <c r="B898" s="910"/>
      <c r="C898" s="922"/>
      <c r="D898" s="787"/>
      <c r="E898" s="87" t="s">
        <v>205</v>
      </c>
      <c r="F898" s="52">
        <f t="shared" si="299"/>
        <v>0</v>
      </c>
      <c r="G898" s="90">
        <v>0</v>
      </c>
      <c r="H898" s="90">
        <v>0</v>
      </c>
      <c r="I898" s="90">
        <v>0</v>
      </c>
      <c r="J898" s="90">
        <v>0</v>
      </c>
      <c r="K898" s="68">
        <f t="shared" si="320"/>
        <v>0</v>
      </c>
      <c r="L898" s="109">
        <v>0</v>
      </c>
      <c r="M898" s="109">
        <v>0</v>
      </c>
      <c r="N898" s="109">
        <v>0</v>
      </c>
      <c r="O898" s="109">
        <v>0</v>
      </c>
      <c r="P898" s="318">
        <f t="shared" si="314"/>
        <v>0</v>
      </c>
      <c r="Q898" s="109">
        <v>0</v>
      </c>
      <c r="R898" s="109">
        <v>0</v>
      </c>
      <c r="S898" s="109">
        <v>0</v>
      </c>
      <c r="T898" s="109">
        <v>0</v>
      </c>
      <c r="U898" s="318">
        <f t="shared" si="316"/>
        <v>0</v>
      </c>
      <c r="V898" s="109">
        <v>0</v>
      </c>
      <c r="W898" s="109">
        <v>0</v>
      </c>
      <c r="X898" s="109">
        <v>0</v>
      </c>
      <c r="Y898" s="479">
        <v>0</v>
      </c>
      <c r="Z898" s="495">
        <f t="shared" si="297"/>
        <v>0</v>
      </c>
      <c r="AA898" s="109">
        <v>0</v>
      </c>
      <c r="AB898" s="109">
        <v>0</v>
      </c>
      <c r="AC898" s="109">
        <v>0</v>
      </c>
      <c r="AD898" s="109">
        <v>0</v>
      </c>
      <c r="AE898" s="495">
        <f t="shared" si="298"/>
        <v>0</v>
      </c>
      <c r="AF898" s="323">
        <v>0</v>
      </c>
      <c r="AG898" s="323">
        <v>0</v>
      </c>
      <c r="AH898" s="323">
        <v>0</v>
      </c>
      <c r="AI898" s="323">
        <v>0</v>
      </c>
      <c r="AJ898" s="495">
        <f t="shared" si="296"/>
        <v>0</v>
      </c>
    </row>
    <row r="899" spans="2:36" s="66" customFormat="1" ht="46.15" customHeight="1" thickBot="1" x14ac:dyDescent="0.3">
      <c r="B899" s="910"/>
      <c r="C899" s="922"/>
      <c r="D899" s="787"/>
      <c r="E899" s="87" t="s">
        <v>114</v>
      </c>
      <c r="F899" s="52">
        <f t="shared" si="299"/>
        <v>0</v>
      </c>
      <c r="G899" s="90">
        <v>0</v>
      </c>
      <c r="H899" s="90">
        <v>0</v>
      </c>
      <c r="I899" s="90">
        <v>0</v>
      </c>
      <c r="J899" s="90">
        <v>0</v>
      </c>
      <c r="K899" s="68">
        <f t="shared" si="320"/>
        <v>0</v>
      </c>
      <c r="L899" s="109">
        <v>0</v>
      </c>
      <c r="M899" s="109">
        <v>0</v>
      </c>
      <c r="N899" s="109">
        <v>0</v>
      </c>
      <c r="O899" s="109">
        <v>0</v>
      </c>
      <c r="P899" s="318">
        <f t="shared" si="314"/>
        <v>0</v>
      </c>
      <c r="Q899" s="145">
        <v>0</v>
      </c>
      <c r="R899" s="109">
        <v>0</v>
      </c>
      <c r="S899" s="109">
        <v>0</v>
      </c>
      <c r="T899" s="109">
        <v>0</v>
      </c>
      <c r="U899" s="318">
        <f t="shared" si="316"/>
        <v>0</v>
      </c>
      <c r="V899" s="109">
        <v>0</v>
      </c>
      <c r="W899" s="109">
        <v>0</v>
      </c>
      <c r="X899" s="109">
        <v>0</v>
      </c>
      <c r="Y899" s="479">
        <v>0</v>
      </c>
      <c r="Z899" s="495">
        <f t="shared" si="297"/>
        <v>0</v>
      </c>
      <c r="AA899" s="109">
        <v>0</v>
      </c>
      <c r="AB899" s="109">
        <v>0</v>
      </c>
      <c r="AC899" s="109">
        <v>0</v>
      </c>
      <c r="AD899" s="109">
        <v>0</v>
      </c>
      <c r="AE899" s="495">
        <f t="shared" si="298"/>
        <v>0</v>
      </c>
      <c r="AF899" s="323">
        <v>0</v>
      </c>
      <c r="AG899" s="323">
        <v>0</v>
      </c>
      <c r="AH899" s="323">
        <v>0</v>
      </c>
      <c r="AI899" s="323">
        <v>0</v>
      </c>
      <c r="AJ899" s="495">
        <f t="shared" si="296"/>
        <v>0</v>
      </c>
    </row>
    <row r="900" spans="2:36" s="66" customFormat="1" ht="46.15" customHeight="1" thickBot="1" x14ac:dyDescent="0.3">
      <c r="B900" s="910"/>
      <c r="C900" s="922"/>
      <c r="D900" s="787"/>
      <c r="E900" s="230" t="s">
        <v>626</v>
      </c>
      <c r="F900" s="52">
        <f t="shared" si="299"/>
        <v>0</v>
      </c>
      <c r="G900" s="90">
        <v>0</v>
      </c>
      <c r="H900" s="90">
        <v>0</v>
      </c>
      <c r="I900" s="90">
        <v>0</v>
      </c>
      <c r="J900" s="90">
        <v>0</v>
      </c>
      <c r="K900" s="68">
        <f t="shared" si="320"/>
        <v>0</v>
      </c>
      <c r="L900" s="109">
        <v>0</v>
      </c>
      <c r="M900" s="109">
        <v>0</v>
      </c>
      <c r="N900" s="109">
        <v>0</v>
      </c>
      <c r="O900" s="109">
        <v>0</v>
      </c>
      <c r="P900" s="318">
        <f t="shared" si="314"/>
        <v>0</v>
      </c>
      <c r="Q900" s="145">
        <v>0</v>
      </c>
      <c r="R900" s="109">
        <v>0</v>
      </c>
      <c r="S900" s="109">
        <v>0</v>
      </c>
      <c r="T900" s="109">
        <v>0</v>
      </c>
      <c r="U900" s="318">
        <f t="shared" si="316"/>
        <v>0</v>
      </c>
      <c r="V900" s="109">
        <v>0</v>
      </c>
      <c r="W900" s="109">
        <v>0</v>
      </c>
      <c r="X900" s="109">
        <v>0</v>
      </c>
      <c r="Y900" s="479">
        <v>0</v>
      </c>
      <c r="Z900" s="495">
        <f t="shared" si="297"/>
        <v>0</v>
      </c>
      <c r="AA900" s="109">
        <v>0</v>
      </c>
      <c r="AB900" s="109">
        <v>0</v>
      </c>
      <c r="AC900" s="109">
        <v>0</v>
      </c>
      <c r="AD900" s="109">
        <v>0</v>
      </c>
      <c r="AE900" s="495">
        <f t="shared" si="298"/>
        <v>0</v>
      </c>
      <c r="AF900" s="323">
        <v>0</v>
      </c>
      <c r="AG900" s="323">
        <v>0</v>
      </c>
      <c r="AH900" s="323">
        <v>0</v>
      </c>
      <c r="AI900" s="323">
        <v>0</v>
      </c>
      <c r="AJ900" s="495">
        <f t="shared" si="296"/>
        <v>0</v>
      </c>
    </row>
    <row r="901" spans="2:36" s="66" customFormat="1" ht="64.900000000000006" customHeight="1" thickBot="1" x14ac:dyDescent="0.3">
      <c r="B901" s="910"/>
      <c r="C901" s="922"/>
      <c r="D901" s="791"/>
      <c r="E901" s="89" t="s">
        <v>625</v>
      </c>
      <c r="F901" s="52">
        <f t="shared" si="299"/>
        <v>0</v>
      </c>
      <c r="G901" s="90">
        <v>0</v>
      </c>
      <c r="H901" s="90">
        <v>0</v>
      </c>
      <c r="I901" s="90">
        <v>0</v>
      </c>
      <c r="J901" s="90">
        <v>0</v>
      </c>
      <c r="K901" s="68">
        <f t="shared" si="320"/>
        <v>0</v>
      </c>
      <c r="L901" s="109">
        <v>0</v>
      </c>
      <c r="M901" s="109">
        <v>0</v>
      </c>
      <c r="N901" s="109">
        <v>0</v>
      </c>
      <c r="O901" s="109">
        <v>0</v>
      </c>
      <c r="P901" s="318">
        <f t="shared" si="314"/>
        <v>0</v>
      </c>
      <c r="Q901" s="145">
        <v>0</v>
      </c>
      <c r="R901" s="109">
        <v>0</v>
      </c>
      <c r="S901" s="109">
        <v>0</v>
      </c>
      <c r="T901" s="109">
        <v>0</v>
      </c>
      <c r="U901" s="318">
        <f t="shared" si="316"/>
        <v>0</v>
      </c>
      <c r="V901" s="109">
        <v>0</v>
      </c>
      <c r="W901" s="109">
        <v>0</v>
      </c>
      <c r="X901" s="109">
        <v>0</v>
      </c>
      <c r="Y901" s="479">
        <v>0</v>
      </c>
      <c r="Z901" s="495">
        <f t="shared" si="297"/>
        <v>0</v>
      </c>
      <c r="AA901" s="109">
        <v>0</v>
      </c>
      <c r="AB901" s="109">
        <v>0</v>
      </c>
      <c r="AC901" s="109">
        <v>0</v>
      </c>
      <c r="AD901" s="109">
        <v>0</v>
      </c>
      <c r="AE901" s="495">
        <f t="shared" si="298"/>
        <v>0</v>
      </c>
      <c r="AF901" s="323">
        <v>0</v>
      </c>
      <c r="AG901" s="323">
        <v>0</v>
      </c>
      <c r="AH901" s="323">
        <v>0</v>
      </c>
      <c r="AI901" s="323">
        <v>0</v>
      </c>
      <c r="AJ901" s="495">
        <f t="shared" si="296"/>
        <v>0</v>
      </c>
    </row>
    <row r="902" spans="2:36" s="66" customFormat="1" ht="21" customHeight="1" x14ac:dyDescent="0.25">
      <c r="B902" s="910">
        <v>6</v>
      </c>
      <c r="C902" s="922"/>
      <c r="D902" s="786" t="s">
        <v>483</v>
      </c>
      <c r="E902" s="116" t="s">
        <v>118</v>
      </c>
      <c r="F902" s="52">
        <f t="shared" si="299"/>
        <v>0</v>
      </c>
      <c r="G902" s="90">
        <v>0</v>
      </c>
      <c r="H902" s="90">
        <v>0</v>
      </c>
      <c r="I902" s="90">
        <v>0</v>
      </c>
      <c r="J902" s="90">
        <v>0</v>
      </c>
      <c r="K902" s="68">
        <f t="shared" si="320"/>
        <v>0</v>
      </c>
      <c r="L902" s="109">
        <v>0</v>
      </c>
      <c r="M902" s="109">
        <v>0</v>
      </c>
      <c r="N902" s="109">
        <v>0</v>
      </c>
      <c r="O902" s="109">
        <v>0</v>
      </c>
      <c r="P902" s="318">
        <f t="shared" si="314"/>
        <v>0</v>
      </c>
      <c r="Q902" s="109">
        <v>0</v>
      </c>
      <c r="R902" s="109">
        <v>0</v>
      </c>
      <c r="S902" s="109">
        <v>0</v>
      </c>
      <c r="T902" s="109">
        <v>0</v>
      </c>
      <c r="U902" s="318">
        <f t="shared" si="316"/>
        <v>0</v>
      </c>
      <c r="V902" s="109">
        <v>0</v>
      </c>
      <c r="W902" s="109">
        <v>0</v>
      </c>
      <c r="X902" s="109">
        <v>0</v>
      </c>
      <c r="Y902" s="479">
        <v>0</v>
      </c>
      <c r="Z902" s="495">
        <f t="shared" si="297"/>
        <v>0</v>
      </c>
      <c r="AA902" s="109">
        <v>0</v>
      </c>
      <c r="AB902" s="109">
        <v>0</v>
      </c>
      <c r="AC902" s="109">
        <v>0</v>
      </c>
      <c r="AD902" s="109">
        <v>0</v>
      </c>
      <c r="AE902" s="495">
        <f t="shared" si="298"/>
        <v>0</v>
      </c>
      <c r="AF902" s="323">
        <v>0</v>
      </c>
      <c r="AG902" s="323">
        <v>0</v>
      </c>
      <c r="AH902" s="323">
        <v>0</v>
      </c>
      <c r="AI902" s="323">
        <v>0</v>
      </c>
      <c r="AJ902" s="495">
        <f t="shared" si="296"/>
        <v>0</v>
      </c>
    </row>
    <row r="903" spans="2:36" s="66" customFormat="1" ht="21" x14ac:dyDescent="0.25">
      <c r="B903" s="910"/>
      <c r="C903" s="922"/>
      <c r="D903" s="787"/>
      <c r="E903" s="87" t="s">
        <v>205</v>
      </c>
      <c r="F903" s="52">
        <f t="shared" si="299"/>
        <v>0</v>
      </c>
      <c r="G903" s="90">
        <v>0</v>
      </c>
      <c r="H903" s="90">
        <v>0</v>
      </c>
      <c r="I903" s="90">
        <v>0</v>
      </c>
      <c r="J903" s="90">
        <v>0</v>
      </c>
      <c r="K903" s="68">
        <f t="shared" si="320"/>
        <v>0</v>
      </c>
      <c r="L903" s="109">
        <v>0</v>
      </c>
      <c r="M903" s="109">
        <v>0</v>
      </c>
      <c r="N903" s="109">
        <v>0</v>
      </c>
      <c r="O903" s="109">
        <v>0</v>
      </c>
      <c r="P903" s="318">
        <f t="shared" si="314"/>
        <v>0</v>
      </c>
      <c r="Q903" s="109">
        <v>0</v>
      </c>
      <c r="R903" s="109">
        <v>0</v>
      </c>
      <c r="S903" s="109">
        <v>0</v>
      </c>
      <c r="T903" s="109">
        <v>0</v>
      </c>
      <c r="U903" s="318">
        <f t="shared" si="316"/>
        <v>0</v>
      </c>
      <c r="V903" s="109">
        <v>0</v>
      </c>
      <c r="W903" s="109">
        <v>0</v>
      </c>
      <c r="X903" s="109">
        <v>0</v>
      </c>
      <c r="Y903" s="479">
        <v>0</v>
      </c>
      <c r="Z903" s="495">
        <f t="shared" si="297"/>
        <v>0</v>
      </c>
      <c r="AA903" s="109">
        <v>0</v>
      </c>
      <c r="AB903" s="109">
        <v>0</v>
      </c>
      <c r="AC903" s="109">
        <v>0</v>
      </c>
      <c r="AD903" s="109">
        <v>0</v>
      </c>
      <c r="AE903" s="495">
        <f t="shared" si="298"/>
        <v>0</v>
      </c>
      <c r="AF903" s="323">
        <v>0</v>
      </c>
      <c r="AG903" s="323">
        <v>0</v>
      </c>
      <c r="AH903" s="323">
        <v>0</v>
      </c>
      <c r="AI903" s="323">
        <v>0</v>
      </c>
      <c r="AJ903" s="495">
        <f t="shared" si="296"/>
        <v>0</v>
      </c>
    </row>
    <row r="904" spans="2:36" s="66" customFormat="1" ht="21.75" thickBot="1" x14ac:dyDescent="0.3">
      <c r="B904" s="910"/>
      <c r="C904" s="922"/>
      <c r="D904" s="787"/>
      <c r="E904" s="87" t="s">
        <v>114</v>
      </c>
      <c r="F904" s="52">
        <f t="shared" si="299"/>
        <v>0</v>
      </c>
      <c r="G904" s="90">
        <v>0</v>
      </c>
      <c r="H904" s="90">
        <v>0</v>
      </c>
      <c r="I904" s="90">
        <v>0</v>
      </c>
      <c r="J904" s="90">
        <v>0</v>
      </c>
      <c r="K904" s="68">
        <f t="shared" si="320"/>
        <v>0</v>
      </c>
      <c r="L904" s="109">
        <v>0</v>
      </c>
      <c r="M904" s="109">
        <v>0</v>
      </c>
      <c r="N904" s="109">
        <v>0</v>
      </c>
      <c r="O904" s="109">
        <v>0</v>
      </c>
      <c r="P904" s="318">
        <f t="shared" si="314"/>
        <v>0</v>
      </c>
      <c r="Q904" s="145">
        <v>0</v>
      </c>
      <c r="R904" s="109">
        <v>0</v>
      </c>
      <c r="S904" s="109">
        <v>0</v>
      </c>
      <c r="T904" s="109">
        <v>0</v>
      </c>
      <c r="U904" s="318">
        <f t="shared" si="316"/>
        <v>0</v>
      </c>
      <c r="V904" s="109">
        <v>0</v>
      </c>
      <c r="W904" s="109">
        <v>0</v>
      </c>
      <c r="X904" s="109">
        <v>0</v>
      </c>
      <c r="Y904" s="479">
        <v>0</v>
      </c>
      <c r="Z904" s="495">
        <f t="shared" si="297"/>
        <v>0</v>
      </c>
      <c r="AA904" s="109">
        <v>0</v>
      </c>
      <c r="AB904" s="109">
        <v>0</v>
      </c>
      <c r="AC904" s="109">
        <v>0</v>
      </c>
      <c r="AD904" s="109">
        <v>0</v>
      </c>
      <c r="AE904" s="495">
        <f t="shared" si="298"/>
        <v>0</v>
      </c>
      <c r="AF904" s="323">
        <v>0</v>
      </c>
      <c r="AG904" s="323">
        <v>0</v>
      </c>
      <c r="AH904" s="323">
        <v>0</v>
      </c>
      <c r="AI904" s="323">
        <v>0</v>
      </c>
      <c r="AJ904" s="495">
        <f t="shared" si="296"/>
        <v>0</v>
      </c>
    </row>
    <row r="905" spans="2:36" s="66" customFormat="1" ht="21.75" thickBot="1" x14ac:dyDescent="0.3">
      <c r="B905" s="910"/>
      <c r="C905" s="922"/>
      <c r="D905" s="787"/>
      <c r="E905" s="230" t="s">
        <v>626</v>
      </c>
      <c r="F905" s="52">
        <f t="shared" si="299"/>
        <v>0</v>
      </c>
      <c r="G905" s="90">
        <v>0</v>
      </c>
      <c r="H905" s="90">
        <v>0</v>
      </c>
      <c r="I905" s="90">
        <v>0</v>
      </c>
      <c r="J905" s="90">
        <v>0</v>
      </c>
      <c r="K905" s="68">
        <f t="shared" si="320"/>
        <v>0</v>
      </c>
      <c r="L905" s="109">
        <v>0</v>
      </c>
      <c r="M905" s="109">
        <v>0</v>
      </c>
      <c r="N905" s="109">
        <v>0</v>
      </c>
      <c r="O905" s="109">
        <v>0</v>
      </c>
      <c r="P905" s="318">
        <f t="shared" si="314"/>
        <v>0</v>
      </c>
      <c r="Q905" s="145">
        <v>0</v>
      </c>
      <c r="R905" s="109">
        <v>0</v>
      </c>
      <c r="S905" s="109">
        <v>0</v>
      </c>
      <c r="T905" s="109">
        <v>0</v>
      </c>
      <c r="U905" s="318">
        <f t="shared" si="316"/>
        <v>0</v>
      </c>
      <c r="V905" s="109">
        <v>0</v>
      </c>
      <c r="W905" s="109">
        <v>0</v>
      </c>
      <c r="X905" s="109">
        <v>0</v>
      </c>
      <c r="Y905" s="479">
        <v>0</v>
      </c>
      <c r="Z905" s="495">
        <f t="shared" si="297"/>
        <v>0</v>
      </c>
      <c r="AA905" s="109">
        <v>0</v>
      </c>
      <c r="AB905" s="109">
        <v>0</v>
      </c>
      <c r="AC905" s="109">
        <v>0</v>
      </c>
      <c r="AD905" s="109">
        <v>0</v>
      </c>
      <c r="AE905" s="495">
        <f t="shared" si="298"/>
        <v>0</v>
      </c>
      <c r="AF905" s="323">
        <v>0</v>
      </c>
      <c r="AG905" s="323">
        <v>0</v>
      </c>
      <c r="AH905" s="323">
        <v>0</v>
      </c>
      <c r="AI905" s="323">
        <v>0</v>
      </c>
      <c r="AJ905" s="495">
        <f t="shared" si="296"/>
        <v>0</v>
      </c>
    </row>
    <row r="906" spans="2:36" s="66" customFormat="1" ht="21.75" thickBot="1" x14ac:dyDescent="0.3">
      <c r="B906" s="910"/>
      <c r="C906" s="922"/>
      <c r="D906" s="791"/>
      <c r="E906" s="89" t="s">
        <v>625</v>
      </c>
      <c r="F906" s="52">
        <f t="shared" si="299"/>
        <v>0</v>
      </c>
      <c r="G906" s="90">
        <v>0</v>
      </c>
      <c r="H906" s="90">
        <v>0</v>
      </c>
      <c r="I906" s="90">
        <v>0</v>
      </c>
      <c r="J906" s="90">
        <v>0</v>
      </c>
      <c r="K906" s="68">
        <f t="shared" si="320"/>
        <v>0</v>
      </c>
      <c r="L906" s="109">
        <v>0</v>
      </c>
      <c r="M906" s="109">
        <v>0</v>
      </c>
      <c r="N906" s="109">
        <v>0</v>
      </c>
      <c r="O906" s="109">
        <v>0</v>
      </c>
      <c r="P906" s="318">
        <f t="shared" si="314"/>
        <v>0</v>
      </c>
      <c r="Q906" s="145">
        <v>0</v>
      </c>
      <c r="R906" s="109">
        <v>0</v>
      </c>
      <c r="S906" s="109">
        <v>0</v>
      </c>
      <c r="T906" s="109">
        <v>0</v>
      </c>
      <c r="U906" s="318">
        <f t="shared" si="316"/>
        <v>0</v>
      </c>
      <c r="V906" s="109">
        <v>0</v>
      </c>
      <c r="W906" s="109">
        <v>0</v>
      </c>
      <c r="X906" s="109">
        <v>0</v>
      </c>
      <c r="Y906" s="479">
        <v>0</v>
      </c>
      <c r="Z906" s="495">
        <f t="shared" si="297"/>
        <v>0</v>
      </c>
      <c r="AA906" s="109">
        <v>0</v>
      </c>
      <c r="AB906" s="109">
        <v>0</v>
      </c>
      <c r="AC906" s="109">
        <v>0</v>
      </c>
      <c r="AD906" s="109">
        <v>0</v>
      </c>
      <c r="AE906" s="495">
        <f t="shared" si="298"/>
        <v>0</v>
      </c>
      <c r="AF906" s="323">
        <v>0</v>
      </c>
      <c r="AG906" s="323">
        <v>0</v>
      </c>
      <c r="AH906" s="323">
        <v>0</v>
      </c>
      <c r="AI906" s="323">
        <v>0</v>
      </c>
      <c r="AJ906" s="495">
        <f t="shared" ref="AJ906:AJ969" si="333">AF906+AG906+AH906+AI906</f>
        <v>0</v>
      </c>
    </row>
    <row r="907" spans="2:36" s="66" customFormat="1" ht="33" customHeight="1" x14ac:dyDescent="0.25">
      <c r="B907" s="910">
        <v>7</v>
      </c>
      <c r="C907" s="922"/>
      <c r="D907" s="786" t="s">
        <v>597</v>
      </c>
      <c r="E907" s="116" t="s">
        <v>118</v>
      </c>
      <c r="F907" s="52">
        <f t="shared" si="299"/>
        <v>0</v>
      </c>
      <c r="G907" s="90">
        <v>0</v>
      </c>
      <c r="H907" s="90">
        <v>0</v>
      </c>
      <c r="I907" s="90">
        <v>0</v>
      </c>
      <c r="J907" s="90">
        <v>0</v>
      </c>
      <c r="K907" s="68">
        <f t="shared" si="320"/>
        <v>0</v>
      </c>
      <c r="L907" s="109">
        <v>0</v>
      </c>
      <c r="M907" s="109">
        <v>0</v>
      </c>
      <c r="N907" s="109">
        <v>0</v>
      </c>
      <c r="O907" s="109">
        <v>0</v>
      </c>
      <c r="P907" s="318">
        <f t="shared" si="314"/>
        <v>0</v>
      </c>
      <c r="Q907" s="109">
        <v>0</v>
      </c>
      <c r="R907" s="109">
        <v>0</v>
      </c>
      <c r="S907" s="109">
        <v>0</v>
      </c>
      <c r="T907" s="109">
        <v>0</v>
      </c>
      <c r="U907" s="318">
        <f t="shared" si="316"/>
        <v>0</v>
      </c>
      <c r="V907" s="109">
        <v>0</v>
      </c>
      <c r="W907" s="109">
        <v>0</v>
      </c>
      <c r="X907" s="109">
        <v>0</v>
      </c>
      <c r="Y907" s="479">
        <v>0</v>
      </c>
      <c r="Z907" s="495">
        <f t="shared" si="297"/>
        <v>0</v>
      </c>
      <c r="AA907" s="109">
        <v>0</v>
      </c>
      <c r="AB907" s="109">
        <v>0</v>
      </c>
      <c r="AC907" s="109">
        <v>0</v>
      </c>
      <c r="AD907" s="109">
        <v>0</v>
      </c>
      <c r="AE907" s="495">
        <f t="shared" si="298"/>
        <v>0</v>
      </c>
      <c r="AF907" s="323">
        <v>0</v>
      </c>
      <c r="AG907" s="323">
        <v>0</v>
      </c>
      <c r="AH907" s="323">
        <v>0</v>
      </c>
      <c r="AI907" s="323">
        <v>0</v>
      </c>
      <c r="AJ907" s="495">
        <f t="shared" si="333"/>
        <v>0</v>
      </c>
    </row>
    <row r="908" spans="2:36" s="66" customFormat="1" ht="27.6" customHeight="1" x14ac:dyDescent="0.25">
      <c r="B908" s="910"/>
      <c r="C908" s="922"/>
      <c r="D908" s="787"/>
      <c r="E908" s="87" t="s">
        <v>205</v>
      </c>
      <c r="F908" s="52">
        <f t="shared" si="299"/>
        <v>0</v>
      </c>
      <c r="G908" s="90">
        <v>0</v>
      </c>
      <c r="H908" s="90">
        <v>0</v>
      </c>
      <c r="I908" s="90">
        <v>0</v>
      </c>
      <c r="J908" s="90">
        <v>0</v>
      </c>
      <c r="K908" s="68">
        <f t="shared" si="320"/>
        <v>0</v>
      </c>
      <c r="L908" s="109">
        <v>0</v>
      </c>
      <c r="M908" s="109">
        <v>0</v>
      </c>
      <c r="N908" s="109">
        <v>0</v>
      </c>
      <c r="O908" s="109">
        <v>0</v>
      </c>
      <c r="P908" s="318">
        <f t="shared" si="314"/>
        <v>0</v>
      </c>
      <c r="Q908" s="109">
        <v>0</v>
      </c>
      <c r="R908" s="109">
        <v>0</v>
      </c>
      <c r="S908" s="109">
        <v>0</v>
      </c>
      <c r="T908" s="109">
        <v>0</v>
      </c>
      <c r="U908" s="318">
        <f t="shared" si="316"/>
        <v>0</v>
      </c>
      <c r="V908" s="109">
        <v>0</v>
      </c>
      <c r="W908" s="109">
        <v>0</v>
      </c>
      <c r="X908" s="109">
        <v>0</v>
      </c>
      <c r="Y908" s="479">
        <v>0</v>
      </c>
      <c r="Z908" s="495">
        <f t="shared" ref="Z908:Z971" si="334">V908+W908+X908+Y908</f>
        <v>0</v>
      </c>
      <c r="AA908" s="109">
        <v>0</v>
      </c>
      <c r="AB908" s="109">
        <v>0</v>
      </c>
      <c r="AC908" s="109">
        <v>0</v>
      </c>
      <c r="AD908" s="109">
        <v>0</v>
      </c>
      <c r="AE908" s="495">
        <f t="shared" ref="AE908:AE971" si="335">AA908+AB908+AC908+AD908</f>
        <v>0</v>
      </c>
      <c r="AF908" s="323">
        <v>0</v>
      </c>
      <c r="AG908" s="323">
        <v>0</v>
      </c>
      <c r="AH908" s="323">
        <v>0</v>
      </c>
      <c r="AI908" s="323">
        <v>0</v>
      </c>
      <c r="AJ908" s="495">
        <f t="shared" si="333"/>
        <v>0</v>
      </c>
    </row>
    <row r="909" spans="2:36" s="66" customFormat="1" ht="27.6" customHeight="1" thickBot="1" x14ac:dyDescent="0.3">
      <c r="B909" s="910"/>
      <c r="C909" s="922"/>
      <c r="D909" s="787"/>
      <c r="E909" s="87" t="s">
        <v>114</v>
      </c>
      <c r="F909" s="52">
        <f t="shared" si="299"/>
        <v>0</v>
      </c>
      <c r="G909" s="90">
        <v>0</v>
      </c>
      <c r="H909" s="90">
        <v>0</v>
      </c>
      <c r="I909" s="90">
        <v>0</v>
      </c>
      <c r="J909" s="90">
        <v>0</v>
      </c>
      <c r="K909" s="68">
        <f t="shared" si="320"/>
        <v>0</v>
      </c>
      <c r="L909" s="109">
        <v>0</v>
      </c>
      <c r="M909" s="109">
        <v>0</v>
      </c>
      <c r="N909" s="109">
        <v>0</v>
      </c>
      <c r="O909" s="109">
        <v>0</v>
      </c>
      <c r="P909" s="318">
        <f t="shared" si="314"/>
        <v>0</v>
      </c>
      <c r="Q909" s="145">
        <v>0</v>
      </c>
      <c r="R909" s="109">
        <v>0</v>
      </c>
      <c r="S909" s="109">
        <v>0</v>
      </c>
      <c r="T909" s="109">
        <v>0</v>
      </c>
      <c r="U909" s="318">
        <f t="shared" si="316"/>
        <v>0</v>
      </c>
      <c r="V909" s="109">
        <v>0</v>
      </c>
      <c r="W909" s="109">
        <v>0</v>
      </c>
      <c r="X909" s="109">
        <v>0</v>
      </c>
      <c r="Y909" s="479">
        <v>0</v>
      </c>
      <c r="Z909" s="495">
        <f t="shared" si="334"/>
        <v>0</v>
      </c>
      <c r="AA909" s="109">
        <v>0</v>
      </c>
      <c r="AB909" s="109">
        <v>0</v>
      </c>
      <c r="AC909" s="109">
        <v>0</v>
      </c>
      <c r="AD909" s="109">
        <v>0</v>
      </c>
      <c r="AE909" s="495">
        <f t="shared" si="335"/>
        <v>0</v>
      </c>
      <c r="AF909" s="323">
        <v>0</v>
      </c>
      <c r="AG909" s="323">
        <v>0</v>
      </c>
      <c r="AH909" s="323">
        <v>0</v>
      </c>
      <c r="AI909" s="323">
        <v>0</v>
      </c>
      <c r="AJ909" s="495">
        <f t="shared" si="333"/>
        <v>0</v>
      </c>
    </row>
    <row r="910" spans="2:36" s="66" customFormat="1" ht="27.6" customHeight="1" thickBot="1" x14ac:dyDescent="0.3">
      <c r="B910" s="910"/>
      <c r="C910" s="922"/>
      <c r="D910" s="787"/>
      <c r="E910" s="230" t="s">
        <v>626</v>
      </c>
      <c r="F910" s="52">
        <f t="shared" ref="F910:F973" si="336">K910+P910+U910+Z910+AE910+AJ910</f>
        <v>0</v>
      </c>
      <c r="G910" s="90">
        <v>0</v>
      </c>
      <c r="H910" s="90">
        <v>0</v>
      </c>
      <c r="I910" s="90">
        <v>0</v>
      </c>
      <c r="J910" s="90">
        <v>0</v>
      </c>
      <c r="K910" s="68">
        <f t="shared" si="320"/>
        <v>0</v>
      </c>
      <c r="L910" s="109">
        <v>0</v>
      </c>
      <c r="M910" s="109">
        <v>0</v>
      </c>
      <c r="N910" s="109">
        <v>0</v>
      </c>
      <c r="O910" s="109">
        <v>0</v>
      </c>
      <c r="P910" s="318">
        <f t="shared" si="314"/>
        <v>0</v>
      </c>
      <c r="Q910" s="145">
        <v>0</v>
      </c>
      <c r="R910" s="109">
        <v>0</v>
      </c>
      <c r="S910" s="109">
        <v>0</v>
      </c>
      <c r="T910" s="109">
        <v>0</v>
      </c>
      <c r="U910" s="318">
        <f t="shared" si="316"/>
        <v>0</v>
      </c>
      <c r="V910" s="109">
        <v>0</v>
      </c>
      <c r="W910" s="109">
        <v>0</v>
      </c>
      <c r="X910" s="109">
        <v>0</v>
      </c>
      <c r="Y910" s="479">
        <v>0</v>
      </c>
      <c r="Z910" s="495">
        <f t="shared" si="334"/>
        <v>0</v>
      </c>
      <c r="AA910" s="109">
        <v>0</v>
      </c>
      <c r="AB910" s="109">
        <v>0</v>
      </c>
      <c r="AC910" s="109">
        <v>0</v>
      </c>
      <c r="AD910" s="109">
        <v>0</v>
      </c>
      <c r="AE910" s="495">
        <f t="shared" si="335"/>
        <v>0</v>
      </c>
      <c r="AF910" s="323">
        <v>0</v>
      </c>
      <c r="AG910" s="323">
        <v>0</v>
      </c>
      <c r="AH910" s="323">
        <v>0</v>
      </c>
      <c r="AI910" s="323">
        <v>0</v>
      </c>
      <c r="AJ910" s="495">
        <f t="shared" si="333"/>
        <v>0</v>
      </c>
    </row>
    <row r="911" spans="2:36" s="66" customFormat="1" ht="28.9" customHeight="1" thickBot="1" x14ac:dyDescent="0.3">
      <c r="B911" s="910"/>
      <c r="C911" s="922"/>
      <c r="D911" s="791"/>
      <c r="E911" s="89" t="s">
        <v>625</v>
      </c>
      <c r="F911" s="52">
        <f t="shared" si="336"/>
        <v>0</v>
      </c>
      <c r="G911" s="90">
        <v>0</v>
      </c>
      <c r="H911" s="90">
        <v>0</v>
      </c>
      <c r="I911" s="90">
        <v>0</v>
      </c>
      <c r="J911" s="90">
        <v>0</v>
      </c>
      <c r="K911" s="68">
        <f t="shared" si="320"/>
        <v>0</v>
      </c>
      <c r="L911" s="109">
        <v>0</v>
      </c>
      <c r="M911" s="109">
        <v>0</v>
      </c>
      <c r="N911" s="109">
        <v>0</v>
      </c>
      <c r="O911" s="109">
        <v>0</v>
      </c>
      <c r="P911" s="318">
        <f t="shared" si="314"/>
        <v>0</v>
      </c>
      <c r="Q911" s="145">
        <v>0</v>
      </c>
      <c r="R911" s="109">
        <v>0</v>
      </c>
      <c r="S911" s="109">
        <v>0</v>
      </c>
      <c r="T911" s="109">
        <v>0</v>
      </c>
      <c r="U911" s="318">
        <f t="shared" si="316"/>
        <v>0</v>
      </c>
      <c r="V911" s="109">
        <v>0</v>
      </c>
      <c r="W911" s="109">
        <v>0</v>
      </c>
      <c r="X911" s="109">
        <v>0</v>
      </c>
      <c r="Y911" s="479">
        <v>0</v>
      </c>
      <c r="Z911" s="495">
        <f t="shared" si="334"/>
        <v>0</v>
      </c>
      <c r="AA911" s="109">
        <v>0</v>
      </c>
      <c r="AB911" s="109">
        <v>0</v>
      </c>
      <c r="AC911" s="109">
        <v>0</v>
      </c>
      <c r="AD911" s="109">
        <v>0</v>
      </c>
      <c r="AE911" s="495">
        <f t="shared" si="335"/>
        <v>0</v>
      </c>
      <c r="AF911" s="323">
        <v>0</v>
      </c>
      <c r="AG911" s="323">
        <v>0</v>
      </c>
      <c r="AH911" s="323">
        <v>0</v>
      </c>
      <c r="AI911" s="323">
        <v>0</v>
      </c>
      <c r="AJ911" s="495">
        <f t="shared" si="333"/>
        <v>0</v>
      </c>
    </row>
    <row r="912" spans="2:36" s="66" customFormat="1" ht="18" customHeight="1" thickBot="1" x14ac:dyDescent="0.3">
      <c r="B912" s="910">
        <v>8</v>
      </c>
      <c r="C912" s="922"/>
      <c r="D912" s="786" t="s">
        <v>599</v>
      </c>
      <c r="E912" s="85" t="s">
        <v>118</v>
      </c>
      <c r="F912" s="52">
        <f t="shared" si="336"/>
        <v>0</v>
      </c>
      <c r="G912" s="142"/>
      <c r="H912" s="142"/>
      <c r="I912" s="142"/>
      <c r="J912" s="142"/>
      <c r="K912" s="68">
        <f t="shared" si="320"/>
        <v>0</v>
      </c>
      <c r="L912" s="277"/>
      <c r="M912" s="277"/>
      <c r="N912" s="277"/>
      <c r="O912" s="277"/>
      <c r="P912" s="318">
        <f t="shared" si="314"/>
        <v>0</v>
      </c>
      <c r="Q912" s="277"/>
      <c r="R912" s="277"/>
      <c r="S912" s="277"/>
      <c r="T912" s="277"/>
      <c r="U912" s="318">
        <f t="shared" si="316"/>
        <v>0</v>
      </c>
      <c r="V912" s="277"/>
      <c r="W912" s="277"/>
      <c r="X912" s="277"/>
      <c r="Y912" s="422"/>
      <c r="Z912" s="495">
        <f t="shared" si="334"/>
        <v>0</v>
      </c>
      <c r="AA912" s="277"/>
      <c r="AB912" s="277"/>
      <c r="AC912" s="277"/>
      <c r="AD912" s="277"/>
      <c r="AE912" s="495">
        <f t="shared" si="335"/>
        <v>0</v>
      </c>
      <c r="AF912" s="277"/>
      <c r="AG912" s="277"/>
      <c r="AH912" s="277"/>
      <c r="AI912" s="277"/>
      <c r="AJ912" s="495">
        <f t="shared" si="333"/>
        <v>0</v>
      </c>
    </row>
    <row r="913" spans="2:36" s="66" customFormat="1" ht="18" customHeight="1" thickBot="1" x14ac:dyDescent="0.3">
      <c r="B913" s="910"/>
      <c r="C913" s="922"/>
      <c r="D913" s="787"/>
      <c r="E913" s="86" t="s">
        <v>205</v>
      </c>
      <c r="F913" s="52">
        <f t="shared" si="336"/>
        <v>0</v>
      </c>
      <c r="G913" s="142"/>
      <c r="H913" s="142"/>
      <c r="I913" s="142"/>
      <c r="J913" s="142"/>
      <c r="K913" s="68">
        <f t="shared" si="320"/>
        <v>0</v>
      </c>
      <c r="L913" s="277"/>
      <c r="M913" s="277"/>
      <c r="N913" s="277"/>
      <c r="O913" s="277"/>
      <c r="P913" s="318">
        <f t="shared" si="314"/>
        <v>0</v>
      </c>
      <c r="Q913" s="277"/>
      <c r="R913" s="277"/>
      <c r="S913" s="277"/>
      <c r="T913" s="277"/>
      <c r="U913" s="318">
        <f t="shared" si="316"/>
        <v>0</v>
      </c>
      <c r="V913" s="277"/>
      <c r="W913" s="277"/>
      <c r="X913" s="277"/>
      <c r="Y913" s="422"/>
      <c r="Z913" s="495">
        <f t="shared" si="334"/>
        <v>0</v>
      </c>
      <c r="AA913" s="277"/>
      <c r="AB913" s="277"/>
      <c r="AC913" s="277"/>
      <c r="AD913" s="277"/>
      <c r="AE913" s="495">
        <f t="shared" si="335"/>
        <v>0</v>
      </c>
      <c r="AF913" s="277"/>
      <c r="AG913" s="277"/>
      <c r="AH913" s="277"/>
      <c r="AI913" s="277"/>
      <c r="AJ913" s="495">
        <f t="shared" si="333"/>
        <v>0</v>
      </c>
    </row>
    <row r="914" spans="2:36" s="66" customFormat="1" ht="18" customHeight="1" thickBot="1" x14ac:dyDescent="0.3">
      <c r="B914" s="910"/>
      <c r="C914" s="922"/>
      <c r="D914" s="787"/>
      <c r="E914" s="79" t="s">
        <v>114</v>
      </c>
      <c r="F914" s="52">
        <f t="shared" si="336"/>
        <v>0</v>
      </c>
      <c r="G914" s="145">
        <v>0</v>
      </c>
      <c r="H914" s="145">
        <v>0</v>
      </c>
      <c r="I914" s="145">
        <v>0</v>
      </c>
      <c r="J914" s="145">
        <v>0</v>
      </c>
      <c r="K914" s="68">
        <f t="shared" si="320"/>
        <v>0</v>
      </c>
      <c r="L914" s="145">
        <v>0</v>
      </c>
      <c r="M914" s="145">
        <v>0</v>
      </c>
      <c r="N914" s="145">
        <v>0</v>
      </c>
      <c r="O914" s="145">
        <v>0</v>
      </c>
      <c r="P914" s="318">
        <f t="shared" si="314"/>
        <v>0</v>
      </c>
      <c r="Q914" s="145">
        <v>0</v>
      </c>
      <c r="R914" s="145">
        <v>0</v>
      </c>
      <c r="S914" s="145">
        <v>0</v>
      </c>
      <c r="T914" s="145">
        <v>0</v>
      </c>
      <c r="U914" s="318">
        <f t="shared" si="316"/>
        <v>0</v>
      </c>
      <c r="V914" s="145">
        <v>0</v>
      </c>
      <c r="W914" s="145">
        <v>0</v>
      </c>
      <c r="X914" s="145">
        <v>0</v>
      </c>
      <c r="Y914" s="466">
        <v>0</v>
      </c>
      <c r="Z914" s="495">
        <f t="shared" si="334"/>
        <v>0</v>
      </c>
      <c r="AA914" s="145">
        <v>0</v>
      </c>
      <c r="AB914" s="145">
        <v>0</v>
      </c>
      <c r="AC914" s="145">
        <v>0</v>
      </c>
      <c r="AD914" s="145">
        <v>0</v>
      </c>
      <c r="AE914" s="495">
        <f t="shared" si="335"/>
        <v>0</v>
      </c>
      <c r="AF914" s="145">
        <v>0</v>
      </c>
      <c r="AG914" s="145">
        <v>0</v>
      </c>
      <c r="AH914" s="145">
        <v>0</v>
      </c>
      <c r="AI914" s="145">
        <v>0</v>
      </c>
      <c r="AJ914" s="495">
        <f t="shared" si="333"/>
        <v>0</v>
      </c>
    </row>
    <row r="915" spans="2:36" s="66" customFormat="1" ht="18" customHeight="1" thickBot="1" x14ac:dyDescent="0.3">
      <c r="B915" s="910"/>
      <c r="C915" s="922"/>
      <c r="D915" s="787"/>
      <c r="E915" s="230" t="s">
        <v>626</v>
      </c>
      <c r="F915" s="52">
        <f t="shared" si="336"/>
        <v>0</v>
      </c>
      <c r="G915" s="145">
        <v>0</v>
      </c>
      <c r="H915" s="145">
        <v>0</v>
      </c>
      <c r="I915" s="145">
        <v>0</v>
      </c>
      <c r="J915" s="145">
        <v>0</v>
      </c>
      <c r="K915" s="68">
        <f t="shared" si="320"/>
        <v>0</v>
      </c>
      <c r="L915" s="145">
        <v>0</v>
      </c>
      <c r="M915" s="145">
        <v>0</v>
      </c>
      <c r="N915" s="145">
        <v>0</v>
      </c>
      <c r="O915" s="145">
        <v>0</v>
      </c>
      <c r="P915" s="318">
        <f t="shared" si="314"/>
        <v>0</v>
      </c>
      <c r="Q915" s="145">
        <v>0</v>
      </c>
      <c r="R915" s="145">
        <v>0</v>
      </c>
      <c r="S915" s="145">
        <v>0</v>
      </c>
      <c r="T915" s="145">
        <v>0</v>
      </c>
      <c r="U915" s="318">
        <f t="shared" si="316"/>
        <v>0</v>
      </c>
      <c r="V915" s="145">
        <v>0</v>
      </c>
      <c r="W915" s="145">
        <v>0</v>
      </c>
      <c r="X915" s="145">
        <v>0</v>
      </c>
      <c r="Y915" s="466">
        <v>0</v>
      </c>
      <c r="Z915" s="495">
        <f t="shared" si="334"/>
        <v>0</v>
      </c>
      <c r="AA915" s="145">
        <v>0</v>
      </c>
      <c r="AB915" s="145">
        <v>0</v>
      </c>
      <c r="AC915" s="145">
        <v>0</v>
      </c>
      <c r="AD915" s="145">
        <v>0</v>
      </c>
      <c r="AE915" s="495">
        <f t="shared" si="335"/>
        <v>0</v>
      </c>
      <c r="AF915" s="145">
        <v>0</v>
      </c>
      <c r="AG915" s="145">
        <v>0</v>
      </c>
      <c r="AH915" s="145">
        <v>0</v>
      </c>
      <c r="AI915" s="145">
        <v>0</v>
      </c>
      <c r="AJ915" s="495">
        <f t="shared" si="333"/>
        <v>0</v>
      </c>
    </row>
    <row r="916" spans="2:36" s="66" customFormat="1" ht="18" customHeight="1" thickBot="1" x14ac:dyDescent="0.3">
      <c r="B916" s="910"/>
      <c r="C916" s="922"/>
      <c r="D916" s="791"/>
      <c r="E916" s="89" t="s">
        <v>625</v>
      </c>
      <c r="F916" s="52">
        <f t="shared" si="336"/>
        <v>0</v>
      </c>
      <c r="G916" s="145">
        <v>0</v>
      </c>
      <c r="H916" s="145">
        <v>0</v>
      </c>
      <c r="I916" s="145">
        <v>0</v>
      </c>
      <c r="J916" s="145">
        <v>0</v>
      </c>
      <c r="K916" s="68">
        <f t="shared" si="320"/>
        <v>0</v>
      </c>
      <c r="L916" s="145">
        <v>0</v>
      </c>
      <c r="M916" s="145">
        <v>0</v>
      </c>
      <c r="N916" s="145">
        <v>0</v>
      </c>
      <c r="O916" s="145">
        <v>0</v>
      </c>
      <c r="P916" s="318">
        <f t="shared" si="314"/>
        <v>0</v>
      </c>
      <c r="Q916" s="145">
        <v>0</v>
      </c>
      <c r="R916" s="145">
        <v>0</v>
      </c>
      <c r="S916" s="145">
        <v>0</v>
      </c>
      <c r="T916" s="145">
        <v>0</v>
      </c>
      <c r="U916" s="318">
        <f t="shared" si="316"/>
        <v>0</v>
      </c>
      <c r="V916" s="145">
        <v>0</v>
      </c>
      <c r="W916" s="145">
        <v>0</v>
      </c>
      <c r="X916" s="145">
        <v>0</v>
      </c>
      <c r="Y916" s="466">
        <v>0</v>
      </c>
      <c r="Z916" s="495">
        <f t="shared" si="334"/>
        <v>0</v>
      </c>
      <c r="AA916" s="145">
        <v>0</v>
      </c>
      <c r="AB916" s="145">
        <v>0</v>
      </c>
      <c r="AC916" s="145">
        <v>0</v>
      </c>
      <c r="AD916" s="145">
        <v>0</v>
      </c>
      <c r="AE916" s="495">
        <f t="shared" si="335"/>
        <v>0</v>
      </c>
      <c r="AF916" s="145">
        <v>0</v>
      </c>
      <c r="AG916" s="145">
        <v>0</v>
      </c>
      <c r="AH916" s="145">
        <v>0</v>
      </c>
      <c r="AI916" s="145">
        <v>0</v>
      </c>
      <c r="AJ916" s="495">
        <f t="shared" si="333"/>
        <v>0</v>
      </c>
    </row>
    <row r="917" spans="2:36" s="239" customFormat="1" ht="16.5" customHeight="1" x14ac:dyDescent="0.25">
      <c r="B917" s="64"/>
      <c r="C917" s="922"/>
      <c r="D917" s="819" t="s">
        <v>318</v>
      </c>
      <c r="E917" s="820"/>
      <c r="F917" s="52">
        <f t="shared" si="336"/>
        <v>0</v>
      </c>
      <c r="G917" s="68">
        <f t="shared" ref="G917:J917" si="337">G877+G882+G887+G892+G897+G902+G912+G907</f>
        <v>0</v>
      </c>
      <c r="H917" s="68">
        <f t="shared" si="337"/>
        <v>0</v>
      </c>
      <c r="I917" s="68">
        <f t="shared" si="337"/>
        <v>0</v>
      </c>
      <c r="J917" s="68">
        <f t="shared" si="337"/>
        <v>0</v>
      </c>
      <c r="K917" s="68">
        <f t="shared" si="320"/>
        <v>0</v>
      </c>
      <c r="L917" s="68">
        <f t="shared" ref="L917:O917" si="338">L877+L882+L887+L892+L897+L902+L912+L907</f>
        <v>0</v>
      </c>
      <c r="M917" s="68">
        <f t="shared" si="338"/>
        <v>0</v>
      </c>
      <c r="N917" s="68">
        <f t="shared" si="338"/>
        <v>0</v>
      </c>
      <c r="O917" s="68">
        <f t="shared" si="338"/>
        <v>0</v>
      </c>
      <c r="P917" s="318">
        <f t="shared" si="314"/>
        <v>0</v>
      </c>
      <c r="Q917" s="68">
        <f t="shared" ref="Q917:T917" si="339">Q877+Q882+Q887+Q892+Q897+Q902+Q912+Q907</f>
        <v>0</v>
      </c>
      <c r="R917" s="68">
        <f t="shared" si="339"/>
        <v>0</v>
      </c>
      <c r="S917" s="68">
        <f t="shared" si="339"/>
        <v>0</v>
      </c>
      <c r="T917" s="68">
        <f t="shared" si="339"/>
        <v>0</v>
      </c>
      <c r="U917" s="318">
        <f t="shared" si="316"/>
        <v>0</v>
      </c>
      <c r="V917" s="68">
        <f t="shared" ref="V917:Y917" si="340">V877+V882+V887+V892+V897+V902+V912+V907</f>
        <v>0</v>
      </c>
      <c r="W917" s="68">
        <f t="shared" si="340"/>
        <v>0</v>
      </c>
      <c r="X917" s="68">
        <f t="shared" si="340"/>
        <v>0</v>
      </c>
      <c r="Y917" s="475">
        <f t="shared" si="340"/>
        <v>0</v>
      </c>
      <c r="Z917" s="495">
        <f t="shared" si="334"/>
        <v>0</v>
      </c>
      <c r="AA917" s="68">
        <f t="shared" ref="AA917:AD917" si="341">AA877+AA882+AA887+AA892+AA897+AA902+AA912+AA907</f>
        <v>0</v>
      </c>
      <c r="AB917" s="68">
        <f t="shared" si="341"/>
        <v>0</v>
      </c>
      <c r="AC917" s="68">
        <f t="shared" si="341"/>
        <v>0</v>
      </c>
      <c r="AD917" s="68">
        <f t="shared" si="341"/>
        <v>0</v>
      </c>
      <c r="AE917" s="495">
        <f t="shared" si="335"/>
        <v>0</v>
      </c>
      <c r="AF917" s="68">
        <f t="shared" ref="AF917:AI917" si="342">AF877+AF882+AF887+AF892+AF897+AF902+AF912+AF907</f>
        <v>0</v>
      </c>
      <c r="AG917" s="68">
        <f t="shared" si="342"/>
        <v>0</v>
      </c>
      <c r="AH917" s="68">
        <f t="shared" si="342"/>
        <v>0</v>
      </c>
      <c r="AI917" s="68">
        <f t="shared" si="342"/>
        <v>0</v>
      </c>
      <c r="AJ917" s="495">
        <f t="shared" si="333"/>
        <v>0</v>
      </c>
    </row>
    <row r="918" spans="2:36" s="239" customFormat="1" ht="16.5" customHeight="1" x14ac:dyDescent="0.25">
      <c r="B918" s="20"/>
      <c r="C918" s="922"/>
      <c r="D918" s="817" t="s">
        <v>320</v>
      </c>
      <c r="E918" s="818"/>
      <c r="F918" s="52">
        <f t="shared" si="336"/>
        <v>0</v>
      </c>
      <c r="G918" s="68">
        <f t="shared" ref="G918:J919" si="343">G878+G883+G888+G893+G898+G903+G913</f>
        <v>0</v>
      </c>
      <c r="H918" s="68">
        <f t="shared" si="343"/>
        <v>0</v>
      </c>
      <c r="I918" s="68">
        <f t="shared" si="343"/>
        <v>0</v>
      </c>
      <c r="J918" s="68">
        <f t="shared" si="343"/>
        <v>0</v>
      </c>
      <c r="K918" s="68">
        <f t="shared" si="320"/>
        <v>0</v>
      </c>
      <c r="L918" s="68">
        <f t="shared" ref="L918:O919" si="344">L878+L883+L888+L893+L898+L903+L913</f>
        <v>0</v>
      </c>
      <c r="M918" s="68">
        <f t="shared" si="344"/>
        <v>0</v>
      </c>
      <c r="N918" s="68">
        <f t="shared" si="344"/>
        <v>0</v>
      </c>
      <c r="O918" s="68">
        <f t="shared" si="344"/>
        <v>0</v>
      </c>
      <c r="P918" s="318">
        <f t="shared" si="314"/>
        <v>0</v>
      </c>
      <c r="Q918" s="68">
        <f t="shared" ref="Q918:T919" si="345">Q878+Q883+Q888+Q893+Q898+Q903+Q913</f>
        <v>0</v>
      </c>
      <c r="R918" s="68">
        <f t="shared" si="345"/>
        <v>0</v>
      </c>
      <c r="S918" s="68">
        <f t="shared" si="345"/>
        <v>0</v>
      </c>
      <c r="T918" s="68">
        <f t="shared" si="345"/>
        <v>0</v>
      </c>
      <c r="U918" s="318">
        <f t="shared" si="316"/>
        <v>0</v>
      </c>
      <c r="V918" s="68">
        <f t="shared" ref="V918:Y919" si="346">V878+V883+V888+V893+V898+V903+V913</f>
        <v>0</v>
      </c>
      <c r="W918" s="68">
        <f t="shared" si="346"/>
        <v>0</v>
      </c>
      <c r="X918" s="68">
        <f t="shared" si="346"/>
        <v>0</v>
      </c>
      <c r="Y918" s="475">
        <f t="shared" si="346"/>
        <v>0</v>
      </c>
      <c r="Z918" s="495">
        <f t="shared" si="334"/>
        <v>0</v>
      </c>
      <c r="AA918" s="68">
        <f t="shared" ref="AA918:AD919" si="347">AA878+AA883+AA888+AA893+AA898+AA903+AA913</f>
        <v>0</v>
      </c>
      <c r="AB918" s="68">
        <f t="shared" si="347"/>
        <v>0</v>
      </c>
      <c r="AC918" s="68">
        <f t="shared" si="347"/>
        <v>0</v>
      </c>
      <c r="AD918" s="68">
        <f t="shared" si="347"/>
        <v>0</v>
      </c>
      <c r="AE918" s="495">
        <f t="shared" si="335"/>
        <v>0</v>
      </c>
      <c r="AF918" s="68">
        <f t="shared" ref="AF918:AI919" si="348">AF878+AF883+AF888+AF893+AF898+AF903+AF913</f>
        <v>0</v>
      </c>
      <c r="AG918" s="68">
        <f t="shared" si="348"/>
        <v>0</v>
      </c>
      <c r="AH918" s="68">
        <f t="shared" si="348"/>
        <v>0</v>
      </c>
      <c r="AI918" s="68">
        <f t="shared" si="348"/>
        <v>0</v>
      </c>
      <c r="AJ918" s="495">
        <f t="shared" si="333"/>
        <v>0</v>
      </c>
    </row>
    <row r="919" spans="2:36" s="239" customFormat="1" ht="16.5" customHeight="1" thickBot="1" x14ac:dyDescent="0.3">
      <c r="B919" s="20"/>
      <c r="C919" s="922"/>
      <c r="D919" s="821" t="s">
        <v>319</v>
      </c>
      <c r="E919" s="822"/>
      <c r="F919" s="52">
        <f t="shared" si="336"/>
        <v>2</v>
      </c>
      <c r="G919" s="68">
        <f t="shared" si="343"/>
        <v>0</v>
      </c>
      <c r="H919" s="68">
        <f t="shared" si="343"/>
        <v>0</v>
      </c>
      <c r="I919" s="68">
        <f t="shared" si="343"/>
        <v>0</v>
      </c>
      <c r="J919" s="68">
        <f t="shared" si="343"/>
        <v>0</v>
      </c>
      <c r="K919" s="68">
        <f t="shared" si="320"/>
        <v>0</v>
      </c>
      <c r="L919" s="68">
        <f t="shared" si="344"/>
        <v>0</v>
      </c>
      <c r="M919" s="68">
        <f t="shared" si="344"/>
        <v>0</v>
      </c>
      <c r="N919" s="68">
        <f t="shared" si="344"/>
        <v>0</v>
      </c>
      <c r="O919" s="68">
        <f t="shared" si="344"/>
        <v>0</v>
      </c>
      <c r="P919" s="318">
        <f t="shared" si="314"/>
        <v>0</v>
      </c>
      <c r="Q919" s="68">
        <f t="shared" si="345"/>
        <v>0</v>
      </c>
      <c r="R919" s="68">
        <f t="shared" si="345"/>
        <v>0</v>
      </c>
      <c r="S919" s="68">
        <f t="shared" si="345"/>
        <v>0</v>
      </c>
      <c r="T919" s="68">
        <f t="shared" si="345"/>
        <v>0</v>
      </c>
      <c r="U919" s="318">
        <f t="shared" si="316"/>
        <v>0</v>
      </c>
      <c r="V919" s="68">
        <f t="shared" si="346"/>
        <v>0</v>
      </c>
      <c r="W919" s="68">
        <f t="shared" si="346"/>
        <v>1</v>
      </c>
      <c r="X919" s="68">
        <f t="shared" si="346"/>
        <v>0</v>
      </c>
      <c r="Y919" s="475">
        <f t="shared" si="346"/>
        <v>0</v>
      </c>
      <c r="Z919" s="495">
        <f t="shared" si="334"/>
        <v>1</v>
      </c>
      <c r="AA919" s="68">
        <f t="shared" si="347"/>
        <v>0</v>
      </c>
      <c r="AB919" s="68">
        <f t="shared" si="347"/>
        <v>0</v>
      </c>
      <c r="AC919" s="68">
        <f t="shared" si="347"/>
        <v>0</v>
      </c>
      <c r="AD919" s="68">
        <f t="shared" si="347"/>
        <v>1</v>
      </c>
      <c r="AE919" s="495">
        <f t="shared" si="335"/>
        <v>1</v>
      </c>
      <c r="AF919" s="68">
        <f t="shared" si="348"/>
        <v>0</v>
      </c>
      <c r="AG919" s="68">
        <f t="shared" si="348"/>
        <v>0</v>
      </c>
      <c r="AH919" s="68">
        <f t="shared" si="348"/>
        <v>0</v>
      </c>
      <c r="AI919" s="68">
        <f t="shared" si="348"/>
        <v>0</v>
      </c>
      <c r="AJ919" s="495">
        <f t="shared" si="333"/>
        <v>0</v>
      </c>
    </row>
    <row r="920" spans="2:36" s="239" customFormat="1" ht="16.5" customHeight="1" thickBot="1" x14ac:dyDescent="0.3">
      <c r="B920" s="216"/>
      <c r="C920" s="923"/>
      <c r="D920" s="815" t="s">
        <v>490</v>
      </c>
      <c r="E920" s="816"/>
      <c r="F920" s="52">
        <f t="shared" si="336"/>
        <v>20</v>
      </c>
      <c r="G920" s="68">
        <f t="shared" ref="G920:J921" si="349">G880+G885+G890+G895+G900+G905+G915+G910</f>
        <v>0</v>
      </c>
      <c r="H920" s="68">
        <f t="shared" si="349"/>
        <v>0</v>
      </c>
      <c r="I920" s="68">
        <f t="shared" si="349"/>
        <v>0</v>
      </c>
      <c r="J920" s="68">
        <f t="shared" si="349"/>
        <v>0</v>
      </c>
      <c r="K920" s="68">
        <f t="shared" si="320"/>
        <v>0</v>
      </c>
      <c r="L920" s="68">
        <f t="shared" ref="L920:O921" si="350">L880+L885+L890+L895+L900+L905+L915+L910</f>
        <v>5</v>
      </c>
      <c r="M920" s="68">
        <f t="shared" si="350"/>
        <v>0</v>
      </c>
      <c r="N920" s="68">
        <f t="shared" si="350"/>
        <v>0</v>
      </c>
      <c r="O920" s="68">
        <f t="shared" si="350"/>
        <v>0</v>
      </c>
      <c r="P920" s="318">
        <f t="shared" si="314"/>
        <v>5</v>
      </c>
      <c r="Q920" s="68">
        <f t="shared" ref="Q920:T921" si="351">Q880+Q885+Q890+Q895+Q900+Q905+Q915+Q910</f>
        <v>0</v>
      </c>
      <c r="R920" s="68">
        <f t="shared" si="351"/>
        <v>0</v>
      </c>
      <c r="S920" s="68">
        <f t="shared" si="351"/>
        <v>1</v>
      </c>
      <c r="T920" s="68">
        <f t="shared" si="351"/>
        <v>0</v>
      </c>
      <c r="U920" s="318">
        <f t="shared" si="316"/>
        <v>1</v>
      </c>
      <c r="V920" s="68">
        <f t="shared" ref="V920:Y921" si="352">V880+V885+V890+V895+V900+V905+V915+V910</f>
        <v>0</v>
      </c>
      <c r="W920" s="68">
        <f t="shared" si="352"/>
        <v>1</v>
      </c>
      <c r="X920" s="68">
        <f t="shared" si="352"/>
        <v>0</v>
      </c>
      <c r="Y920" s="475">
        <f t="shared" si="352"/>
        <v>3</v>
      </c>
      <c r="Z920" s="495">
        <f t="shared" si="334"/>
        <v>4</v>
      </c>
      <c r="AA920" s="68">
        <f t="shared" ref="AA920:AD921" si="353">AA880+AA885+AA890+AA895+AA900+AA905+AA915+AA910</f>
        <v>0</v>
      </c>
      <c r="AB920" s="68">
        <f t="shared" si="353"/>
        <v>0</v>
      </c>
      <c r="AC920" s="68">
        <f t="shared" si="353"/>
        <v>0</v>
      </c>
      <c r="AD920" s="68">
        <f t="shared" si="353"/>
        <v>5</v>
      </c>
      <c r="AE920" s="495">
        <f t="shared" si="335"/>
        <v>5</v>
      </c>
      <c r="AF920" s="68">
        <f t="shared" ref="AF920:AI921" si="354">AF880+AF885+AF890+AF895+AF900+AF905+AF915+AF910</f>
        <v>0</v>
      </c>
      <c r="AG920" s="68">
        <f t="shared" si="354"/>
        <v>0</v>
      </c>
      <c r="AH920" s="68">
        <f t="shared" si="354"/>
        <v>0</v>
      </c>
      <c r="AI920" s="68">
        <f t="shared" si="354"/>
        <v>5</v>
      </c>
      <c r="AJ920" s="495">
        <f t="shared" si="333"/>
        <v>5</v>
      </c>
    </row>
    <row r="921" spans="2:36" s="239" customFormat="1" ht="16.5" customHeight="1" thickBot="1" x14ac:dyDescent="0.3">
      <c r="B921" s="161"/>
      <c r="C921" s="924"/>
      <c r="D921" s="815" t="s">
        <v>655</v>
      </c>
      <c r="E921" s="816"/>
      <c r="F921" s="52">
        <f t="shared" si="336"/>
        <v>0</v>
      </c>
      <c r="G921" s="68">
        <f t="shared" si="349"/>
        <v>0</v>
      </c>
      <c r="H921" s="68">
        <f t="shared" si="349"/>
        <v>0</v>
      </c>
      <c r="I921" s="68">
        <f t="shared" si="349"/>
        <v>0</v>
      </c>
      <c r="J921" s="68">
        <f t="shared" si="349"/>
        <v>0</v>
      </c>
      <c r="K921" s="68">
        <f t="shared" si="320"/>
        <v>0</v>
      </c>
      <c r="L921" s="68">
        <f t="shared" si="350"/>
        <v>0</v>
      </c>
      <c r="M921" s="68">
        <f t="shared" si="350"/>
        <v>0</v>
      </c>
      <c r="N921" s="68">
        <f t="shared" si="350"/>
        <v>0</v>
      </c>
      <c r="O921" s="68">
        <f t="shared" si="350"/>
        <v>0</v>
      </c>
      <c r="P921" s="318">
        <f t="shared" ref="P921:P984" si="355">L921+M921+N921+O921</f>
        <v>0</v>
      </c>
      <c r="Q921" s="68">
        <f t="shared" si="351"/>
        <v>0</v>
      </c>
      <c r="R921" s="68">
        <f t="shared" si="351"/>
        <v>0</v>
      </c>
      <c r="S921" s="68">
        <f t="shared" si="351"/>
        <v>0</v>
      </c>
      <c r="T921" s="68">
        <f t="shared" si="351"/>
        <v>0</v>
      </c>
      <c r="U921" s="318">
        <f t="shared" ref="U921:U984" si="356">Q921+R921+S921+T921</f>
        <v>0</v>
      </c>
      <c r="V921" s="68">
        <f t="shared" si="352"/>
        <v>0</v>
      </c>
      <c r="W921" s="68">
        <f t="shared" si="352"/>
        <v>0</v>
      </c>
      <c r="X921" s="68">
        <f t="shared" si="352"/>
        <v>0</v>
      </c>
      <c r="Y921" s="475">
        <f t="shared" si="352"/>
        <v>0</v>
      </c>
      <c r="Z921" s="495">
        <f t="shared" si="334"/>
        <v>0</v>
      </c>
      <c r="AA921" s="68">
        <f t="shared" si="353"/>
        <v>0</v>
      </c>
      <c r="AB921" s="68">
        <f t="shared" si="353"/>
        <v>0</v>
      </c>
      <c r="AC921" s="68">
        <f t="shared" si="353"/>
        <v>0</v>
      </c>
      <c r="AD921" s="68">
        <f t="shared" si="353"/>
        <v>0</v>
      </c>
      <c r="AE921" s="495">
        <f t="shared" si="335"/>
        <v>0</v>
      </c>
      <c r="AF921" s="68">
        <f t="shared" si="354"/>
        <v>0</v>
      </c>
      <c r="AG921" s="68">
        <f t="shared" si="354"/>
        <v>0</v>
      </c>
      <c r="AH921" s="68">
        <f t="shared" si="354"/>
        <v>0</v>
      </c>
      <c r="AI921" s="68">
        <f t="shared" si="354"/>
        <v>0</v>
      </c>
      <c r="AJ921" s="495">
        <f t="shared" si="333"/>
        <v>0</v>
      </c>
    </row>
    <row r="922" spans="2:36" s="239" customFormat="1" ht="23.25" customHeight="1" x14ac:dyDescent="0.25">
      <c r="B922" s="870">
        <v>1</v>
      </c>
      <c r="C922" s="921" t="s">
        <v>393</v>
      </c>
      <c r="D922" s="795" t="s">
        <v>392</v>
      </c>
      <c r="E922" s="100" t="s">
        <v>118</v>
      </c>
      <c r="F922" s="52">
        <f t="shared" si="336"/>
        <v>0</v>
      </c>
      <c r="G922" s="113">
        <v>0</v>
      </c>
      <c r="H922" s="113">
        <v>0</v>
      </c>
      <c r="I922" s="113">
        <v>0</v>
      </c>
      <c r="J922" s="113">
        <v>0</v>
      </c>
      <c r="K922" s="68">
        <f t="shared" ref="K922:K985" si="357">G922+H922+I922+J922</f>
        <v>0</v>
      </c>
      <c r="L922" s="113">
        <v>0</v>
      </c>
      <c r="M922" s="113">
        <v>0</v>
      </c>
      <c r="N922" s="113">
        <v>0</v>
      </c>
      <c r="O922" s="113">
        <v>0</v>
      </c>
      <c r="P922" s="318">
        <f t="shared" si="355"/>
        <v>0</v>
      </c>
      <c r="Q922" s="113">
        <v>0</v>
      </c>
      <c r="R922" s="113">
        <v>0</v>
      </c>
      <c r="S922" s="113">
        <v>0</v>
      </c>
      <c r="T922" s="113">
        <v>0</v>
      </c>
      <c r="U922" s="318">
        <f t="shared" si="356"/>
        <v>0</v>
      </c>
      <c r="V922" s="113">
        <v>0</v>
      </c>
      <c r="W922" s="113">
        <v>0</v>
      </c>
      <c r="X922" s="113">
        <v>0</v>
      </c>
      <c r="Y922" s="485">
        <v>0</v>
      </c>
      <c r="Z922" s="495">
        <f t="shared" si="334"/>
        <v>0</v>
      </c>
      <c r="AA922" s="113">
        <v>0</v>
      </c>
      <c r="AB922" s="113">
        <v>0</v>
      </c>
      <c r="AC922" s="113">
        <v>0</v>
      </c>
      <c r="AD922" s="113">
        <v>0</v>
      </c>
      <c r="AE922" s="495">
        <f t="shared" si="335"/>
        <v>0</v>
      </c>
      <c r="AF922" s="113">
        <v>0</v>
      </c>
      <c r="AG922" s="113">
        <v>0</v>
      </c>
      <c r="AH922" s="113">
        <v>0</v>
      </c>
      <c r="AI922" s="113">
        <v>0</v>
      </c>
      <c r="AJ922" s="495">
        <f t="shared" si="333"/>
        <v>0</v>
      </c>
    </row>
    <row r="923" spans="2:36" s="239" customFormat="1" ht="23.25" customHeight="1" x14ac:dyDescent="0.25">
      <c r="B923" s="871"/>
      <c r="C923" s="912"/>
      <c r="D923" s="796"/>
      <c r="E923" s="79" t="s">
        <v>205</v>
      </c>
      <c r="F923" s="52">
        <f t="shared" si="336"/>
        <v>0</v>
      </c>
      <c r="G923" s="110">
        <v>0</v>
      </c>
      <c r="H923" s="110">
        <v>0</v>
      </c>
      <c r="I923" s="110">
        <v>0</v>
      </c>
      <c r="J923" s="110">
        <v>0</v>
      </c>
      <c r="K923" s="68">
        <f t="shared" si="357"/>
        <v>0</v>
      </c>
      <c r="L923" s="110">
        <v>0</v>
      </c>
      <c r="M923" s="110">
        <v>0</v>
      </c>
      <c r="N923" s="110">
        <v>0</v>
      </c>
      <c r="O923" s="110">
        <v>0</v>
      </c>
      <c r="P923" s="318">
        <f t="shared" si="355"/>
        <v>0</v>
      </c>
      <c r="Q923" s="110">
        <v>0</v>
      </c>
      <c r="R923" s="110">
        <v>0</v>
      </c>
      <c r="S923" s="110">
        <v>0</v>
      </c>
      <c r="T923" s="110">
        <v>0</v>
      </c>
      <c r="U923" s="318">
        <f t="shared" si="356"/>
        <v>0</v>
      </c>
      <c r="V923" s="113">
        <v>0</v>
      </c>
      <c r="W923" s="113">
        <v>0</v>
      </c>
      <c r="X923" s="113">
        <v>0</v>
      </c>
      <c r="Y923" s="485">
        <v>0</v>
      </c>
      <c r="Z923" s="495">
        <f t="shared" si="334"/>
        <v>0</v>
      </c>
      <c r="AA923" s="110">
        <v>0</v>
      </c>
      <c r="AB923" s="110">
        <v>0</v>
      </c>
      <c r="AC923" s="110">
        <v>0</v>
      </c>
      <c r="AD923" s="110">
        <v>0</v>
      </c>
      <c r="AE923" s="495">
        <f t="shared" si="335"/>
        <v>0</v>
      </c>
      <c r="AF923" s="110">
        <v>0</v>
      </c>
      <c r="AG923" s="110">
        <v>0</v>
      </c>
      <c r="AH923" s="110">
        <v>0</v>
      </c>
      <c r="AI923" s="110">
        <v>0</v>
      </c>
      <c r="AJ923" s="495">
        <f t="shared" si="333"/>
        <v>0</v>
      </c>
    </row>
    <row r="924" spans="2:36" s="239" customFormat="1" ht="23.25" customHeight="1" thickBot="1" x14ac:dyDescent="0.3">
      <c r="B924" s="871"/>
      <c r="C924" s="912"/>
      <c r="D924" s="797"/>
      <c r="E924" s="80" t="s">
        <v>114</v>
      </c>
      <c r="F924" s="52">
        <f t="shared" si="336"/>
        <v>0</v>
      </c>
      <c r="G924" s="145">
        <v>0</v>
      </c>
      <c r="H924" s="145">
        <v>0</v>
      </c>
      <c r="I924" s="145">
        <v>0</v>
      </c>
      <c r="J924" s="145">
        <v>0</v>
      </c>
      <c r="K924" s="68">
        <f t="shared" si="357"/>
        <v>0</v>
      </c>
      <c r="L924" s="145">
        <v>0</v>
      </c>
      <c r="M924" s="145">
        <v>0</v>
      </c>
      <c r="N924" s="145">
        <v>0</v>
      </c>
      <c r="O924" s="145">
        <v>0</v>
      </c>
      <c r="P924" s="318">
        <f t="shared" si="355"/>
        <v>0</v>
      </c>
      <c r="Q924" s="145">
        <v>0</v>
      </c>
      <c r="R924" s="145">
        <v>0</v>
      </c>
      <c r="S924" s="145">
        <v>0</v>
      </c>
      <c r="T924" s="145">
        <v>0</v>
      </c>
      <c r="U924" s="318">
        <f t="shared" si="356"/>
        <v>0</v>
      </c>
      <c r="V924" s="113">
        <v>0</v>
      </c>
      <c r="W924" s="113">
        <v>0</v>
      </c>
      <c r="X924" s="113">
        <v>0</v>
      </c>
      <c r="Y924" s="485">
        <v>0</v>
      </c>
      <c r="Z924" s="495">
        <f t="shared" si="334"/>
        <v>0</v>
      </c>
      <c r="AA924" s="145">
        <v>0</v>
      </c>
      <c r="AB924" s="145">
        <v>0</v>
      </c>
      <c r="AC924" s="145">
        <v>0</v>
      </c>
      <c r="AD924" s="145">
        <v>0</v>
      </c>
      <c r="AE924" s="495">
        <f t="shared" si="335"/>
        <v>0</v>
      </c>
      <c r="AF924" s="145">
        <v>0</v>
      </c>
      <c r="AG924" s="145">
        <v>0</v>
      </c>
      <c r="AH924" s="145">
        <v>0</v>
      </c>
      <c r="AI924" s="145">
        <v>0</v>
      </c>
      <c r="AJ924" s="495">
        <f t="shared" si="333"/>
        <v>0</v>
      </c>
    </row>
    <row r="925" spans="2:36" s="239" customFormat="1" ht="16.5" customHeight="1" x14ac:dyDescent="0.25">
      <c r="B925" s="20"/>
      <c r="C925" s="912"/>
      <c r="D925" s="819" t="s">
        <v>394</v>
      </c>
      <c r="E925" s="820"/>
      <c r="F925" s="52">
        <f t="shared" si="336"/>
        <v>0</v>
      </c>
      <c r="G925" s="68">
        <f t="shared" ref="G925:J927" si="358">G922</f>
        <v>0</v>
      </c>
      <c r="H925" s="68">
        <f t="shared" si="358"/>
        <v>0</v>
      </c>
      <c r="I925" s="68">
        <f t="shared" si="358"/>
        <v>0</v>
      </c>
      <c r="J925" s="68">
        <f t="shared" si="358"/>
        <v>0</v>
      </c>
      <c r="K925" s="68">
        <f t="shared" si="357"/>
        <v>0</v>
      </c>
      <c r="L925" s="68">
        <f t="shared" ref="L925:O927" si="359">L922</f>
        <v>0</v>
      </c>
      <c r="M925" s="68">
        <f t="shared" si="359"/>
        <v>0</v>
      </c>
      <c r="N925" s="68">
        <f t="shared" si="359"/>
        <v>0</v>
      </c>
      <c r="O925" s="68">
        <f t="shared" si="359"/>
        <v>0</v>
      </c>
      <c r="P925" s="318">
        <f t="shared" si="355"/>
        <v>0</v>
      </c>
      <c r="Q925" s="68">
        <f t="shared" ref="Q925:T927" si="360">Q922</f>
        <v>0</v>
      </c>
      <c r="R925" s="68">
        <f t="shared" si="360"/>
        <v>0</v>
      </c>
      <c r="S925" s="68">
        <f t="shared" si="360"/>
        <v>0</v>
      </c>
      <c r="T925" s="68">
        <f t="shared" si="360"/>
        <v>0</v>
      </c>
      <c r="U925" s="318">
        <f t="shared" si="356"/>
        <v>0</v>
      </c>
      <c r="V925" s="68">
        <f t="shared" ref="V925:Y927" si="361">V922</f>
        <v>0</v>
      </c>
      <c r="W925" s="68">
        <f t="shared" si="361"/>
        <v>0</v>
      </c>
      <c r="X925" s="68">
        <f t="shared" si="361"/>
        <v>0</v>
      </c>
      <c r="Y925" s="475">
        <f t="shared" si="361"/>
        <v>0</v>
      </c>
      <c r="Z925" s="495">
        <f t="shared" si="334"/>
        <v>0</v>
      </c>
      <c r="AA925" s="68">
        <f t="shared" ref="AA925:AD927" si="362">AA922</f>
        <v>0</v>
      </c>
      <c r="AB925" s="68">
        <f t="shared" si="362"/>
        <v>0</v>
      </c>
      <c r="AC925" s="68">
        <f t="shared" si="362"/>
        <v>0</v>
      </c>
      <c r="AD925" s="68">
        <f t="shared" si="362"/>
        <v>0</v>
      </c>
      <c r="AE925" s="495">
        <f t="shared" si="335"/>
        <v>0</v>
      </c>
      <c r="AF925" s="68">
        <f t="shared" ref="AF925:AI927" si="363">AF922</f>
        <v>0</v>
      </c>
      <c r="AG925" s="68">
        <f t="shared" si="363"/>
        <v>0</v>
      </c>
      <c r="AH925" s="68">
        <f t="shared" si="363"/>
        <v>0</v>
      </c>
      <c r="AI925" s="68">
        <f t="shared" si="363"/>
        <v>0</v>
      </c>
      <c r="AJ925" s="495">
        <f t="shared" si="333"/>
        <v>0</v>
      </c>
    </row>
    <row r="926" spans="2:36" s="239" customFormat="1" ht="16.5" customHeight="1" x14ac:dyDescent="0.25">
      <c r="B926" s="20"/>
      <c r="C926" s="912"/>
      <c r="D926" s="817" t="s">
        <v>395</v>
      </c>
      <c r="E926" s="818"/>
      <c r="F926" s="52">
        <f t="shared" si="336"/>
        <v>0</v>
      </c>
      <c r="G926" s="68">
        <f t="shared" si="358"/>
        <v>0</v>
      </c>
      <c r="H926" s="68">
        <f t="shared" si="358"/>
        <v>0</v>
      </c>
      <c r="I926" s="68">
        <f t="shared" si="358"/>
        <v>0</v>
      </c>
      <c r="J926" s="68">
        <f t="shared" si="358"/>
        <v>0</v>
      </c>
      <c r="K926" s="68">
        <f t="shared" si="357"/>
        <v>0</v>
      </c>
      <c r="L926" s="68">
        <f t="shared" si="359"/>
        <v>0</v>
      </c>
      <c r="M926" s="68">
        <f t="shared" si="359"/>
        <v>0</v>
      </c>
      <c r="N926" s="68">
        <f t="shared" si="359"/>
        <v>0</v>
      </c>
      <c r="O926" s="68">
        <f t="shared" si="359"/>
        <v>0</v>
      </c>
      <c r="P926" s="318">
        <f t="shared" si="355"/>
        <v>0</v>
      </c>
      <c r="Q926" s="68">
        <f t="shared" si="360"/>
        <v>0</v>
      </c>
      <c r="R926" s="68">
        <f t="shared" si="360"/>
        <v>0</v>
      </c>
      <c r="S926" s="68">
        <f t="shared" si="360"/>
        <v>0</v>
      </c>
      <c r="T926" s="68">
        <f t="shared" si="360"/>
        <v>0</v>
      </c>
      <c r="U926" s="318">
        <f t="shared" si="356"/>
        <v>0</v>
      </c>
      <c r="V926" s="68">
        <f t="shared" si="361"/>
        <v>0</v>
      </c>
      <c r="W926" s="68">
        <f t="shared" si="361"/>
        <v>0</v>
      </c>
      <c r="X926" s="68">
        <f t="shared" si="361"/>
        <v>0</v>
      </c>
      <c r="Y926" s="475">
        <f t="shared" si="361"/>
        <v>0</v>
      </c>
      <c r="Z926" s="495">
        <f t="shared" si="334"/>
        <v>0</v>
      </c>
      <c r="AA926" s="68">
        <f t="shared" si="362"/>
        <v>0</v>
      </c>
      <c r="AB926" s="68">
        <f t="shared" si="362"/>
        <v>0</v>
      </c>
      <c r="AC926" s="68">
        <f t="shared" si="362"/>
        <v>0</v>
      </c>
      <c r="AD926" s="68">
        <f t="shared" si="362"/>
        <v>0</v>
      </c>
      <c r="AE926" s="495">
        <f t="shared" si="335"/>
        <v>0</v>
      </c>
      <c r="AF926" s="68">
        <f t="shared" si="363"/>
        <v>0</v>
      </c>
      <c r="AG926" s="68">
        <f t="shared" si="363"/>
        <v>0</v>
      </c>
      <c r="AH926" s="68">
        <f t="shared" si="363"/>
        <v>0</v>
      </c>
      <c r="AI926" s="68">
        <f t="shared" si="363"/>
        <v>0</v>
      </c>
      <c r="AJ926" s="495">
        <f t="shared" si="333"/>
        <v>0</v>
      </c>
    </row>
    <row r="927" spans="2:36" s="239" customFormat="1" ht="16.5" customHeight="1" thickBot="1" x14ac:dyDescent="0.3">
      <c r="B927" s="161"/>
      <c r="C927" s="914"/>
      <c r="D927" s="821" t="s">
        <v>396</v>
      </c>
      <c r="E927" s="822"/>
      <c r="F927" s="52">
        <f t="shared" si="336"/>
        <v>0</v>
      </c>
      <c r="G927" s="68">
        <f t="shared" si="358"/>
        <v>0</v>
      </c>
      <c r="H927" s="68">
        <f t="shared" si="358"/>
        <v>0</v>
      </c>
      <c r="I927" s="68">
        <f t="shared" si="358"/>
        <v>0</v>
      </c>
      <c r="J927" s="68">
        <f t="shared" si="358"/>
        <v>0</v>
      </c>
      <c r="K927" s="68">
        <f t="shared" si="357"/>
        <v>0</v>
      </c>
      <c r="L927" s="68">
        <f t="shared" si="359"/>
        <v>0</v>
      </c>
      <c r="M927" s="68">
        <f t="shared" si="359"/>
        <v>0</v>
      </c>
      <c r="N927" s="68">
        <f t="shared" si="359"/>
        <v>0</v>
      </c>
      <c r="O927" s="68">
        <f t="shared" si="359"/>
        <v>0</v>
      </c>
      <c r="P927" s="318">
        <f t="shared" si="355"/>
        <v>0</v>
      </c>
      <c r="Q927" s="68">
        <f t="shared" si="360"/>
        <v>0</v>
      </c>
      <c r="R927" s="68">
        <f t="shared" si="360"/>
        <v>0</v>
      </c>
      <c r="S927" s="68">
        <f t="shared" si="360"/>
        <v>0</v>
      </c>
      <c r="T927" s="68">
        <f t="shared" si="360"/>
        <v>0</v>
      </c>
      <c r="U927" s="318">
        <f t="shared" si="356"/>
        <v>0</v>
      </c>
      <c r="V927" s="68">
        <f t="shared" si="361"/>
        <v>0</v>
      </c>
      <c r="W927" s="68">
        <f t="shared" si="361"/>
        <v>0</v>
      </c>
      <c r="X927" s="68">
        <f t="shared" si="361"/>
        <v>0</v>
      </c>
      <c r="Y927" s="475">
        <f t="shared" si="361"/>
        <v>0</v>
      </c>
      <c r="Z927" s="495">
        <f t="shared" si="334"/>
        <v>0</v>
      </c>
      <c r="AA927" s="68">
        <f t="shared" si="362"/>
        <v>0</v>
      </c>
      <c r="AB927" s="68">
        <f t="shared" si="362"/>
        <v>0</v>
      </c>
      <c r="AC927" s="68">
        <f t="shared" si="362"/>
        <v>0</v>
      </c>
      <c r="AD927" s="68">
        <f t="shared" si="362"/>
        <v>0</v>
      </c>
      <c r="AE927" s="495">
        <f t="shared" si="335"/>
        <v>0</v>
      </c>
      <c r="AF927" s="68">
        <f t="shared" si="363"/>
        <v>0</v>
      </c>
      <c r="AG927" s="68">
        <f t="shared" si="363"/>
        <v>0</v>
      </c>
      <c r="AH927" s="68">
        <f t="shared" si="363"/>
        <v>0</v>
      </c>
      <c r="AI927" s="68">
        <f t="shared" si="363"/>
        <v>0</v>
      </c>
      <c r="AJ927" s="495">
        <f t="shared" si="333"/>
        <v>0</v>
      </c>
    </row>
    <row r="928" spans="2:36" s="239" customFormat="1" ht="16.5" customHeight="1" thickBot="1" x14ac:dyDescent="0.3">
      <c r="B928" s="870">
        <v>1</v>
      </c>
      <c r="C928" s="876" t="s">
        <v>557</v>
      </c>
      <c r="D928" s="795" t="s">
        <v>558</v>
      </c>
      <c r="E928" s="85" t="s">
        <v>118</v>
      </c>
      <c r="F928" s="52">
        <f t="shared" si="336"/>
        <v>0</v>
      </c>
      <c r="G928" s="142"/>
      <c r="H928" s="142"/>
      <c r="I928" s="142"/>
      <c r="J928" s="142"/>
      <c r="K928" s="68">
        <f t="shared" si="357"/>
        <v>0</v>
      </c>
      <c r="L928" s="277"/>
      <c r="M928" s="277"/>
      <c r="N928" s="277"/>
      <c r="O928" s="277"/>
      <c r="P928" s="318">
        <f t="shared" si="355"/>
        <v>0</v>
      </c>
      <c r="Q928" s="277"/>
      <c r="R928" s="277"/>
      <c r="S928" s="277"/>
      <c r="T928" s="277"/>
      <c r="U928" s="318">
        <f t="shared" si="356"/>
        <v>0</v>
      </c>
      <c r="V928" s="277"/>
      <c r="W928" s="277"/>
      <c r="X928" s="277"/>
      <c r="Y928" s="422"/>
      <c r="Z928" s="495">
        <f t="shared" si="334"/>
        <v>0</v>
      </c>
      <c r="AA928" s="277"/>
      <c r="AB928" s="277"/>
      <c r="AC928" s="277"/>
      <c r="AD928" s="277"/>
      <c r="AE928" s="495">
        <f t="shared" si="335"/>
        <v>0</v>
      </c>
      <c r="AF928" s="277"/>
      <c r="AG928" s="277"/>
      <c r="AH928" s="277"/>
      <c r="AI928" s="277"/>
      <c r="AJ928" s="495">
        <f t="shared" si="333"/>
        <v>0</v>
      </c>
    </row>
    <row r="929" spans="2:36" s="239" customFormat="1" ht="16.5" customHeight="1" thickBot="1" x14ac:dyDescent="0.3">
      <c r="B929" s="871"/>
      <c r="C929" s="877"/>
      <c r="D929" s="796"/>
      <c r="E929" s="86" t="s">
        <v>205</v>
      </c>
      <c r="F929" s="52">
        <f t="shared" si="336"/>
        <v>0</v>
      </c>
      <c r="G929" s="146"/>
      <c r="H929" s="146"/>
      <c r="I929" s="146"/>
      <c r="J929" s="146"/>
      <c r="K929" s="68">
        <f t="shared" si="357"/>
        <v>0</v>
      </c>
      <c r="L929" s="277"/>
      <c r="M929" s="277"/>
      <c r="N929" s="277"/>
      <c r="O929" s="277"/>
      <c r="P929" s="318">
        <f t="shared" si="355"/>
        <v>0</v>
      </c>
      <c r="Q929" s="277"/>
      <c r="R929" s="277"/>
      <c r="S929" s="277"/>
      <c r="T929" s="277"/>
      <c r="U929" s="318">
        <f t="shared" si="356"/>
        <v>0</v>
      </c>
      <c r="V929" s="277"/>
      <c r="W929" s="277"/>
      <c r="X929" s="277"/>
      <c r="Y929" s="422"/>
      <c r="Z929" s="495">
        <f t="shared" si="334"/>
        <v>0</v>
      </c>
      <c r="AA929" s="277"/>
      <c r="AB929" s="277"/>
      <c r="AC929" s="277"/>
      <c r="AD929" s="277"/>
      <c r="AE929" s="495">
        <f t="shared" si="335"/>
        <v>0</v>
      </c>
      <c r="AF929" s="277"/>
      <c r="AG929" s="277"/>
      <c r="AH929" s="277"/>
      <c r="AI929" s="277"/>
      <c r="AJ929" s="495">
        <f t="shared" si="333"/>
        <v>0</v>
      </c>
    </row>
    <row r="930" spans="2:36" s="239" customFormat="1" ht="16.5" customHeight="1" thickBot="1" x14ac:dyDescent="0.3">
      <c r="B930" s="871"/>
      <c r="C930" s="877"/>
      <c r="D930" s="796"/>
      <c r="E930" s="121" t="s">
        <v>114</v>
      </c>
      <c r="F930" s="52">
        <f t="shared" si="336"/>
        <v>0</v>
      </c>
      <c r="G930" s="141"/>
      <c r="H930" s="141"/>
      <c r="I930" s="141"/>
      <c r="J930" s="141"/>
      <c r="K930" s="68">
        <f t="shared" si="357"/>
        <v>0</v>
      </c>
      <c r="L930" s="277"/>
      <c r="M930" s="277"/>
      <c r="N930" s="277"/>
      <c r="O930" s="277"/>
      <c r="P930" s="318">
        <f t="shared" si="355"/>
        <v>0</v>
      </c>
      <c r="Q930" s="277"/>
      <c r="R930" s="277"/>
      <c r="S930" s="277"/>
      <c r="T930" s="277"/>
      <c r="U930" s="318">
        <f t="shared" si="356"/>
        <v>0</v>
      </c>
      <c r="V930" s="277"/>
      <c r="W930" s="277"/>
      <c r="X930" s="277"/>
      <c r="Y930" s="422"/>
      <c r="Z930" s="495">
        <f t="shared" si="334"/>
        <v>0</v>
      </c>
      <c r="AA930" s="277"/>
      <c r="AB930" s="277"/>
      <c r="AC930" s="277"/>
      <c r="AD930" s="277"/>
      <c r="AE930" s="495">
        <f t="shared" si="335"/>
        <v>0</v>
      </c>
      <c r="AF930" s="277"/>
      <c r="AG930" s="277"/>
      <c r="AH930" s="277"/>
      <c r="AI930" s="277"/>
      <c r="AJ930" s="495">
        <f t="shared" si="333"/>
        <v>0</v>
      </c>
    </row>
    <row r="931" spans="2:36" s="239" customFormat="1" ht="16.5" customHeight="1" x14ac:dyDescent="0.25">
      <c r="B931" s="871"/>
      <c r="C931" s="877"/>
      <c r="D931" s="796"/>
      <c r="E931" s="226" t="s">
        <v>626</v>
      </c>
      <c r="F931" s="52">
        <f t="shared" si="336"/>
        <v>0</v>
      </c>
      <c r="G931" s="111">
        <v>0</v>
      </c>
      <c r="H931" s="111">
        <v>0</v>
      </c>
      <c r="I931" s="111">
        <v>0</v>
      </c>
      <c r="J931" s="111">
        <v>0</v>
      </c>
      <c r="K931" s="68">
        <f t="shared" si="357"/>
        <v>0</v>
      </c>
      <c r="L931" s="111">
        <v>0</v>
      </c>
      <c r="M931" s="111">
        <v>0</v>
      </c>
      <c r="N931" s="111">
        <v>0</v>
      </c>
      <c r="O931" s="111">
        <v>0</v>
      </c>
      <c r="P931" s="318">
        <f t="shared" si="355"/>
        <v>0</v>
      </c>
      <c r="Q931" s="111">
        <v>0</v>
      </c>
      <c r="R931" s="111">
        <v>0</v>
      </c>
      <c r="S931" s="111">
        <v>0</v>
      </c>
      <c r="T931" s="111">
        <v>0</v>
      </c>
      <c r="U931" s="318">
        <f t="shared" si="356"/>
        <v>0</v>
      </c>
      <c r="V931" s="111">
        <v>0</v>
      </c>
      <c r="W931" s="111">
        <v>0</v>
      </c>
      <c r="X931" s="111">
        <v>0</v>
      </c>
      <c r="Y931" s="486">
        <v>0</v>
      </c>
      <c r="Z931" s="495">
        <f t="shared" si="334"/>
        <v>0</v>
      </c>
      <c r="AA931" s="111">
        <v>0</v>
      </c>
      <c r="AB931" s="111">
        <v>0</v>
      </c>
      <c r="AC931" s="111">
        <v>0</v>
      </c>
      <c r="AD931" s="111">
        <v>0</v>
      </c>
      <c r="AE931" s="495">
        <f t="shared" si="335"/>
        <v>0</v>
      </c>
      <c r="AF931" s="111">
        <v>0</v>
      </c>
      <c r="AG931" s="111">
        <v>0</v>
      </c>
      <c r="AH931" s="111">
        <v>0</v>
      </c>
      <c r="AI931" s="111">
        <v>0</v>
      </c>
      <c r="AJ931" s="495">
        <f t="shared" si="333"/>
        <v>0</v>
      </c>
    </row>
    <row r="932" spans="2:36" s="239" customFormat="1" ht="16.5" customHeight="1" thickBot="1" x14ac:dyDescent="0.3">
      <c r="B932" s="871"/>
      <c r="C932" s="877"/>
      <c r="D932" s="797"/>
      <c r="E932" s="89" t="s">
        <v>625</v>
      </c>
      <c r="F932" s="52">
        <f t="shared" si="336"/>
        <v>0</v>
      </c>
      <c r="G932" s="112">
        <v>0</v>
      </c>
      <c r="H932" s="112">
        <v>0</v>
      </c>
      <c r="I932" s="112">
        <v>0</v>
      </c>
      <c r="J932" s="112">
        <v>0</v>
      </c>
      <c r="K932" s="68">
        <f t="shared" si="357"/>
        <v>0</v>
      </c>
      <c r="L932" s="112">
        <v>0</v>
      </c>
      <c r="M932" s="112">
        <v>0</v>
      </c>
      <c r="N932" s="112">
        <v>0</v>
      </c>
      <c r="O932" s="112">
        <v>0</v>
      </c>
      <c r="P932" s="318">
        <f t="shared" si="355"/>
        <v>0</v>
      </c>
      <c r="Q932" s="112">
        <v>0</v>
      </c>
      <c r="R932" s="112">
        <v>0</v>
      </c>
      <c r="S932" s="112">
        <v>0</v>
      </c>
      <c r="T932" s="112">
        <v>0</v>
      </c>
      <c r="U932" s="318">
        <f t="shared" si="356"/>
        <v>0</v>
      </c>
      <c r="V932" s="112">
        <v>0</v>
      </c>
      <c r="W932" s="112">
        <v>0</v>
      </c>
      <c r="X932" s="112">
        <v>0</v>
      </c>
      <c r="Y932" s="480">
        <v>0</v>
      </c>
      <c r="Z932" s="495">
        <f t="shared" si="334"/>
        <v>0</v>
      </c>
      <c r="AA932" s="112">
        <v>0</v>
      </c>
      <c r="AB932" s="112">
        <v>0</v>
      </c>
      <c r="AC932" s="112">
        <v>0</v>
      </c>
      <c r="AD932" s="112">
        <v>0</v>
      </c>
      <c r="AE932" s="495">
        <f t="shared" si="335"/>
        <v>0</v>
      </c>
      <c r="AF932" s="112">
        <v>0</v>
      </c>
      <c r="AG932" s="112">
        <v>0</v>
      </c>
      <c r="AH932" s="112">
        <v>0</v>
      </c>
      <c r="AI932" s="112">
        <v>0</v>
      </c>
      <c r="AJ932" s="495">
        <f t="shared" si="333"/>
        <v>0</v>
      </c>
    </row>
    <row r="933" spans="2:36" s="239" customFormat="1" ht="16.5" customHeight="1" thickBot="1" x14ac:dyDescent="0.3">
      <c r="B933" s="872">
        <v>2</v>
      </c>
      <c r="C933" s="877"/>
      <c r="D933" s="795" t="s">
        <v>559</v>
      </c>
      <c r="E933" s="117" t="s">
        <v>114</v>
      </c>
      <c r="F933" s="52">
        <f t="shared" si="336"/>
        <v>0</v>
      </c>
      <c r="G933" s="144">
        <v>0</v>
      </c>
      <c r="H933" s="144">
        <v>0</v>
      </c>
      <c r="I933" s="144">
        <v>0</v>
      </c>
      <c r="J933" s="144">
        <v>0</v>
      </c>
      <c r="K933" s="68">
        <f t="shared" si="357"/>
        <v>0</v>
      </c>
      <c r="L933" s="144">
        <v>0</v>
      </c>
      <c r="M933" s="144">
        <v>0</v>
      </c>
      <c r="N933" s="144">
        <v>0</v>
      </c>
      <c r="O933" s="144">
        <v>0</v>
      </c>
      <c r="P933" s="318">
        <f t="shared" si="355"/>
        <v>0</v>
      </c>
      <c r="Q933" s="144">
        <v>0</v>
      </c>
      <c r="R933" s="144">
        <v>0</v>
      </c>
      <c r="S933" s="144">
        <v>0</v>
      </c>
      <c r="T933" s="144">
        <v>0</v>
      </c>
      <c r="U933" s="318">
        <f t="shared" si="356"/>
        <v>0</v>
      </c>
      <c r="V933" s="144">
        <v>0</v>
      </c>
      <c r="W933" s="144">
        <v>0</v>
      </c>
      <c r="X933" s="144">
        <v>0</v>
      </c>
      <c r="Y933" s="484">
        <v>0</v>
      </c>
      <c r="Z933" s="495">
        <f t="shared" si="334"/>
        <v>0</v>
      </c>
      <c r="AA933" s="144">
        <v>0</v>
      </c>
      <c r="AB933" s="144">
        <v>0</v>
      </c>
      <c r="AC933" s="144">
        <v>0</v>
      </c>
      <c r="AD933" s="144">
        <v>0</v>
      </c>
      <c r="AE933" s="495">
        <f t="shared" si="335"/>
        <v>0</v>
      </c>
      <c r="AF933" s="144">
        <v>0</v>
      </c>
      <c r="AG933" s="144">
        <v>0</v>
      </c>
      <c r="AH933" s="144">
        <v>0</v>
      </c>
      <c r="AI933" s="144">
        <v>0</v>
      </c>
      <c r="AJ933" s="495">
        <f t="shared" si="333"/>
        <v>0</v>
      </c>
    </row>
    <row r="934" spans="2:36" s="239" customFormat="1" ht="16.5" customHeight="1" thickBot="1" x14ac:dyDescent="0.3">
      <c r="B934" s="869"/>
      <c r="C934" s="877"/>
      <c r="D934" s="796"/>
      <c r="E934" s="230" t="s">
        <v>626</v>
      </c>
      <c r="F934" s="52">
        <f t="shared" si="336"/>
        <v>0</v>
      </c>
      <c r="G934" s="144">
        <v>0</v>
      </c>
      <c r="H934" s="144">
        <v>0</v>
      </c>
      <c r="I934" s="144">
        <v>0</v>
      </c>
      <c r="J934" s="144">
        <v>0</v>
      </c>
      <c r="K934" s="68">
        <f t="shared" si="357"/>
        <v>0</v>
      </c>
      <c r="L934" s="144">
        <v>0</v>
      </c>
      <c r="M934" s="144">
        <v>0</v>
      </c>
      <c r="N934" s="144">
        <v>0</v>
      </c>
      <c r="O934" s="144">
        <v>0</v>
      </c>
      <c r="P934" s="318">
        <f t="shared" si="355"/>
        <v>0</v>
      </c>
      <c r="Q934" s="144">
        <v>0</v>
      </c>
      <c r="R934" s="144">
        <v>0</v>
      </c>
      <c r="S934" s="144">
        <v>0</v>
      </c>
      <c r="T934" s="144">
        <v>0</v>
      </c>
      <c r="U934" s="318">
        <f t="shared" si="356"/>
        <v>0</v>
      </c>
      <c r="V934" s="144">
        <v>0</v>
      </c>
      <c r="W934" s="144">
        <v>0</v>
      </c>
      <c r="X934" s="144">
        <v>0</v>
      </c>
      <c r="Y934" s="484">
        <v>0</v>
      </c>
      <c r="Z934" s="495">
        <f t="shared" si="334"/>
        <v>0</v>
      </c>
      <c r="AA934" s="144">
        <v>0</v>
      </c>
      <c r="AB934" s="144">
        <v>0</v>
      </c>
      <c r="AC934" s="144">
        <v>0</v>
      </c>
      <c r="AD934" s="144">
        <v>0</v>
      </c>
      <c r="AE934" s="495">
        <f t="shared" si="335"/>
        <v>0</v>
      </c>
      <c r="AF934" s="144">
        <v>0</v>
      </c>
      <c r="AG934" s="144">
        <v>0</v>
      </c>
      <c r="AH934" s="144">
        <v>0</v>
      </c>
      <c r="AI934" s="144">
        <v>0</v>
      </c>
      <c r="AJ934" s="495">
        <f t="shared" si="333"/>
        <v>0</v>
      </c>
    </row>
    <row r="935" spans="2:36" s="239" customFormat="1" ht="32.25" customHeight="1" thickBot="1" x14ac:dyDescent="0.3">
      <c r="B935" s="870"/>
      <c r="C935" s="877"/>
      <c r="D935" s="797"/>
      <c r="E935" s="89" t="s">
        <v>625</v>
      </c>
      <c r="F935" s="52">
        <f t="shared" si="336"/>
        <v>0</v>
      </c>
      <c r="G935" s="144">
        <v>0</v>
      </c>
      <c r="H935" s="144">
        <v>0</v>
      </c>
      <c r="I935" s="144">
        <v>0</v>
      </c>
      <c r="J935" s="144">
        <v>0</v>
      </c>
      <c r="K935" s="68">
        <f t="shared" si="357"/>
        <v>0</v>
      </c>
      <c r="L935" s="144">
        <v>0</v>
      </c>
      <c r="M935" s="144">
        <v>0</v>
      </c>
      <c r="N935" s="144">
        <v>0</v>
      </c>
      <c r="O935" s="144">
        <v>0</v>
      </c>
      <c r="P935" s="318">
        <f t="shared" si="355"/>
        <v>0</v>
      </c>
      <c r="Q935" s="144">
        <v>0</v>
      </c>
      <c r="R935" s="144">
        <v>0</v>
      </c>
      <c r="S935" s="144">
        <v>0</v>
      </c>
      <c r="T935" s="144">
        <v>0</v>
      </c>
      <c r="U935" s="318">
        <f t="shared" si="356"/>
        <v>0</v>
      </c>
      <c r="V935" s="144">
        <v>0</v>
      </c>
      <c r="W935" s="144">
        <v>0</v>
      </c>
      <c r="X935" s="144">
        <v>0</v>
      </c>
      <c r="Y935" s="484">
        <v>0</v>
      </c>
      <c r="Z935" s="495">
        <f t="shared" si="334"/>
        <v>0</v>
      </c>
      <c r="AA935" s="144">
        <v>0</v>
      </c>
      <c r="AB935" s="144">
        <v>0</v>
      </c>
      <c r="AC935" s="144">
        <v>0</v>
      </c>
      <c r="AD935" s="144">
        <v>0</v>
      </c>
      <c r="AE935" s="495">
        <f t="shared" si="335"/>
        <v>0</v>
      </c>
      <c r="AF935" s="144">
        <v>0</v>
      </c>
      <c r="AG935" s="144">
        <v>0</v>
      </c>
      <c r="AH935" s="144">
        <v>0</v>
      </c>
      <c r="AI935" s="144">
        <v>0</v>
      </c>
      <c r="AJ935" s="495">
        <f t="shared" si="333"/>
        <v>0</v>
      </c>
    </row>
    <row r="936" spans="2:36" s="239" customFormat="1" ht="18" customHeight="1" thickBot="1" x14ac:dyDescent="0.3">
      <c r="B936" s="872">
        <v>3</v>
      </c>
      <c r="C936" s="877"/>
      <c r="D936" s="786" t="s">
        <v>594</v>
      </c>
      <c r="E936" s="85" t="s">
        <v>118</v>
      </c>
      <c r="F936" s="52">
        <f t="shared" si="336"/>
        <v>0</v>
      </c>
      <c r="G936" s="123"/>
      <c r="H936" s="123"/>
      <c r="I936" s="123"/>
      <c r="J936" s="123"/>
      <c r="K936" s="68">
        <f t="shared" si="357"/>
        <v>0</v>
      </c>
      <c r="L936" s="277"/>
      <c r="M936" s="277"/>
      <c r="N936" s="277"/>
      <c r="O936" s="277"/>
      <c r="P936" s="318">
        <f t="shared" si="355"/>
        <v>0</v>
      </c>
      <c r="Q936" s="277"/>
      <c r="R936" s="277"/>
      <c r="S936" s="277"/>
      <c r="T936" s="277"/>
      <c r="U936" s="318">
        <f t="shared" si="356"/>
        <v>0</v>
      </c>
      <c r="V936" s="277"/>
      <c r="W936" s="277"/>
      <c r="X936" s="277"/>
      <c r="Y936" s="422"/>
      <c r="Z936" s="495">
        <f t="shared" si="334"/>
        <v>0</v>
      </c>
      <c r="AA936" s="277"/>
      <c r="AB936" s="277"/>
      <c r="AC936" s="277"/>
      <c r="AD936" s="277"/>
      <c r="AE936" s="495">
        <f t="shared" si="335"/>
        <v>0</v>
      </c>
      <c r="AF936" s="277"/>
      <c r="AG936" s="277"/>
      <c r="AH936" s="277"/>
      <c r="AI936" s="277"/>
      <c r="AJ936" s="495">
        <f t="shared" si="333"/>
        <v>0</v>
      </c>
    </row>
    <row r="937" spans="2:36" s="239" customFormat="1" ht="18" customHeight="1" thickBot="1" x14ac:dyDescent="0.3">
      <c r="B937" s="869"/>
      <c r="C937" s="877"/>
      <c r="D937" s="787"/>
      <c r="E937" s="86" t="s">
        <v>205</v>
      </c>
      <c r="F937" s="52">
        <f t="shared" si="336"/>
        <v>0</v>
      </c>
      <c r="G937" s="120"/>
      <c r="H937" s="120"/>
      <c r="I937" s="120"/>
      <c r="J937" s="120"/>
      <c r="K937" s="68">
        <f t="shared" si="357"/>
        <v>0</v>
      </c>
      <c r="L937" s="277"/>
      <c r="M937" s="277"/>
      <c r="N937" s="277"/>
      <c r="O937" s="277"/>
      <c r="P937" s="318">
        <f t="shared" si="355"/>
        <v>0</v>
      </c>
      <c r="Q937" s="277"/>
      <c r="R937" s="277"/>
      <c r="S937" s="277"/>
      <c r="T937" s="277"/>
      <c r="U937" s="318">
        <f t="shared" si="356"/>
        <v>0</v>
      </c>
      <c r="V937" s="277"/>
      <c r="W937" s="277"/>
      <c r="X937" s="277"/>
      <c r="Y937" s="422"/>
      <c r="Z937" s="495">
        <f t="shared" si="334"/>
        <v>0</v>
      </c>
      <c r="AA937" s="277"/>
      <c r="AB937" s="277"/>
      <c r="AC937" s="277"/>
      <c r="AD937" s="277"/>
      <c r="AE937" s="495">
        <f t="shared" si="335"/>
        <v>0</v>
      </c>
      <c r="AF937" s="277"/>
      <c r="AG937" s="277"/>
      <c r="AH937" s="277"/>
      <c r="AI937" s="277"/>
      <c r="AJ937" s="495">
        <f t="shared" si="333"/>
        <v>0</v>
      </c>
    </row>
    <row r="938" spans="2:36" s="239" customFormat="1" ht="18" customHeight="1" thickBot="1" x14ac:dyDescent="0.3">
      <c r="B938" s="869"/>
      <c r="C938" s="877"/>
      <c r="D938" s="787"/>
      <c r="E938" s="87" t="s">
        <v>114</v>
      </c>
      <c r="F938" s="52">
        <f t="shared" si="336"/>
        <v>0</v>
      </c>
      <c r="G938" s="92">
        <v>0</v>
      </c>
      <c r="H938" s="92">
        <v>0</v>
      </c>
      <c r="I938" s="92">
        <v>0</v>
      </c>
      <c r="J938" s="92">
        <v>0</v>
      </c>
      <c r="K938" s="68">
        <f t="shared" si="357"/>
        <v>0</v>
      </c>
      <c r="L938" s="92">
        <v>0</v>
      </c>
      <c r="M938" s="92">
        <v>0</v>
      </c>
      <c r="N938" s="92">
        <v>0</v>
      </c>
      <c r="O938" s="92">
        <v>0</v>
      </c>
      <c r="P938" s="318">
        <f t="shared" si="355"/>
        <v>0</v>
      </c>
      <c r="Q938" s="92">
        <v>0</v>
      </c>
      <c r="R938" s="92">
        <v>0</v>
      </c>
      <c r="S938" s="92">
        <v>0</v>
      </c>
      <c r="T938" s="92">
        <v>0</v>
      </c>
      <c r="U938" s="318">
        <f t="shared" si="356"/>
        <v>0</v>
      </c>
      <c r="V938" s="92">
        <v>0</v>
      </c>
      <c r="W938" s="92">
        <v>0</v>
      </c>
      <c r="X938" s="92">
        <v>0</v>
      </c>
      <c r="Y938" s="482">
        <v>0</v>
      </c>
      <c r="Z938" s="495">
        <f t="shared" si="334"/>
        <v>0</v>
      </c>
      <c r="AA938" s="92">
        <v>0</v>
      </c>
      <c r="AB938" s="92">
        <v>0</v>
      </c>
      <c r="AC938" s="92">
        <v>0</v>
      </c>
      <c r="AD938" s="92">
        <v>0</v>
      </c>
      <c r="AE938" s="495">
        <f t="shared" si="335"/>
        <v>0</v>
      </c>
      <c r="AF938" s="92">
        <v>0</v>
      </c>
      <c r="AG938" s="92">
        <v>0</v>
      </c>
      <c r="AH938" s="92">
        <v>0</v>
      </c>
      <c r="AI938" s="92">
        <v>0</v>
      </c>
      <c r="AJ938" s="495">
        <f t="shared" si="333"/>
        <v>0</v>
      </c>
    </row>
    <row r="939" spans="2:36" s="239" customFormat="1" ht="18" customHeight="1" thickBot="1" x14ac:dyDescent="0.3">
      <c r="B939" s="869"/>
      <c r="C939" s="877"/>
      <c r="D939" s="787"/>
      <c r="E939" s="230" t="s">
        <v>626</v>
      </c>
      <c r="F939" s="52">
        <f t="shared" si="336"/>
        <v>0</v>
      </c>
      <c r="G939" s="92">
        <v>0</v>
      </c>
      <c r="H939" s="92">
        <v>0</v>
      </c>
      <c r="I939" s="92">
        <v>0</v>
      </c>
      <c r="J939" s="92">
        <v>0</v>
      </c>
      <c r="K939" s="68">
        <f t="shared" si="357"/>
        <v>0</v>
      </c>
      <c r="L939" s="92">
        <v>0</v>
      </c>
      <c r="M939" s="92">
        <v>0</v>
      </c>
      <c r="N939" s="92">
        <v>0</v>
      </c>
      <c r="O939" s="92">
        <v>0</v>
      </c>
      <c r="P939" s="318">
        <f t="shared" si="355"/>
        <v>0</v>
      </c>
      <c r="Q939" s="92">
        <v>0</v>
      </c>
      <c r="R939" s="92">
        <v>0</v>
      </c>
      <c r="S939" s="92">
        <v>0</v>
      </c>
      <c r="T939" s="92">
        <v>0</v>
      </c>
      <c r="U939" s="318">
        <f t="shared" si="356"/>
        <v>0</v>
      </c>
      <c r="V939" s="92">
        <v>0</v>
      </c>
      <c r="W939" s="92">
        <v>0</v>
      </c>
      <c r="X939" s="92">
        <v>0</v>
      </c>
      <c r="Y939" s="482">
        <v>0</v>
      </c>
      <c r="Z939" s="495">
        <f t="shared" si="334"/>
        <v>0</v>
      </c>
      <c r="AA939" s="92">
        <v>0</v>
      </c>
      <c r="AB939" s="92">
        <v>0</v>
      </c>
      <c r="AC939" s="92">
        <v>0</v>
      </c>
      <c r="AD939" s="92">
        <v>0</v>
      </c>
      <c r="AE939" s="495">
        <f t="shared" si="335"/>
        <v>0</v>
      </c>
      <c r="AF939" s="92">
        <v>0</v>
      </c>
      <c r="AG939" s="92">
        <v>0</v>
      </c>
      <c r="AH939" s="92">
        <v>0</v>
      </c>
      <c r="AI939" s="92">
        <v>0</v>
      </c>
      <c r="AJ939" s="495">
        <f t="shared" si="333"/>
        <v>0</v>
      </c>
    </row>
    <row r="940" spans="2:36" s="239" customFormat="1" ht="18" customHeight="1" thickBot="1" x14ac:dyDescent="0.3">
      <c r="B940" s="870"/>
      <c r="C940" s="877"/>
      <c r="D940" s="791"/>
      <c r="E940" s="89" t="s">
        <v>625</v>
      </c>
      <c r="F940" s="52">
        <f t="shared" si="336"/>
        <v>0</v>
      </c>
      <c r="G940" s="112">
        <v>0</v>
      </c>
      <c r="H940" s="112">
        <v>0</v>
      </c>
      <c r="I940" s="112">
        <v>0</v>
      </c>
      <c r="J940" s="112">
        <v>0</v>
      </c>
      <c r="K940" s="68">
        <f t="shared" si="357"/>
        <v>0</v>
      </c>
      <c r="L940" s="112">
        <v>0</v>
      </c>
      <c r="M940" s="112">
        <v>0</v>
      </c>
      <c r="N940" s="112">
        <v>0</v>
      </c>
      <c r="O940" s="112">
        <v>0</v>
      </c>
      <c r="P940" s="318">
        <f t="shared" si="355"/>
        <v>0</v>
      </c>
      <c r="Q940" s="112">
        <v>0</v>
      </c>
      <c r="R940" s="92">
        <v>0</v>
      </c>
      <c r="S940" s="92">
        <v>0</v>
      </c>
      <c r="T940" s="92">
        <v>0</v>
      </c>
      <c r="U940" s="318">
        <f t="shared" si="356"/>
        <v>0</v>
      </c>
      <c r="V940" s="112">
        <v>0</v>
      </c>
      <c r="W940" s="112">
        <v>0</v>
      </c>
      <c r="X940" s="112">
        <v>0</v>
      </c>
      <c r="Y940" s="480">
        <v>0</v>
      </c>
      <c r="Z940" s="495">
        <f t="shared" si="334"/>
        <v>0</v>
      </c>
      <c r="AA940" s="112">
        <v>0</v>
      </c>
      <c r="AB940" s="112">
        <v>0</v>
      </c>
      <c r="AC940" s="112">
        <v>0</v>
      </c>
      <c r="AD940" s="112">
        <v>0</v>
      </c>
      <c r="AE940" s="495">
        <f t="shared" si="335"/>
        <v>0</v>
      </c>
      <c r="AF940" s="112">
        <v>0</v>
      </c>
      <c r="AG940" s="112">
        <v>0</v>
      </c>
      <c r="AH940" s="112">
        <v>0</v>
      </c>
      <c r="AI940" s="112">
        <v>0</v>
      </c>
      <c r="AJ940" s="495">
        <f t="shared" si="333"/>
        <v>0</v>
      </c>
    </row>
    <row r="941" spans="2:36" s="239" customFormat="1" ht="18" customHeight="1" thickBot="1" x14ac:dyDescent="0.3">
      <c r="B941" s="872">
        <v>4</v>
      </c>
      <c r="C941" s="877"/>
      <c r="D941" s="786" t="s">
        <v>595</v>
      </c>
      <c r="E941" s="85" t="s">
        <v>118</v>
      </c>
      <c r="F941" s="52">
        <f t="shared" si="336"/>
        <v>0</v>
      </c>
      <c r="G941" s="123"/>
      <c r="H941" s="123"/>
      <c r="I941" s="123"/>
      <c r="J941" s="123"/>
      <c r="K941" s="68">
        <f t="shared" si="357"/>
        <v>0</v>
      </c>
      <c r="L941" s="277"/>
      <c r="M941" s="277"/>
      <c r="N941" s="277"/>
      <c r="O941" s="277"/>
      <c r="P941" s="318">
        <f t="shared" si="355"/>
        <v>0</v>
      </c>
      <c r="Q941" s="277"/>
      <c r="R941" s="277"/>
      <c r="S941" s="277"/>
      <c r="T941" s="277"/>
      <c r="U941" s="318">
        <f t="shared" si="356"/>
        <v>0</v>
      </c>
      <c r="V941" s="277"/>
      <c r="W941" s="277"/>
      <c r="X941" s="277"/>
      <c r="Y941" s="422"/>
      <c r="Z941" s="495">
        <f t="shared" si="334"/>
        <v>0</v>
      </c>
      <c r="AA941" s="277"/>
      <c r="AB941" s="277"/>
      <c r="AC941" s="277"/>
      <c r="AD941" s="277"/>
      <c r="AE941" s="495">
        <f t="shared" si="335"/>
        <v>0</v>
      </c>
      <c r="AF941" s="277"/>
      <c r="AG941" s="277"/>
      <c r="AH941" s="277"/>
      <c r="AI941" s="277"/>
      <c r="AJ941" s="495">
        <f t="shared" si="333"/>
        <v>0</v>
      </c>
    </row>
    <row r="942" spans="2:36" s="239" customFormat="1" ht="18" customHeight="1" thickBot="1" x14ac:dyDescent="0.3">
      <c r="B942" s="869"/>
      <c r="C942" s="877"/>
      <c r="D942" s="787"/>
      <c r="E942" s="86" t="s">
        <v>205</v>
      </c>
      <c r="F942" s="52">
        <f t="shared" si="336"/>
        <v>0</v>
      </c>
      <c r="G942" s="120"/>
      <c r="H942" s="120"/>
      <c r="I942" s="120"/>
      <c r="J942" s="120"/>
      <c r="K942" s="68">
        <f t="shared" si="357"/>
        <v>0</v>
      </c>
      <c r="L942" s="277"/>
      <c r="M942" s="277"/>
      <c r="N942" s="277"/>
      <c r="O942" s="277"/>
      <c r="P942" s="318">
        <f t="shared" si="355"/>
        <v>0</v>
      </c>
      <c r="Q942" s="277"/>
      <c r="R942" s="277"/>
      <c r="S942" s="277"/>
      <c r="T942" s="277"/>
      <c r="U942" s="318">
        <f t="shared" si="356"/>
        <v>0</v>
      </c>
      <c r="V942" s="277"/>
      <c r="W942" s="277"/>
      <c r="X942" s="277"/>
      <c r="Y942" s="422"/>
      <c r="Z942" s="495">
        <f t="shared" si="334"/>
        <v>0</v>
      </c>
      <c r="AA942" s="277"/>
      <c r="AB942" s="277"/>
      <c r="AC942" s="277"/>
      <c r="AD942" s="277"/>
      <c r="AE942" s="495">
        <f t="shared" si="335"/>
        <v>0</v>
      </c>
      <c r="AF942" s="277"/>
      <c r="AG942" s="277"/>
      <c r="AH942" s="277"/>
      <c r="AI942" s="277"/>
      <c r="AJ942" s="495">
        <f t="shared" si="333"/>
        <v>0</v>
      </c>
    </row>
    <row r="943" spans="2:36" s="239" customFormat="1" ht="18" customHeight="1" thickBot="1" x14ac:dyDescent="0.3">
      <c r="B943" s="869"/>
      <c r="C943" s="877"/>
      <c r="D943" s="787"/>
      <c r="E943" s="79" t="s">
        <v>114</v>
      </c>
      <c r="F943" s="52">
        <f t="shared" si="336"/>
        <v>0</v>
      </c>
      <c r="G943" s="92">
        <v>0</v>
      </c>
      <c r="H943" s="92">
        <v>0</v>
      </c>
      <c r="I943" s="92">
        <v>0</v>
      </c>
      <c r="J943" s="92">
        <v>0</v>
      </c>
      <c r="K943" s="68">
        <f t="shared" si="357"/>
        <v>0</v>
      </c>
      <c r="L943" s="92">
        <v>0</v>
      </c>
      <c r="M943" s="92">
        <v>0</v>
      </c>
      <c r="N943" s="92">
        <v>0</v>
      </c>
      <c r="O943" s="92">
        <v>0</v>
      </c>
      <c r="P943" s="318">
        <f t="shared" si="355"/>
        <v>0</v>
      </c>
      <c r="Q943" s="92">
        <v>0</v>
      </c>
      <c r="R943" s="92">
        <v>0</v>
      </c>
      <c r="S943" s="92">
        <v>0</v>
      </c>
      <c r="T943" s="92">
        <v>0</v>
      </c>
      <c r="U943" s="318">
        <f t="shared" si="356"/>
        <v>0</v>
      </c>
      <c r="V943" s="92">
        <v>0</v>
      </c>
      <c r="W943" s="92">
        <v>0</v>
      </c>
      <c r="X943" s="92">
        <v>0</v>
      </c>
      <c r="Y943" s="482">
        <v>0</v>
      </c>
      <c r="Z943" s="495">
        <f t="shared" si="334"/>
        <v>0</v>
      </c>
      <c r="AA943" s="92">
        <v>0</v>
      </c>
      <c r="AB943" s="92">
        <v>0</v>
      </c>
      <c r="AC943" s="92">
        <v>0</v>
      </c>
      <c r="AD943" s="92">
        <v>0</v>
      </c>
      <c r="AE943" s="495">
        <f t="shared" si="335"/>
        <v>0</v>
      </c>
      <c r="AF943" s="92">
        <v>0</v>
      </c>
      <c r="AG943" s="92">
        <v>0</v>
      </c>
      <c r="AH943" s="92">
        <v>0</v>
      </c>
      <c r="AI943" s="92">
        <v>0</v>
      </c>
      <c r="AJ943" s="495">
        <f t="shared" si="333"/>
        <v>0</v>
      </c>
    </row>
    <row r="944" spans="2:36" s="239" customFormat="1" ht="18" customHeight="1" thickBot="1" x14ac:dyDescent="0.3">
      <c r="B944" s="869"/>
      <c r="C944" s="877"/>
      <c r="D944" s="787"/>
      <c r="E944" s="230" t="s">
        <v>626</v>
      </c>
      <c r="F944" s="52">
        <f t="shared" si="336"/>
        <v>2</v>
      </c>
      <c r="G944" s="92">
        <v>0</v>
      </c>
      <c r="H944" s="92">
        <v>0</v>
      </c>
      <c r="I944" s="92">
        <v>0</v>
      </c>
      <c r="J944" s="92">
        <v>0</v>
      </c>
      <c r="K944" s="68">
        <f t="shared" si="357"/>
        <v>0</v>
      </c>
      <c r="L944" s="92">
        <v>0</v>
      </c>
      <c r="M944" s="92">
        <v>0</v>
      </c>
      <c r="N944" s="92">
        <v>0</v>
      </c>
      <c r="O944" s="92">
        <v>0</v>
      </c>
      <c r="P944" s="318">
        <f t="shared" si="355"/>
        <v>0</v>
      </c>
      <c r="Q944" s="92">
        <v>0</v>
      </c>
      <c r="R944" s="92">
        <v>0</v>
      </c>
      <c r="S944" s="92">
        <v>0</v>
      </c>
      <c r="T944" s="92">
        <v>0</v>
      </c>
      <c r="U944" s="318">
        <f t="shared" si="356"/>
        <v>0</v>
      </c>
      <c r="V944" s="92">
        <v>0</v>
      </c>
      <c r="W944" s="92">
        <v>0</v>
      </c>
      <c r="X944" s="92">
        <v>0</v>
      </c>
      <c r="Y944" s="482">
        <v>2</v>
      </c>
      <c r="Z944" s="495">
        <f t="shared" si="334"/>
        <v>2</v>
      </c>
      <c r="AA944" s="92">
        <v>0</v>
      </c>
      <c r="AB944" s="92">
        <v>0</v>
      </c>
      <c r="AC944" s="92">
        <v>0</v>
      </c>
      <c r="AD944" s="92">
        <v>0</v>
      </c>
      <c r="AE944" s="495">
        <f t="shared" si="335"/>
        <v>0</v>
      </c>
      <c r="AF944" s="92">
        <v>0</v>
      </c>
      <c r="AG944" s="92">
        <v>0</v>
      </c>
      <c r="AH944" s="92">
        <v>0</v>
      </c>
      <c r="AI944" s="92">
        <v>0</v>
      </c>
      <c r="AJ944" s="495">
        <f t="shared" si="333"/>
        <v>0</v>
      </c>
    </row>
    <row r="945" spans="2:36" s="239" customFormat="1" ht="18" customHeight="1" thickBot="1" x14ac:dyDescent="0.3">
      <c r="B945" s="870"/>
      <c r="C945" s="877"/>
      <c r="D945" s="791"/>
      <c r="E945" s="89" t="s">
        <v>625</v>
      </c>
      <c r="F945" s="52">
        <f t="shared" si="336"/>
        <v>0</v>
      </c>
      <c r="G945" s="112">
        <v>0</v>
      </c>
      <c r="H945" s="112">
        <v>0</v>
      </c>
      <c r="I945" s="112">
        <v>0</v>
      </c>
      <c r="J945" s="112">
        <v>0</v>
      </c>
      <c r="K945" s="68">
        <f t="shared" si="357"/>
        <v>0</v>
      </c>
      <c r="L945" s="112">
        <v>0</v>
      </c>
      <c r="M945" s="112">
        <v>0</v>
      </c>
      <c r="N945" s="112">
        <v>0</v>
      </c>
      <c r="O945" s="112">
        <v>0</v>
      </c>
      <c r="P945" s="318">
        <f t="shared" si="355"/>
        <v>0</v>
      </c>
      <c r="Q945" s="112">
        <v>0</v>
      </c>
      <c r="R945" s="112">
        <v>0</v>
      </c>
      <c r="S945" s="112">
        <v>0</v>
      </c>
      <c r="T945" s="112">
        <v>0</v>
      </c>
      <c r="U945" s="318">
        <f t="shared" si="356"/>
        <v>0</v>
      </c>
      <c r="V945" s="112">
        <v>0</v>
      </c>
      <c r="W945" s="112">
        <v>0</v>
      </c>
      <c r="X945" s="112">
        <v>0</v>
      </c>
      <c r="Y945" s="480">
        <v>0</v>
      </c>
      <c r="Z945" s="495">
        <f t="shared" si="334"/>
        <v>0</v>
      </c>
      <c r="AA945" s="112">
        <v>0</v>
      </c>
      <c r="AB945" s="112">
        <v>0</v>
      </c>
      <c r="AC945" s="112">
        <v>0</v>
      </c>
      <c r="AD945" s="112">
        <v>0</v>
      </c>
      <c r="AE945" s="495">
        <f t="shared" si="335"/>
        <v>0</v>
      </c>
      <c r="AF945" s="112">
        <v>0</v>
      </c>
      <c r="AG945" s="112">
        <v>0</v>
      </c>
      <c r="AH945" s="112">
        <v>0</v>
      </c>
      <c r="AI945" s="112">
        <v>0</v>
      </c>
      <c r="AJ945" s="495">
        <f t="shared" si="333"/>
        <v>0</v>
      </c>
    </row>
    <row r="946" spans="2:36" s="239" customFormat="1" ht="16.5" customHeight="1" x14ac:dyDescent="0.25">
      <c r="B946" s="20"/>
      <c r="C946" s="877"/>
      <c r="D946" s="861" t="s">
        <v>561</v>
      </c>
      <c r="E946" s="862"/>
      <c r="F946" s="52">
        <f t="shared" si="336"/>
        <v>0</v>
      </c>
      <c r="G946" s="68">
        <f t="shared" ref="G946:J947" si="364">G928+G936+G941</f>
        <v>0</v>
      </c>
      <c r="H946" s="68">
        <f t="shared" si="364"/>
        <v>0</v>
      </c>
      <c r="I946" s="68">
        <f t="shared" si="364"/>
        <v>0</v>
      </c>
      <c r="J946" s="68">
        <f t="shared" si="364"/>
        <v>0</v>
      </c>
      <c r="K946" s="68">
        <f t="shared" si="357"/>
        <v>0</v>
      </c>
      <c r="L946" s="68">
        <f t="shared" ref="L946:O947" si="365">L928+L936+L941</f>
        <v>0</v>
      </c>
      <c r="M946" s="68">
        <f t="shared" si="365"/>
        <v>0</v>
      </c>
      <c r="N946" s="68">
        <f t="shared" si="365"/>
        <v>0</v>
      </c>
      <c r="O946" s="68">
        <f t="shared" si="365"/>
        <v>0</v>
      </c>
      <c r="P946" s="318">
        <f t="shared" si="355"/>
        <v>0</v>
      </c>
      <c r="Q946" s="68">
        <f t="shared" ref="Q946:T947" si="366">Q928+Q936+Q941</f>
        <v>0</v>
      </c>
      <c r="R946" s="68">
        <f t="shared" si="366"/>
        <v>0</v>
      </c>
      <c r="S946" s="68">
        <f t="shared" si="366"/>
        <v>0</v>
      </c>
      <c r="T946" s="68">
        <f t="shared" si="366"/>
        <v>0</v>
      </c>
      <c r="U946" s="318">
        <f t="shared" si="356"/>
        <v>0</v>
      </c>
      <c r="V946" s="68">
        <f t="shared" ref="V946:Y947" si="367">V928+V936+V941</f>
        <v>0</v>
      </c>
      <c r="W946" s="68">
        <f t="shared" si="367"/>
        <v>0</v>
      </c>
      <c r="X946" s="68">
        <f t="shared" si="367"/>
        <v>0</v>
      </c>
      <c r="Y946" s="475">
        <f t="shared" si="367"/>
        <v>0</v>
      </c>
      <c r="Z946" s="495">
        <f t="shared" si="334"/>
        <v>0</v>
      </c>
      <c r="AA946" s="68">
        <f t="shared" ref="AA946:AD947" si="368">AA928+AA936+AA941</f>
        <v>0</v>
      </c>
      <c r="AB946" s="68">
        <f t="shared" si="368"/>
        <v>0</v>
      </c>
      <c r="AC946" s="68">
        <f t="shared" si="368"/>
        <v>0</v>
      </c>
      <c r="AD946" s="68">
        <f t="shared" si="368"/>
        <v>0</v>
      </c>
      <c r="AE946" s="495">
        <f t="shared" si="335"/>
        <v>0</v>
      </c>
      <c r="AF946" s="68">
        <f t="shared" ref="AF946:AI947" si="369">AF928+AF936+AF941</f>
        <v>0</v>
      </c>
      <c r="AG946" s="68">
        <f t="shared" si="369"/>
        <v>0</v>
      </c>
      <c r="AH946" s="68">
        <f t="shared" si="369"/>
        <v>0</v>
      </c>
      <c r="AI946" s="68">
        <f t="shared" si="369"/>
        <v>0</v>
      </c>
      <c r="AJ946" s="495">
        <f t="shared" si="333"/>
        <v>0</v>
      </c>
    </row>
    <row r="947" spans="2:36" s="239" customFormat="1" ht="16.5" customHeight="1" x14ac:dyDescent="0.25">
      <c r="B947" s="20"/>
      <c r="C947" s="877"/>
      <c r="D947" s="859" t="s">
        <v>560</v>
      </c>
      <c r="E947" s="860"/>
      <c r="F947" s="52">
        <f t="shared" si="336"/>
        <v>0</v>
      </c>
      <c r="G947" s="68">
        <f t="shared" si="364"/>
        <v>0</v>
      </c>
      <c r="H947" s="68">
        <f t="shared" si="364"/>
        <v>0</v>
      </c>
      <c r="I947" s="68">
        <f t="shared" si="364"/>
        <v>0</v>
      </c>
      <c r="J947" s="68">
        <f t="shared" si="364"/>
        <v>0</v>
      </c>
      <c r="K947" s="68">
        <f t="shared" si="357"/>
        <v>0</v>
      </c>
      <c r="L947" s="68">
        <f t="shared" si="365"/>
        <v>0</v>
      </c>
      <c r="M947" s="68">
        <f t="shared" si="365"/>
        <v>0</v>
      </c>
      <c r="N947" s="68">
        <f t="shared" si="365"/>
        <v>0</v>
      </c>
      <c r="O947" s="68">
        <f t="shared" si="365"/>
        <v>0</v>
      </c>
      <c r="P947" s="318">
        <f t="shared" si="355"/>
        <v>0</v>
      </c>
      <c r="Q947" s="68">
        <f t="shared" si="366"/>
        <v>0</v>
      </c>
      <c r="R947" s="68">
        <f t="shared" si="366"/>
        <v>0</v>
      </c>
      <c r="S947" s="68">
        <f t="shared" si="366"/>
        <v>0</v>
      </c>
      <c r="T947" s="68">
        <f t="shared" si="366"/>
        <v>0</v>
      </c>
      <c r="U947" s="318">
        <f t="shared" si="356"/>
        <v>0</v>
      </c>
      <c r="V947" s="68">
        <f t="shared" si="367"/>
        <v>0</v>
      </c>
      <c r="W947" s="68">
        <f t="shared" si="367"/>
        <v>0</v>
      </c>
      <c r="X947" s="68">
        <f t="shared" si="367"/>
        <v>0</v>
      </c>
      <c r="Y947" s="475">
        <f t="shared" si="367"/>
        <v>0</v>
      </c>
      <c r="Z947" s="495">
        <f t="shared" si="334"/>
        <v>0</v>
      </c>
      <c r="AA947" s="68">
        <f t="shared" si="368"/>
        <v>0</v>
      </c>
      <c r="AB947" s="68">
        <f t="shared" si="368"/>
        <v>0</v>
      </c>
      <c r="AC947" s="68">
        <f t="shared" si="368"/>
        <v>0</v>
      </c>
      <c r="AD947" s="68">
        <f t="shared" si="368"/>
        <v>0</v>
      </c>
      <c r="AE947" s="495">
        <f t="shared" si="335"/>
        <v>0</v>
      </c>
      <c r="AF947" s="68">
        <f t="shared" si="369"/>
        <v>0</v>
      </c>
      <c r="AG947" s="68">
        <f t="shared" si="369"/>
        <v>0</v>
      </c>
      <c r="AH947" s="68">
        <f t="shared" si="369"/>
        <v>0</v>
      </c>
      <c r="AI947" s="68">
        <f t="shared" si="369"/>
        <v>0</v>
      </c>
      <c r="AJ947" s="495">
        <f t="shared" si="333"/>
        <v>0</v>
      </c>
    </row>
    <row r="948" spans="2:36" s="239" customFormat="1" ht="16.5" customHeight="1" thickBot="1" x14ac:dyDescent="0.3">
      <c r="B948" s="20"/>
      <c r="C948" s="877"/>
      <c r="D948" s="857" t="s">
        <v>562</v>
      </c>
      <c r="E948" s="858"/>
      <c r="F948" s="52">
        <f t="shared" si="336"/>
        <v>0</v>
      </c>
      <c r="G948" s="42">
        <f t="shared" ref="G948:J950" si="370">G930+G933+G938+G943</f>
        <v>0</v>
      </c>
      <c r="H948" s="42">
        <f t="shared" si="370"/>
        <v>0</v>
      </c>
      <c r="I948" s="42">
        <f t="shared" si="370"/>
        <v>0</v>
      </c>
      <c r="J948" s="42">
        <f t="shared" si="370"/>
        <v>0</v>
      </c>
      <c r="K948" s="68">
        <f t="shared" si="357"/>
        <v>0</v>
      </c>
      <c r="L948" s="42">
        <f t="shared" ref="L948:O950" si="371">L930+L933+L938+L943</f>
        <v>0</v>
      </c>
      <c r="M948" s="42">
        <f t="shared" si="371"/>
        <v>0</v>
      </c>
      <c r="N948" s="42">
        <f t="shared" si="371"/>
        <v>0</v>
      </c>
      <c r="O948" s="42">
        <f t="shared" si="371"/>
        <v>0</v>
      </c>
      <c r="P948" s="318">
        <f t="shared" si="355"/>
        <v>0</v>
      </c>
      <c r="Q948" s="42">
        <f t="shared" ref="Q948:T950" si="372">Q930+Q933+Q938+Q943</f>
        <v>0</v>
      </c>
      <c r="R948" s="42">
        <f t="shared" si="372"/>
        <v>0</v>
      </c>
      <c r="S948" s="42">
        <f t="shared" si="372"/>
        <v>0</v>
      </c>
      <c r="T948" s="42">
        <f t="shared" si="372"/>
        <v>0</v>
      </c>
      <c r="U948" s="318">
        <f t="shared" si="356"/>
        <v>0</v>
      </c>
      <c r="V948" s="42">
        <f t="shared" ref="V948:Y950" si="373">V930+V933+V938+V943</f>
        <v>0</v>
      </c>
      <c r="W948" s="42">
        <f t="shared" si="373"/>
        <v>0</v>
      </c>
      <c r="X948" s="42">
        <f t="shared" si="373"/>
        <v>0</v>
      </c>
      <c r="Y948" s="476">
        <f t="shared" si="373"/>
        <v>0</v>
      </c>
      <c r="Z948" s="495">
        <f t="shared" si="334"/>
        <v>0</v>
      </c>
      <c r="AA948" s="42">
        <f t="shared" ref="AA948:AD950" si="374">AA930+AA933+AA938+AA943</f>
        <v>0</v>
      </c>
      <c r="AB948" s="42">
        <f t="shared" si="374"/>
        <v>0</v>
      </c>
      <c r="AC948" s="42">
        <f t="shared" si="374"/>
        <v>0</v>
      </c>
      <c r="AD948" s="42">
        <f t="shared" si="374"/>
        <v>0</v>
      </c>
      <c r="AE948" s="495">
        <f t="shared" si="335"/>
        <v>0</v>
      </c>
      <c r="AF948" s="42">
        <f t="shared" ref="AF948:AI950" si="375">AF930+AF933+AF938+AF943</f>
        <v>0</v>
      </c>
      <c r="AG948" s="42">
        <f t="shared" si="375"/>
        <v>0</v>
      </c>
      <c r="AH948" s="42">
        <f t="shared" si="375"/>
        <v>0</v>
      </c>
      <c r="AI948" s="42">
        <f t="shared" si="375"/>
        <v>0</v>
      </c>
      <c r="AJ948" s="495">
        <f t="shared" si="333"/>
        <v>0</v>
      </c>
    </row>
    <row r="949" spans="2:36" s="239" customFormat="1" ht="16.5" customHeight="1" thickBot="1" x14ac:dyDescent="0.3">
      <c r="B949" s="203"/>
      <c r="C949" s="877"/>
      <c r="D949" s="815" t="s">
        <v>563</v>
      </c>
      <c r="E949" s="816"/>
      <c r="F949" s="52">
        <f t="shared" si="336"/>
        <v>2</v>
      </c>
      <c r="G949" s="122">
        <f t="shared" si="370"/>
        <v>0</v>
      </c>
      <c r="H949" s="122">
        <f t="shared" si="370"/>
        <v>0</v>
      </c>
      <c r="I949" s="122">
        <f t="shared" si="370"/>
        <v>0</v>
      </c>
      <c r="J949" s="122">
        <f t="shared" si="370"/>
        <v>0</v>
      </c>
      <c r="K949" s="68">
        <f t="shared" si="357"/>
        <v>0</v>
      </c>
      <c r="L949" s="122">
        <f t="shared" si="371"/>
        <v>0</v>
      </c>
      <c r="M949" s="122">
        <f t="shared" si="371"/>
        <v>0</v>
      </c>
      <c r="N949" s="122">
        <f t="shared" si="371"/>
        <v>0</v>
      </c>
      <c r="O949" s="122">
        <f t="shared" si="371"/>
        <v>0</v>
      </c>
      <c r="P949" s="318">
        <f t="shared" si="355"/>
        <v>0</v>
      </c>
      <c r="Q949" s="122">
        <f t="shared" si="372"/>
        <v>0</v>
      </c>
      <c r="R949" s="122">
        <f t="shared" si="372"/>
        <v>0</v>
      </c>
      <c r="S949" s="122">
        <f t="shared" si="372"/>
        <v>0</v>
      </c>
      <c r="T949" s="122">
        <f t="shared" si="372"/>
        <v>0</v>
      </c>
      <c r="U949" s="318">
        <f t="shared" si="356"/>
        <v>0</v>
      </c>
      <c r="V949" s="122">
        <f t="shared" si="373"/>
        <v>0</v>
      </c>
      <c r="W949" s="122">
        <f t="shared" si="373"/>
        <v>0</v>
      </c>
      <c r="X949" s="122">
        <f t="shared" si="373"/>
        <v>0</v>
      </c>
      <c r="Y949" s="481">
        <f t="shared" si="373"/>
        <v>2</v>
      </c>
      <c r="Z949" s="495">
        <f t="shared" si="334"/>
        <v>2</v>
      </c>
      <c r="AA949" s="122">
        <f t="shared" si="374"/>
        <v>0</v>
      </c>
      <c r="AB949" s="122">
        <f t="shared" si="374"/>
        <v>0</v>
      </c>
      <c r="AC949" s="122">
        <f t="shared" si="374"/>
        <v>0</v>
      </c>
      <c r="AD949" s="122">
        <f t="shared" si="374"/>
        <v>0</v>
      </c>
      <c r="AE949" s="495">
        <f t="shared" si="335"/>
        <v>0</v>
      </c>
      <c r="AF949" s="122">
        <f t="shared" si="375"/>
        <v>0</v>
      </c>
      <c r="AG949" s="122">
        <f t="shared" si="375"/>
        <v>0</v>
      </c>
      <c r="AH949" s="122">
        <f t="shared" si="375"/>
        <v>0</v>
      </c>
      <c r="AI949" s="122">
        <f t="shared" si="375"/>
        <v>0</v>
      </c>
      <c r="AJ949" s="495">
        <f t="shared" si="333"/>
        <v>0</v>
      </c>
    </row>
    <row r="950" spans="2:36" s="239" customFormat="1" ht="16.5" customHeight="1" thickBot="1" x14ac:dyDescent="0.3">
      <c r="B950" s="203"/>
      <c r="C950" s="877"/>
      <c r="D950" s="815" t="s">
        <v>656</v>
      </c>
      <c r="E950" s="816"/>
      <c r="F950" s="52">
        <f t="shared" si="336"/>
        <v>0</v>
      </c>
      <c r="G950" s="122">
        <f t="shared" si="370"/>
        <v>0</v>
      </c>
      <c r="H950" s="122">
        <f t="shared" si="370"/>
        <v>0</v>
      </c>
      <c r="I950" s="122">
        <f t="shared" si="370"/>
        <v>0</v>
      </c>
      <c r="J950" s="122">
        <f t="shared" si="370"/>
        <v>0</v>
      </c>
      <c r="K950" s="68">
        <f t="shared" si="357"/>
        <v>0</v>
      </c>
      <c r="L950" s="122">
        <f t="shared" si="371"/>
        <v>0</v>
      </c>
      <c r="M950" s="122">
        <f t="shared" si="371"/>
        <v>0</v>
      </c>
      <c r="N950" s="122">
        <f t="shared" si="371"/>
        <v>0</v>
      </c>
      <c r="O950" s="122">
        <f t="shared" si="371"/>
        <v>0</v>
      </c>
      <c r="P950" s="318">
        <f t="shared" si="355"/>
        <v>0</v>
      </c>
      <c r="Q950" s="122">
        <f t="shared" si="372"/>
        <v>0</v>
      </c>
      <c r="R950" s="122">
        <f t="shared" si="372"/>
        <v>0</v>
      </c>
      <c r="S950" s="122">
        <f t="shared" si="372"/>
        <v>0</v>
      </c>
      <c r="T950" s="122">
        <f t="shared" si="372"/>
        <v>0</v>
      </c>
      <c r="U950" s="318">
        <f t="shared" si="356"/>
        <v>0</v>
      </c>
      <c r="V950" s="122">
        <f t="shared" si="373"/>
        <v>0</v>
      </c>
      <c r="W950" s="122">
        <f t="shared" si="373"/>
        <v>0</v>
      </c>
      <c r="X950" s="122">
        <f t="shared" si="373"/>
        <v>0</v>
      </c>
      <c r="Y950" s="481">
        <f t="shared" si="373"/>
        <v>0</v>
      </c>
      <c r="Z950" s="495">
        <f t="shared" si="334"/>
        <v>0</v>
      </c>
      <c r="AA950" s="122">
        <f t="shared" si="374"/>
        <v>0</v>
      </c>
      <c r="AB950" s="122">
        <f t="shared" si="374"/>
        <v>0</v>
      </c>
      <c r="AC950" s="122">
        <f t="shared" si="374"/>
        <v>0</v>
      </c>
      <c r="AD950" s="122">
        <f t="shared" si="374"/>
        <v>0</v>
      </c>
      <c r="AE950" s="495">
        <f t="shared" si="335"/>
        <v>0</v>
      </c>
      <c r="AF950" s="122">
        <f t="shared" si="375"/>
        <v>0</v>
      </c>
      <c r="AG950" s="122">
        <f t="shared" si="375"/>
        <v>0</v>
      </c>
      <c r="AH950" s="122">
        <f t="shared" si="375"/>
        <v>0</v>
      </c>
      <c r="AI950" s="122">
        <f t="shared" si="375"/>
        <v>0</v>
      </c>
      <c r="AJ950" s="495">
        <f t="shared" si="333"/>
        <v>0</v>
      </c>
    </row>
    <row r="951" spans="2:36" s="239" customFormat="1" ht="16.5" customHeight="1" x14ac:dyDescent="0.25">
      <c r="B951" s="871">
        <v>1</v>
      </c>
      <c r="C951" s="892" t="s">
        <v>553</v>
      </c>
      <c r="D951" s="795" t="s">
        <v>552</v>
      </c>
      <c r="E951" s="100" t="s">
        <v>118</v>
      </c>
      <c r="F951" s="52">
        <f t="shared" si="336"/>
        <v>0</v>
      </c>
      <c r="G951" s="110">
        <v>0</v>
      </c>
      <c r="H951" s="110">
        <v>0</v>
      </c>
      <c r="I951" s="110">
        <v>0</v>
      </c>
      <c r="J951" s="110">
        <v>0</v>
      </c>
      <c r="K951" s="68">
        <f t="shared" si="357"/>
        <v>0</v>
      </c>
      <c r="L951" s="110">
        <v>0</v>
      </c>
      <c r="M951" s="110">
        <v>0</v>
      </c>
      <c r="N951" s="110">
        <v>0</v>
      </c>
      <c r="O951" s="110">
        <v>0</v>
      </c>
      <c r="P951" s="318">
        <f t="shared" si="355"/>
        <v>0</v>
      </c>
      <c r="Q951" s="110">
        <v>0</v>
      </c>
      <c r="R951" s="110">
        <v>0</v>
      </c>
      <c r="S951" s="110">
        <v>0</v>
      </c>
      <c r="T951" s="110">
        <v>0</v>
      </c>
      <c r="U951" s="318">
        <f t="shared" si="356"/>
        <v>0</v>
      </c>
      <c r="V951" s="110">
        <v>0</v>
      </c>
      <c r="W951" s="110">
        <v>0</v>
      </c>
      <c r="X951" s="110">
        <v>0</v>
      </c>
      <c r="Y951" s="490">
        <v>0</v>
      </c>
      <c r="Z951" s="495">
        <f t="shared" si="334"/>
        <v>0</v>
      </c>
      <c r="AA951" s="110">
        <v>0</v>
      </c>
      <c r="AB951" s="110">
        <v>0</v>
      </c>
      <c r="AC951" s="110">
        <v>0</v>
      </c>
      <c r="AD951" s="110">
        <v>0</v>
      </c>
      <c r="AE951" s="495">
        <f t="shared" si="335"/>
        <v>0</v>
      </c>
      <c r="AF951" s="110">
        <v>0</v>
      </c>
      <c r="AG951" s="110">
        <v>0</v>
      </c>
      <c r="AH951" s="110">
        <v>0</v>
      </c>
      <c r="AI951" s="110">
        <v>0</v>
      </c>
      <c r="AJ951" s="495">
        <f t="shared" si="333"/>
        <v>0</v>
      </c>
    </row>
    <row r="952" spans="2:36" s="239" customFormat="1" ht="16.5" customHeight="1" x14ac:dyDescent="0.25">
      <c r="B952" s="871"/>
      <c r="C952" s="867"/>
      <c r="D952" s="796"/>
      <c r="E952" s="79" t="s">
        <v>205</v>
      </c>
      <c r="F952" s="52">
        <f t="shared" si="336"/>
        <v>0</v>
      </c>
      <c r="G952" s="110">
        <v>0</v>
      </c>
      <c r="H952" s="110">
        <v>0</v>
      </c>
      <c r="I952" s="110">
        <v>0</v>
      </c>
      <c r="J952" s="110">
        <v>0</v>
      </c>
      <c r="K952" s="68">
        <f t="shared" si="357"/>
        <v>0</v>
      </c>
      <c r="L952" s="110">
        <v>0</v>
      </c>
      <c r="M952" s="110">
        <v>0</v>
      </c>
      <c r="N952" s="110">
        <v>0</v>
      </c>
      <c r="O952" s="110">
        <v>0</v>
      </c>
      <c r="P952" s="318">
        <f t="shared" si="355"/>
        <v>0</v>
      </c>
      <c r="Q952" s="110">
        <v>0</v>
      </c>
      <c r="R952" s="110">
        <v>0</v>
      </c>
      <c r="S952" s="110">
        <v>0</v>
      </c>
      <c r="T952" s="110">
        <v>0</v>
      </c>
      <c r="U952" s="318">
        <f t="shared" si="356"/>
        <v>0</v>
      </c>
      <c r="V952" s="110">
        <v>0</v>
      </c>
      <c r="W952" s="110">
        <v>0</v>
      </c>
      <c r="X952" s="110">
        <v>0</v>
      </c>
      <c r="Y952" s="490">
        <v>0</v>
      </c>
      <c r="Z952" s="495">
        <f t="shared" si="334"/>
        <v>0</v>
      </c>
      <c r="AA952" s="110">
        <v>0</v>
      </c>
      <c r="AB952" s="110">
        <v>0</v>
      </c>
      <c r="AC952" s="110">
        <v>0</v>
      </c>
      <c r="AD952" s="110">
        <v>0</v>
      </c>
      <c r="AE952" s="495">
        <f t="shared" si="335"/>
        <v>0</v>
      </c>
      <c r="AF952" s="110">
        <v>0</v>
      </c>
      <c r="AG952" s="110">
        <v>0</v>
      </c>
      <c r="AH952" s="110">
        <v>0</v>
      </c>
      <c r="AI952" s="110">
        <v>0</v>
      </c>
      <c r="AJ952" s="495">
        <f t="shared" si="333"/>
        <v>0</v>
      </c>
    </row>
    <row r="953" spans="2:36" s="239" customFormat="1" ht="16.5" customHeight="1" thickBot="1" x14ac:dyDescent="0.3">
      <c r="B953" s="871"/>
      <c r="C953" s="867"/>
      <c r="D953" s="797"/>
      <c r="E953" s="80" t="s">
        <v>114</v>
      </c>
      <c r="F953" s="52">
        <f t="shared" si="336"/>
        <v>0</v>
      </c>
      <c r="G953" s="110">
        <v>0</v>
      </c>
      <c r="H953" s="110">
        <v>0</v>
      </c>
      <c r="I953" s="110">
        <v>0</v>
      </c>
      <c r="J953" s="110">
        <v>0</v>
      </c>
      <c r="K953" s="68">
        <f t="shared" si="357"/>
        <v>0</v>
      </c>
      <c r="L953" s="110">
        <v>0</v>
      </c>
      <c r="M953" s="110">
        <v>0</v>
      </c>
      <c r="N953" s="110">
        <v>0</v>
      </c>
      <c r="O953" s="110">
        <v>0</v>
      </c>
      <c r="P953" s="318">
        <f t="shared" si="355"/>
        <v>0</v>
      </c>
      <c r="Q953" s="110">
        <v>0</v>
      </c>
      <c r="R953" s="110">
        <v>0</v>
      </c>
      <c r="S953" s="110">
        <v>0</v>
      </c>
      <c r="T953" s="110">
        <v>0</v>
      </c>
      <c r="U953" s="318">
        <f t="shared" si="356"/>
        <v>0</v>
      </c>
      <c r="V953" s="110">
        <v>0</v>
      </c>
      <c r="W953" s="110">
        <v>0</v>
      </c>
      <c r="X953" s="110">
        <v>0</v>
      </c>
      <c r="Y953" s="490">
        <v>0</v>
      </c>
      <c r="Z953" s="495">
        <f t="shared" si="334"/>
        <v>0</v>
      </c>
      <c r="AA953" s="110">
        <v>0</v>
      </c>
      <c r="AB953" s="110">
        <v>0</v>
      </c>
      <c r="AC953" s="110">
        <v>0</v>
      </c>
      <c r="AD953" s="110">
        <v>0</v>
      </c>
      <c r="AE953" s="495">
        <f t="shared" si="335"/>
        <v>0</v>
      </c>
      <c r="AF953" s="110">
        <v>0</v>
      </c>
      <c r="AG953" s="110">
        <v>0</v>
      </c>
      <c r="AH953" s="110">
        <v>0</v>
      </c>
      <c r="AI953" s="110">
        <v>0</v>
      </c>
      <c r="AJ953" s="495">
        <f t="shared" si="333"/>
        <v>0</v>
      </c>
    </row>
    <row r="954" spans="2:36" s="239" customFormat="1" ht="16.5" customHeight="1" thickBot="1" x14ac:dyDescent="0.3">
      <c r="B954" s="871">
        <v>2</v>
      </c>
      <c r="C954" s="867"/>
      <c r="D954" s="786" t="s">
        <v>601</v>
      </c>
      <c r="E954" s="85" t="s">
        <v>118</v>
      </c>
      <c r="F954" s="52">
        <f t="shared" si="336"/>
        <v>0</v>
      </c>
      <c r="G954" s="146"/>
      <c r="H954" s="146"/>
      <c r="I954" s="146"/>
      <c r="J954" s="146"/>
      <c r="K954" s="68">
        <f t="shared" si="357"/>
        <v>0</v>
      </c>
      <c r="L954" s="277"/>
      <c r="M954" s="277"/>
      <c r="N954" s="277"/>
      <c r="O954" s="277"/>
      <c r="P954" s="318">
        <f t="shared" si="355"/>
        <v>0</v>
      </c>
      <c r="Q954" s="277"/>
      <c r="R954" s="277"/>
      <c r="S954" s="277"/>
      <c r="T954" s="277"/>
      <c r="U954" s="318">
        <f t="shared" si="356"/>
        <v>0</v>
      </c>
      <c r="V954" s="277"/>
      <c r="W954" s="277"/>
      <c r="X954" s="277"/>
      <c r="Y954" s="422"/>
      <c r="Z954" s="495">
        <f t="shared" si="334"/>
        <v>0</v>
      </c>
      <c r="AA954" s="277"/>
      <c r="AB954" s="277"/>
      <c r="AC954" s="277"/>
      <c r="AD954" s="277"/>
      <c r="AE954" s="495">
        <f t="shared" si="335"/>
        <v>0</v>
      </c>
      <c r="AF954" s="277"/>
      <c r="AG954" s="277"/>
      <c r="AH954" s="277"/>
      <c r="AI954" s="277"/>
      <c r="AJ954" s="495">
        <f t="shared" si="333"/>
        <v>0</v>
      </c>
    </row>
    <row r="955" spans="2:36" s="239" customFormat="1" ht="16.5" customHeight="1" thickBot="1" x14ac:dyDescent="0.3">
      <c r="B955" s="871"/>
      <c r="C955" s="867"/>
      <c r="D955" s="787"/>
      <c r="E955" s="86" t="s">
        <v>205</v>
      </c>
      <c r="F955" s="52">
        <f t="shared" si="336"/>
        <v>0</v>
      </c>
      <c r="G955" s="146"/>
      <c r="H955" s="146"/>
      <c r="I955" s="146"/>
      <c r="J955" s="146"/>
      <c r="K955" s="68">
        <f t="shared" si="357"/>
        <v>0</v>
      </c>
      <c r="L955" s="277"/>
      <c r="M955" s="277"/>
      <c r="N955" s="277"/>
      <c r="O955" s="277"/>
      <c r="P955" s="318">
        <f t="shared" si="355"/>
        <v>0</v>
      </c>
      <c r="Q955" s="277"/>
      <c r="R955" s="277"/>
      <c r="S955" s="277"/>
      <c r="T955" s="277"/>
      <c r="U955" s="318">
        <f t="shared" si="356"/>
        <v>0</v>
      </c>
      <c r="V955" s="277"/>
      <c r="W955" s="277"/>
      <c r="X955" s="277"/>
      <c r="Y955" s="422"/>
      <c r="Z955" s="495">
        <f t="shared" si="334"/>
        <v>0</v>
      </c>
      <c r="AA955" s="277"/>
      <c r="AB955" s="277"/>
      <c r="AC955" s="277"/>
      <c r="AD955" s="277"/>
      <c r="AE955" s="495">
        <f t="shared" si="335"/>
        <v>0</v>
      </c>
      <c r="AF955" s="277"/>
      <c r="AG955" s="277"/>
      <c r="AH955" s="277"/>
      <c r="AI955" s="277"/>
      <c r="AJ955" s="495">
        <f t="shared" si="333"/>
        <v>0</v>
      </c>
    </row>
    <row r="956" spans="2:36" s="239" customFormat="1" ht="16.5" customHeight="1" thickBot="1" x14ac:dyDescent="0.3">
      <c r="B956" s="871"/>
      <c r="C956" s="867"/>
      <c r="D956" s="787"/>
      <c r="E956" s="80" t="s">
        <v>114</v>
      </c>
      <c r="F956" s="52">
        <f t="shared" si="336"/>
        <v>0</v>
      </c>
      <c r="G956" s="110">
        <v>0</v>
      </c>
      <c r="H956" s="110">
        <v>0</v>
      </c>
      <c r="I956" s="110">
        <v>0</v>
      </c>
      <c r="J956" s="110">
        <v>0</v>
      </c>
      <c r="K956" s="68">
        <f t="shared" si="357"/>
        <v>0</v>
      </c>
      <c r="L956" s="110">
        <v>0</v>
      </c>
      <c r="M956" s="110">
        <v>0</v>
      </c>
      <c r="N956" s="110">
        <v>0</v>
      </c>
      <c r="O956" s="110">
        <v>0</v>
      </c>
      <c r="P956" s="318">
        <f t="shared" si="355"/>
        <v>0</v>
      </c>
      <c r="Q956" s="110">
        <v>0</v>
      </c>
      <c r="R956" s="110">
        <v>0</v>
      </c>
      <c r="S956" s="110">
        <v>0</v>
      </c>
      <c r="T956" s="110">
        <v>0</v>
      </c>
      <c r="U956" s="318">
        <f t="shared" si="356"/>
        <v>0</v>
      </c>
      <c r="V956" s="110">
        <v>0</v>
      </c>
      <c r="W956" s="110">
        <v>0</v>
      </c>
      <c r="X956" s="110">
        <v>0</v>
      </c>
      <c r="Y956" s="490">
        <v>0</v>
      </c>
      <c r="Z956" s="495">
        <f t="shared" si="334"/>
        <v>0</v>
      </c>
      <c r="AA956" s="110">
        <v>0</v>
      </c>
      <c r="AB956" s="110">
        <v>0</v>
      </c>
      <c r="AC956" s="110">
        <v>0</v>
      </c>
      <c r="AD956" s="110">
        <v>0</v>
      </c>
      <c r="AE956" s="495">
        <f t="shared" si="335"/>
        <v>0</v>
      </c>
      <c r="AF956" s="110">
        <v>0</v>
      </c>
      <c r="AG956" s="110">
        <v>0</v>
      </c>
      <c r="AH956" s="110">
        <v>0</v>
      </c>
      <c r="AI956" s="110">
        <v>0</v>
      </c>
      <c r="AJ956" s="495">
        <f t="shared" si="333"/>
        <v>0</v>
      </c>
    </row>
    <row r="957" spans="2:36" s="239" customFormat="1" ht="16.5" customHeight="1" thickBot="1" x14ac:dyDescent="0.3">
      <c r="B957" s="871"/>
      <c r="C957" s="867"/>
      <c r="D957" s="787"/>
      <c r="E957" s="219" t="s">
        <v>626</v>
      </c>
      <c r="F957" s="52">
        <f t="shared" si="336"/>
        <v>0</v>
      </c>
      <c r="G957" s="110">
        <v>0</v>
      </c>
      <c r="H957" s="110">
        <v>0</v>
      </c>
      <c r="I957" s="110">
        <v>0</v>
      </c>
      <c r="J957" s="110">
        <v>0</v>
      </c>
      <c r="K957" s="68">
        <f t="shared" si="357"/>
        <v>0</v>
      </c>
      <c r="L957" s="110">
        <v>0</v>
      </c>
      <c r="M957" s="110">
        <v>0</v>
      </c>
      <c r="N957" s="110">
        <v>0</v>
      </c>
      <c r="O957" s="110">
        <v>0</v>
      </c>
      <c r="P957" s="318">
        <f t="shared" si="355"/>
        <v>0</v>
      </c>
      <c r="Q957" s="110">
        <v>0</v>
      </c>
      <c r="R957" s="110">
        <v>0</v>
      </c>
      <c r="S957" s="110">
        <v>0</v>
      </c>
      <c r="T957" s="110">
        <v>0</v>
      </c>
      <c r="U957" s="318">
        <f t="shared" si="356"/>
        <v>0</v>
      </c>
      <c r="V957" s="110">
        <v>0</v>
      </c>
      <c r="W957" s="110">
        <v>0</v>
      </c>
      <c r="X957" s="110">
        <v>0</v>
      </c>
      <c r="Y957" s="490">
        <v>0</v>
      </c>
      <c r="Z957" s="495">
        <f t="shared" si="334"/>
        <v>0</v>
      </c>
      <c r="AA957" s="110">
        <v>0</v>
      </c>
      <c r="AB957" s="110">
        <v>0</v>
      </c>
      <c r="AC957" s="110">
        <v>0</v>
      </c>
      <c r="AD957" s="110">
        <v>0</v>
      </c>
      <c r="AE957" s="495">
        <f t="shared" si="335"/>
        <v>0</v>
      </c>
      <c r="AF957" s="110">
        <v>0</v>
      </c>
      <c r="AG957" s="110">
        <v>0</v>
      </c>
      <c r="AH957" s="110">
        <v>0</v>
      </c>
      <c r="AI957" s="110">
        <v>0</v>
      </c>
      <c r="AJ957" s="495">
        <f t="shared" si="333"/>
        <v>0</v>
      </c>
    </row>
    <row r="958" spans="2:36" s="239" customFormat="1" ht="16.5" customHeight="1" thickBot="1" x14ac:dyDescent="0.3">
      <c r="B958" s="871"/>
      <c r="C958" s="867"/>
      <c r="D958" s="791"/>
      <c r="E958" s="214" t="s">
        <v>625</v>
      </c>
      <c r="F958" s="52">
        <f t="shared" si="336"/>
        <v>0</v>
      </c>
      <c r="G958" s="110">
        <v>0</v>
      </c>
      <c r="H958" s="110">
        <v>0</v>
      </c>
      <c r="I958" s="110">
        <v>0</v>
      </c>
      <c r="J958" s="110">
        <v>0</v>
      </c>
      <c r="K958" s="68">
        <f t="shared" si="357"/>
        <v>0</v>
      </c>
      <c r="L958" s="110">
        <v>0</v>
      </c>
      <c r="M958" s="110">
        <v>0</v>
      </c>
      <c r="N958" s="110">
        <v>0</v>
      </c>
      <c r="O958" s="110">
        <v>0</v>
      </c>
      <c r="P958" s="318">
        <f t="shared" si="355"/>
        <v>0</v>
      </c>
      <c r="Q958" s="110">
        <v>0</v>
      </c>
      <c r="R958" s="110">
        <v>0</v>
      </c>
      <c r="S958" s="110">
        <v>0</v>
      </c>
      <c r="T958" s="110">
        <v>0</v>
      </c>
      <c r="U958" s="318">
        <f t="shared" si="356"/>
        <v>0</v>
      </c>
      <c r="V958" s="110">
        <v>0</v>
      </c>
      <c r="W958" s="110">
        <v>0</v>
      </c>
      <c r="X958" s="110">
        <v>0</v>
      </c>
      <c r="Y958" s="490">
        <v>0</v>
      </c>
      <c r="Z958" s="495">
        <f t="shared" si="334"/>
        <v>0</v>
      </c>
      <c r="AA958" s="110">
        <v>0</v>
      </c>
      <c r="AB958" s="110">
        <v>0</v>
      </c>
      <c r="AC958" s="110">
        <v>0</v>
      </c>
      <c r="AD958" s="110">
        <v>0</v>
      </c>
      <c r="AE958" s="495">
        <f t="shared" si="335"/>
        <v>0</v>
      </c>
      <c r="AF958" s="110">
        <v>0</v>
      </c>
      <c r="AG958" s="110">
        <v>0</v>
      </c>
      <c r="AH958" s="110">
        <v>0</v>
      </c>
      <c r="AI958" s="110">
        <v>0</v>
      </c>
      <c r="AJ958" s="495">
        <f t="shared" si="333"/>
        <v>0</v>
      </c>
    </row>
    <row r="959" spans="2:36" s="239" customFormat="1" ht="16.5" customHeight="1" thickBot="1" x14ac:dyDescent="0.3">
      <c r="B959" s="871">
        <v>3</v>
      </c>
      <c r="C959" s="867"/>
      <c r="D959" s="786" t="s">
        <v>602</v>
      </c>
      <c r="E959" s="85" t="s">
        <v>118</v>
      </c>
      <c r="F959" s="52">
        <f t="shared" si="336"/>
        <v>0</v>
      </c>
      <c r="G959" s="146"/>
      <c r="H959" s="146"/>
      <c r="I959" s="146"/>
      <c r="J959" s="146"/>
      <c r="K959" s="68">
        <f t="shared" si="357"/>
        <v>0</v>
      </c>
      <c r="L959" s="277"/>
      <c r="M959" s="277"/>
      <c r="N959" s="277"/>
      <c r="O959" s="277"/>
      <c r="P959" s="318">
        <f t="shared" si="355"/>
        <v>0</v>
      </c>
      <c r="Q959" s="277"/>
      <c r="R959" s="277"/>
      <c r="S959" s="277"/>
      <c r="T959" s="277"/>
      <c r="U959" s="318">
        <f t="shared" si="356"/>
        <v>0</v>
      </c>
      <c r="V959" s="277"/>
      <c r="W959" s="277"/>
      <c r="X959" s="277"/>
      <c r="Y959" s="422"/>
      <c r="Z959" s="495">
        <f t="shared" si="334"/>
        <v>0</v>
      </c>
      <c r="AA959" s="277"/>
      <c r="AB959" s="277"/>
      <c r="AC959" s="277"/>
      <c r="AD959" s="277"/>
      <c r="AE959" s="495">
        <f t="shared" si="335"/>
        <v>0</v>
      </c>
      <c r="AF959" s="277"/>
      <c r="AG959" s="277"/>
      <c r="AH959" s="277"/>
      <c r="AI959" s="277"/>
      <c r="AJ959" s="495">
        <f t="shared" si="333"/>
        <v>0</v>
      </c>
    </row>
    <row r="960" spans="2:36" s="239" customFormat="1" ht="16.5" customHeight="1" thickBot="1" x14ac:dyDescent="0.3">
      <c r="B960" s="871"/>
      <c r="C960" s="867"/>
      <c r="D960" s="787"/>
      <c r="E960" s="86" t="s">
        <v>205</v>
      </c>
      <c r="F960" s="52">
        <f t="shared" si="336"/>
        <v>0</v>
      </c>
      <c r="G960" s="146"/>
      <c r="H960" s="146"/>
      <c r="I960" s="146"/>
      <c r="J960" s="146"/>
      <c r="K960" s="68">
        <f t="shared" si="357"/>
        <v>0</v>
      </c>
      <c r="L960" s="277"/>
      <c r="M960" s="277"/>
      <c r="N960" s="277"/>
      <c r="O960" s="277"/>
      <c r="P960" s="318">
        <f t="shared" si="355"/>
        <v>0</v>
      </c>
      <c r="Q960" s="277"/>
      <c r="R960" s="277"/>
      <c r="S960" s="277"/>
      <c r="T960" s="277"/>
      <c r="U960" s="318">
        <f t="shared" si="356"/>
        <v>0</v>
      </c>
      <c r="V960" s="277"/>
      <c r="W960" s="277"/>
      <c r="X960" s="277"/>
      <c r="Y960" s="422"/>
      <c r="Z960" s="495">
        <f t="shared" si="334"/>
        <v>0</v>
      </c>
      <c r="AA960" s="277"/>
      <c r="AB960" s="277"/>
      <c r="AC960" s="277"/>
      <c r="AD960" s="277"/>
      <c r="AE960" s="495">
        <f t="shared" si="335"/>
        <v>0</v>
      </c>
      <c r="AF960" s="277"/>
      <c r="AG960" s="277"/>
      <c r="AH960" s="277"/>
      <c r="AI960" s="277"/>
      <c r="AJ960" s="495">
        <f t="shared" si="333"/>
        <v>0</v>
      </c>
    </row>
    <row r="961" spans="2:36" s="239" customFormat="1" ht="16.5" customHeight="1" thickBot="1" x14ac:dyDescent="0.3">
      <c r="B961" s="871"/>
      <c r="C961" s="867"/>
      <c r="D961" s="787"/>
      <c r="E961" s="80" t="s">
        <v>114</v>
      </c>
      <c r="F961" s="52">
        <f t="shared" si="336"/>
        <v>0</v>
      </c>
      <c r="G961" s="110">
        <v>0</v>
      </c>
      <c r="H961" s="110">
        <v>0</v>
      </c>
      <c r="I961" s="110">
        <v>0</v>
      </c>
      <c r="J961" s="110">
        <v>0</v>
      </c>
      <c r="K961" s="68">
        <f t="shared" si="357"/>
        <v>0</v>
      </c>
      <c r="L961" s="110">
        <v>0</v>
      </c>
      <c r="M961" s="110">
        <v>0</v>
      </c>
      <c r="N961" s="110">
        <v>0</v>
      </c>
      <c r="O961" s="110">
        <v>0</v>
      </c>
      <c r="P961" s="318">
        <f t="shared" si="355"/>
        <v>0</v>
      </c>
      <c r="Q961" s="110">
        <v>0</v>
      </c>
      <c r="R961" s="110">
        <v>0</v>
      </c>
      <c r="S961" s="110">
        <v>0</v>
      </c>
      <c r="T961" s="110">
        <v>0</v>
      </c>
      <c r="U961" s="318">
        <f t="shared" si="356"/>
        <v>0</v>
      </c>
      <c r="V961" s="110">
        <v>0</v>
      </c>
      <c r="W961" s="110">
        <v>0</v>
      </c>
      <c r="X961" s="110">
        <v>0</v>
      </c>
      <c r="Y961" s="490">
        <v>0</v>
      </c>
      <c r="Z961" s="495">
        <f t="shared" si="334"/>
        <v>0</v>
      </c>
      <c r="AA961" s="110">
        <v>0</v>
      </c>
      <c r="AB961" s="110">
        <v>0</v>
      </c>
      <c r="AC961" s="110">
        <v>0</v>
      </c>
      <c r="AD961" s="110">
        <v>0</v>
      </c>
      <c r="AE961" s="495">
        <f t="shared" si="335"/>
        <v>0</v>
      </c>
      <c r="AF961" s="110">
        <v>0</v>
      </c>
      <c r="AG961" s="110">
        <v>0</v>
      </c>
      <c r="AH961" s="110">
        <v>0</v>
      </c>
      <c r="AI961" s="110">
        <v>0</v>
      </c>
      <c r="AJ961" s="495">
        <f t="shared" si="333"/>
        <v>0</v>
      </c>
    </row>
    <row r="962" spans="2:36" s="239" customFormat="1" ht="16.5" customHeight="1" thickBot="1" x14ac:dyDescent="0.3">
      <c r="B962" s="871"/>
      <c r="C962" s="867"/>
      <c r="D962" s="787"/>
      <c r="E962" s="219" t="s">
        <v>626</v>
      </c>
      <c r="F962" s="52">
        <f t="shared" si="336"/>
        <v>0</v>
      </c>
      <c r="G962" s="110">
        <v>0</v>
      </c>
      <c r="H962" s="110">
        <v>0</v>
      </c>
      <c r="I962" s="110">
        <v>0</v>
      </c>
      <c r="J962" s="110">
        <v>0</v>
      </c>
      <c r="K962" s="68">
        <f t="shared" si="357"/>
        <v>0</v>
      </c>
      <c r="L962" s="110">
        <v>0</v>
      </c>
      <c r="M962" s="110">
        <v>0</v>
      </c>
      <c r="N962" s="110">
        <v>0</v>
      </c>
      <c r="O962" s="110">
        <v>0</v>
      </c>
      <c r="P962" s="318">
        <f t="shared" si="355"/>
        <v>0</v>
      </c>
      <c r="Q962" s="110">
        <v>0</v>
      </c>
      <c r="R962" s="110">
        <v>0</v>
      </c>
      <c r="S962" s="110">
        <v>0</v>
      </c>
      <c r="T962" s="110">
        <v>0</v>
      </c>
      <c r="U962" s="318">
        <f t="shared" si="356"/>
        <v>0</v>
      </c>
      <c r="V962" s="110">
        <v>0</v>
      </c>
      <c r="W962" s="110">
        <v>0</v>
      </c>
      <c r="X962" s="110">
        <v>0</v>
      </c>
      <c r="Y962" s="490">
        <v>0</v>
      </c>
      <c r="Z962" s="495">
        <f t="shared" si="334"/>
        <v>0</v>
      </c>
      <c r="AA962" s="110">
        <v>0</v>
      </c>
      <c r="AB962" s="110">
        <v>0</v>
      </c>
      <c r="AC962" s="110">
        <v>0</v>
      </c>
      <c r="AD962" s="110">
        <v>0</v>
      </c>
      <c r="AE962" s="495">
        <f t="shared" si="335"/>
        <v>0</v>
      </c>
      <c r="AF962" s="110">
        <v>0</v>
      </c>
      <c r="AG962" s="110">
        <v>0</v>
      </c>
      <c r="AH962" s="110">
        <v>0</v>
      </c>
      <c r="AI962" s="110">
        <v>0</v>
      </c>
      <c r="AJ962" s="495">
        <f t="shared" si="333"/>
        <v>0</v>
      </c>
    </row>
    <row r="963" spans="2:36" s="239" customFormat="1" ht="16.5" customHeight="1" thickBot="1" x14ac:dyDescent="0.3">
      <c r="B963" s="871"/>
      <c r="C963" s="867"/>
      <c r="D963" s="791"/>
      <c r="E963" s="214" t="s">
        <v>625</v>
      </c>
      <c r="F963" s="52">
        <f t="shared" si="336"/>
        <v>0</v>
      </c>
      <c r="G963" s="110">
        <v>0</v>
      </c>
      <c r="H963" s="110">
        <v>0</v>
      </c>
      <c r="I963" s="110">
        <v>0</v>
      </c>
      <c r="J963" s="110">
        <v>0</v>
      </c>
      <c r="K963" s="68">
        <f t="shared" si="357"/>
        <v>0</v>
      </c>
      <c r="L963" s="110">
        <v>0</v>
      </c>
      <c r="M963" s="110">
        <v>0</v>
      </c>
      <c r="N963" s="110">
        <v>0</v>
      </c>
      <c r="O963" s="110">
        <v>0</v>
      </c>
      <c r="P963" s="318">
        <f t="shared" si="355"/>
        <v>0</v>
      </c>
      <c r="Q963" s="110">
        <v>0</v>
      </c>
      <c r="R963" s="110">
        <v>0</v>
      </c>
      <c r="S963" s="110">
        <v>0</v>
      </c>
      <c r="T963" s="110">
        <v>0</v>
      </c>
      <c r="U963" s="318">
        <f t="shared" si="356"/>
        <v>0</v>
      </c>
      <c r="V963" s="110">
        <v>0</v>
      </c>
      <c r="W963" s="110">
        <v>0</v>
      </c>
      <c r="X963" s="110">
        <v>0</v>
      </c>
      <c r="Y963" s="490">
        <v>0</v>
      </c>
      <c r="Z963" s="495">
        <f t="shared" si="334"/>
        <v>0</v>
      </c>
      <c r="AA963" s="110">
        <v>0</v>
      </c>
      <c r="AB963" s="110">
        <v>0</v>
      </c>
      <c r="AC963" s="110">
        <v>0</v>
      </c>
      <c r="AD963" s="110">
        <v>0</v>
      </c>
      <c r="AE963" s="495">
        <f t="shared" si="335"/>
        <v>0</v>
      </c>
      <c r="AF963" s="110">
        <v>0</v>
      </c>
      <c r="AG963" s="110">
        <v>0</v>
      </c>
      <c r="AH963" s="110">
        <v>0</v>
      </c>
      <c r="AI963" s="110">
        <v>0</v>
      </c>
      <c r="AJ963" s="495">
        <f t="shared" si="333"/>
        <v>0</v>
      </c>
    </row>
    <row r="964" spans="2:36" s="239" customFormat="1" ht="16.5" customHeight="1" thickBot="1" x14ac:dyDescent="0.3">
      <c r="B964" s="871">
        <v>4</v>
      </c>
      <c r="C964" s="867"/>
      <c r="D964" s="786" t="s">
        <v>603</v>
      </c>
      <c r="E964" s="85" t="s">
        <v>118</v>
      </c>
      <c r="F964" s="52">
        <f t="shared" si="336"/>
        <v>0</v>
      </c>
      <c r="G964" s="146"/>
      <c r="H964" s="146"/>
      <c r="I964" s="146"/>
      <c r="J964" s="146"/>
      <c r="K964" s="68">
        <f t="shared" si="357"/>
        <v>0</v>
      </c>
      <c r="L964" s="277"/>
      <c r="M964" s="277"/>
      <c r="N964" s="277"/>
      <c r="O964" s="277"/>
      <c r="P964" s="318">
        <f t="shared" si="355"/>
        <v>0</v>
      </c>
      <c r="Q964" s="277"/>
      <c r="R964" s="277"/>
      <c r="S964" s="277"/>
      <c r="T964" s="277"/>
      <c r="U964" s="318">
        <f t="shared" si="356"/>
        <v>0</v>
      </c>
      <c r="V964" s="277"/>
      <c r="W964" s="277"/>
      <c r="X964" s="277"/>
      <c r="Y964" s="422"/>
      <c r="Z964" s="495">
        <f t="shared" si="334"/>
        <v>0</v>
      </c>
      <c r="AA964" s="277"/>
      <c r="AB964" s="277"/>
      <c r="AC964" s="277"/>
      <c r="AD964" s="277"/>
      <c r="AE964" s="495">
        <f t="shared" si="335"/>
        <v>0</v>
      </c>
      <c r="AF964" s="277"/>
      <c r="AG964" s="277"/>
      <c r="AH964" s="277"/>
      <c r="AI964" s="277"/>
      <c r="AJ964" s="495">
        <f t="shared" si="333"/>
        <v>0</v>
      </c>
    </row>
    <row r="965" spans="2:36" s="239" customFormat="1" ht="16.5" customHeight="1" thickBot="1" x14ac:dyDescent="0.3">
      <c r="B965" s="871"/>
      <c r="C965" s="867"/>
      <c r="D965" s="787"/>
      <c r="E965" s="86" t="s">
        <v>205</v>
      </c>
      <c r="F965" s="52">
        <f t="shared" si="336"/>
        <v>0</v>
      </c>
      <c r="G965" s="146"/>
      <c r="H965" s="146"/>
      <c r="I965" s="146"/>
      <c r="J965" s="146"/>
      <c r="K965" s="68">
        <f t="shared" si="357"/>
        <v>0</v>
      </c>
      <c r="L965" s="277"/>
      <c r="M965" s="277"/>
      <c r="N965" s="277"/>
      <c r="O965" s="277"/>
      <c r="P965" s="318">
        <f t="shared" si="355"/>
        <v>0</v>
      </c>
      <c r="Q965" s="277"/>
      <c r="R965" s="277"/>
      <c r="S965" s="277"/>
      <c r="T965" s="277"/>
      <c r="U965" s="318">
        <f t="shared" si="356"/>
        <v>0</v>
      </c>
      <c r="V965" s="277"/>
      <c r="W965" s="277"/>
      <c r="X965" s="277"/>
      <c r="Y965" s="422"/>
      <c r="Z965" s="495">
        <f t="shared" si="334"/>
        <v>0</v>
      </c>
      <c r="AA965" s="277"/>
      <c r="AB965" s="277"/>
      <c r="AC965" s="277"/>
      <c r="AD965" s="277"/>
      <c r="AE965" s="495">
        <f t="shared" si="335"/>
        <v>0</v>
      </c>
      <c r="AF965" s="277"/>
      <c r="AG965" s="277"/>
      <c r="AH965" s="277"/>
      <c r="AI965" s="277"/>
      <c r="AJ965" s="495">
        <f t="shared" si="333"/>
        <v>0</v>
      </c>
    </row>
    <row r="966" spans="2:36" s="239" customFormat="1" ht="16.5" customHeight="1" thickBot="1" x14ac:dyDescent="0.3">
      <c r="B966" s="871"/>
      <c r="C966" s="867"/>
      <c r="D966" s="787"/>
      <c r="E966" s="80" t="s">
        <v>114</v>
      </c>
      <c r="F966" s="52">
        <f t="shared" si="336"/>
        <v>0</v>
      </c>
      <c r="G966" s="110">
        <v>0</v>
      </c>
      <c r="H966" s="110">
        <v>0</v>
      </c>
      <c r="I966" s="110">
        <v>0</v>
      </c>
      <c r="J966" s="110">
        <v>0</v>
      </c>
      <c r="K966" s="68">
        <f t="shared" si="357"/>
        <v>0</v>
      </c>
      <c r="L966" s="110">
        <v>0</v>
      </c>
      <c r="M966" s="110">
        <v>0</v>
      </c>
      <c r="N966" s="110">
        <v>0</v>
      </c>
      <c r="O966" s="110">
        <v>0</v>
      </c>
      <c r="P966" s="318">
        <f t="shared" si="355"/>
        <v>0</v>
      </c>
      <c r="Q966" s="110">
        <v>0</v>
      </c>
      <c r="R966" s="110">
        <v>0</v>
      </c>
      <c r="S966" s="110">
        <v>0</v>
      </c>
      <c r="T966" s="110">
        <v>0</v>
      </c>
      <c r="U966" s="318">
        <f t="shared" si="356"/>
        <v>0</v>
      </c>
      <c r="V966" s="110">
        <v>0</v>
      </c>
      <c r="W966" s="110">
        <v>0</v>
      </c>
      <c r="X966" s="110">
        <v>0</v>
      </c>
      <c r="Y966" s="490">
        <v>0</v>
      </c>
      <c r="Z966" s="495">
        <f t="shared" si="334"/>
        <v>0</v>
      </c>
      <c r="AA966" s="110">
        <v>0</v>
      </c>
      <c r="AB966" s="110">
        <v>0</v>
      </c>
      <c r="AC966" s="110">
        <v>0</v>
      </c>
      <c r="AD966" s="110">
        <v>0</v>
      </c>
      <c r="AE966" s="495">
        <f t="shared" si="335"/>
        <v>0</v>
      </c>
      <c r="AF966" s="110">
        <v>0</v>
      </c>
      <c r="AG966" s="110">
        <v>0</v>
      </c>
      <c r="AH966" s="110">
        <v>0</v>
      </c>
      <c r="AI966" s="110">
        <v>0</v>
      </c>
      <c r="AJ966" s="495">
        <f t="shared" si="333"/>
        <v>0</v>
      </c>
    </row>
    <row r="967" spans="2:36" s="239" customFormat="1" ht="16.5" customHeight="1" thickBot="1" x14ac:dyDescent="0.3">
      <c r="B967" s="871"/>
      <c r="C967" s="867"/>
      <c r="D967" s="787"/>
      <c r="E967" s="219" t="s">
        <v>626</v>
      </c>
      <c r="F967" s="52">
        <f t="shared" si="336"/>
        <v>0</v>
      </c>
      <c r="G967" s="110">
        <v>0</v>
      </c>
      <c r="H967" s="110">
        <v>0</v>
      </c>
      <c r="I967" s="110">
        <v>0</v>
      </c>
      <c r="J967" s="110">
        <v>0</v>
      </c>
      <c r="K967" s="68">
        <f t="shared" si="357"/>
        <v>0</v>
      </c>
      <c r="L967" s="110">
        <v>0</v>
      </c>
      <c r="M967" s="110">
        <v>0</v>
      </c>
      <c r="N967" s="110">
        <v>0</v>
      </c>
      <c r="O967" s="110">
        <v>0</v>
      </c>
      <c r="P967" s="318">
        <f t="shared" si="355"/>
        <v>0</v>
      </c>
      <c r="Q967" s="110">
        <v>0</v>
      </c>
      <c r="R967" s="110">
        <v>0</v>
      </c>
      <c r="S967" s="110">
        <v>0</v>
      </c>
      <c r="T967" s="110">
        <v>0</v>
      </c>
      <c r="U967" s="318">
        <f t="shared" si="356"/>
        <v>0</v>
      </c>
      <c r="V967" s="110">
        <v>0</v>
      </c>
      <c r="W967" s="110">
        <v>0</v>
      </c>
      <c r="X967" s="110">
        <v>0</v>
      </c>
      <c r="Y967" s="490">
        <v>0</v>
      </c>
      <c r="Z967" s="495">
        <f t="shared" si="334"/>
        <v>0</v>
      </c>
      <c r="AA967" s="110">
        <v>0</v>
      </c>
      <c r="AB967" s="110">
        <v>0</v>
      </c>
      <c r="AC967" s="110">
        <v>0</v>
      </c>
      <c r="AD967" s="110">
        <v>0</v>
      </c>
      <c r="AE967" s="495">
        <f t="shared" si="335"/>
        <v>0</v>
      </c>
      <c r="AF967" s="110">
        <v>0</v>
      </c>
      <c r="AG967" s="110">
        <v>0</v>
      </c>
      <c r="AH967" s="110">
        <v>0</v>
      </c>
      <c r="AI967" s="110">
        <v>0</v>
      </c>
      <c r="AJ967" s="495">
        <f t="shared" si="333"/>
        <v>0</v>
      </c>
    </row>
    <row r="968" spans="2:36" s="239" customFormat="1" ht="16.5" customHeight="1" thickBot="1" x14ac:dyDescent="0.3">
      <c r="B968" s="871"/>
      <c r="C968" s="867"/>
      <c r="D968" s="791"/>
      <c r="E968" s="214" t="s">
        <v>625</v>
      </c>
      <c r="F968" s="52">
        <f t="shared" si="336"/>
        <v>0</v>
      </c>
      <c r="G968" s="111">
        <v>0</v>
      </c>
      <c r="H968" s="111">
        <v>0</v>
      </c>
      <c r="I968" s="111">
        <v>0</v>
      </c>
      <c r="J968" s="111">
        <v>0</v>
      </c>
      <c r="K968" s="68">
        <f t="shared" si="357"/>
        <v>0</v>
      </c>
      <c r="L968" s="111">
        <v>0</v>
      </c>
      <c r="M968" s="111">
        <v>0</v>
      </c>
      <c r="N968" s="111">
        <v>0</v>
      </c>
      <c r="O968" s="111">
        <v>0</v>
      </c>
      <c r="P968" s="318">
        <f t="shared" si="355"/>
        <v>0</v>
      </c>
      <c r="Q968" s="111">
        <v>0</v>
      </c>
      <c r="R968" s="111">
        <v>0</v>
      </c>
      <c r="S968" s="111">
        <v>0</v>
      </c>
      <c r="T968" s="111">
        <v>0</v>
      </c>
      <c r="U968" s="318">
        <f t="shared" si="356"/>
        <v>0</v>
      </c>
      <c r="V968" s="111">
        <v>0</v>
      </c>
      <c r="W968" s="111">
        <v>0</v>
      </c>
      <c r="X968" s="111">
        <v>0</v>
      </c>
      <c r="Y968" s="486">
        <v>0</v>
      </c>
      <c r="Z968" s="495">
        <f t="shared" si="334"/>
        <v>0</v>
      </c>
      <c r="AA968" s="111">
        <v>0</v>
      </c>
      <c r="AB968" s="111">
        <v>0</v>
      </c>
      <c r="AC968" s="111">
        <v>0</v>
      </c>
      <c r="AD968" s="111">
        <v>0</v>
      </c>
      <c r="AE968" s="495">
        <f t="shared" si="335"/>
        <v>0</v>
      </c>
      <c r="AF968" s="111">
        <v>0</v>
      </c>
      <c r="AG968" s="111">
        <v>0</v>
      </c>
      <c r="AH968" s="111">
        <v>0</v>
      </c>
      <c r="AI968" s="111">
        <v>0</v>
      </c>
      <c r="AJ968" s="495">
        <f t="shared" si="333"/>
        <v>0</v>
      </c>
    </row>
    <row r="969" spans="2:36" s="269" customFormat="1" ht="16.5" customHeight="1" thickBot="1" x14ac:dyDescent="0.3">
      <c r="B969" s="872">
        <v>5</v>
      </c>
      <c r="C969" s="867"/>
      <c r="D969" s="786" t="s">
        <v>709</v>
      </c>
      <c r="E969" s="283" t="s">
        <v>114</v>
      </c>
      <c r="F969" s="52">
        <f t="shared" si="336"/>
        <v>0</v>
      </c>
      <c r="G969" s="109">
        <v>0</v>
      </c>
      <c r="H969" s="109">
        <v>0</v>
      </c>
      <c r="I969" s="109">
        <v>0</v>
      </c>
      <c r="J969" s="109">
        <v>0</v>
      </c>
      <c r="K969" s="68">
        <f t="shared" si="357"/>
        <v>0</v>
      </c>
      <c r="L969" s="110">
        <v>0</v>
      </c>
      <c r="M969" s="110">
        <v>0</v>
      </c>
      <c r="N969" s="110">
        <v>0</v>
      </c>
      <c r="O969" s="110">
        <v>0</v>
      </c>
      <c r="P969" s="318">
        <f t="shared" si="355"/>
        <v>0</v>
      </c>
      <c r="Q969" s="110">
        <v>0</v>
      </c>
      <c r="R969" s="110">
        <v>0</v>
      </c>
      <c r="S969" s="110">
        <v>0</v>
      </c>
      <c r="T969" s="110">
        <v>0</v>
      </c>
      <c r="U969" s="318">
        <f t="shared" si="356"/>
        <v>0</v>
      </c>
      <c r="V969" s="110">
        <v>0</v>
      </c>
      <c r="W969" s="110">
        <v>0</v>
      </c>
      <c r="X969" s="110">
        <v>0</v>
      </c>
      <c r="Y969" s="490">
        <v>0</v>
      </c>
      <c r="Z969" s="495">
        <f t="shared" si="334"/>
        <v>0</v>
      </c>
      <c r="AA969" s="110">
        <v>0</v>
      </c>
      <c r="AB969" s="110">
        <v>0</v>
      </c>
      <c r="AC969" s="110">
        <v>0</v>
      </c>
      <c r="AD969" s="110">
        <v>0</v>
      </c>
      <c r="AE969" s="495">
        <f t="shared" si="335"/>
        <v>0</v>
      </c>
      <c r="AF969" s="110">
        <v>0</v>
      </c>
      <c r="AG969" s="110">
        <v>0</v>
      </c>
      <c r="AH969" s="110">
        <v>0</v>
      </c>
      <c r="AI969" s="110">
        <v>0</v>
      </c>
      <c r="AJ969" s="495">
        <f t="shared" si="333"/>
        <v>0</v>
      </c>
    </row>
    <row r="970" spans="2:36" s="269" customFormat="1" ht="16.5" customHeight="1" thickBot="1" x14ac:dyDescent="0.3">
      <c r="B970" s="870"/>
      <c r="C970" s="867"/>
      <c r="D970" s="787"/>
      <c r="E970" s="284" t="s">
        <v>626</v>
      </c>
      <c r="F970" s="52">
        <f t="shared" si="336"/>
        <v>7</v>
      </c>
      <c r="G970" s="109">
        <v>0</v>
      </c>
      <c r="H970" s="109">
        <v>0</v>
      </c>
      <c r="I970" s="109">
        <v>0</v>
      </c>
      <c r="J970" s="109">
        <v>0</v>
      </c>
      <c r="K970" s="68">
        <f t="shared" si="357"/>
        <v>0</v>
      </c>
      <c r="L970" s="109">
        <v>1</v>
      </c>
      <c r="M970" s="109">
        <v>0</v>
      </c>
      <c r="N970" s="109">
        <v>0</v>
      </c>
      <c r="O970" s="109">
        <v>0</v>
      </c>
      <c r="P970" s="318">
        <f t="shared" si="355"/>
        <v>1</v>
      </c>
      <c r="Q970" s="109">
        <v>3</v>
      </c>
      <c r="R970" s="109">
        <v>0</v>
      </c>
      <c r="S970" s="109">
        <v>0</v>
      </c>
      <c r="T970" s="109">
        <v>0</v>
      </c>
      <c r="U970" s="318">
        <f t="shared" si="356"/>
        <v>3</v>
      </c>
      <c r="V970" s="109">
        <v>0</v>
      </c>
      <c r="W970" s="109">
        <v>0</v>
      </c>
      <c r="X970" s="109">
        <v>0</v>
      </c>
      <c r="Y970" s="479">
        <v>1</v>
      </c>
      <c r="Z970" s="495">
        <f t="shared" si="334"/>
        <v>1</v>
      </c>
      <c r="AA970" s="109">
        <v>0</v>
      </c>
      <c r="AB970" s="109">
        <v>0</v>
      </c>
      <c r="AC970" s="109">
        <v>0</v>
      </c>
      <c r="AD970" s="109">
        <v>2</v>
      </c>
      <c r="AE970" s="495">
        <f t="shared" si="335"/>
        <v>2</v>
      </c>
      <c r="AF970" s="109">
        <v>0</v>
      </c>
      <c r="AG970" s="109">
        <v>0</v>
      </c>
      <c r="AH970" s="109">
        <v>0</v>
      </c>
      <c r="AI970" s="109">
        <v>0</v>
      </c>
      <c r="AJ970" s="495">
        <f t="shared" ref="AJ970:AJ993" si="376">AF970+AG970+AH970+AI970</f>
        <v>0</v>
      </c>
    </row>
    <row r="971" spans="2:36" s="239" customFormat="1" ht="16.5" customHeight="1" x14ac:dyDescent="0.25">
      <c r="B971" s="20"/>
      <c r="C971" s="867"/>
      <c r="D971" s="894" t="s">
        <v>554</v>
      </c>
      <c r="E971" s="895"/>
      <c r="F971" s="52">
        <f t="shared" si="336"/>
        <v>0</v>
      </c>
      <c r="G971" s="68">
        <f t="shared" ref="G971:J971" si="377">G951+G954++G959+G964</f>
        <v>0</v>
      </c>
      <c r="H971" s="68">
        <f t="shared" si="377"/>
        <v>0</v>
      </c>
      <c r="I971" s="68">
        <f t="shared" si="377"/>
        <v>0</v>
      </c>
      <c r="J971" s="68">
        <f t="shared" si="377"/>
        <v>0</v>
      </c>
      <c r="K971" s="68">
        <f t="shared" si="357"/>
        <v>0</v>
      </c>
      <c r="L971" s="68">
        <f t="shared" ref="L971:O971" si="378">L951+L954++L959+L964</f>
        <v>0</v>
      </c>
      <c r="M971" s="68">
        <f t="shared" si="378"/>
        <v>0</v>
      </c>
      <c r="N971" s="68">
        <f t="shared" si="378"/>
        <v>0</v>
      </c>
      <c r="O971" s="68">
        <f t="shared" si="378"/>
        <v>0</v>
      </c>
      <c r="P971" s="318">
        <f t="shared" si="355"/>
        <v>0</v>
      </c>
      <c r="Q971" s="68">
        <f t="shared" ref="Q971:T971" si="379">Q951+Q954++Q959+Q964</f>
        <v>0</v>
      </c>
      <c r="R971" s="68">
        <f t="shared" si="379"/>
        <v>0</v>
      </c>
      <c r="S971" s="68">
        <f t="shared" si="379"/>
        <v>0</v>
      </c>
      <c r="T971" s="68">
        <f t="shared" si="379"/>
        <v>0</v>
      </c>
      <c r="U971" s="318">
        <f t="shared" si="356"/>
        <v>0</v>
      </c>
      <c r="V971" s="68">
        <f t="shared" ref="V971:Y971" si="380">V951+V954++V959+V964</f>
        <v>0</v>
      </c>
      <c r="W971" s="68">
        <f t="shared" si="380"/>
        <v>0</v>
      </c>
      <c r="X971" s="68">
        <f t="shared" si="380"/>
        <v>0</v>
      </c>
      <c r="Y971" s="475">
        <f t="shared" si="380"/>
        <v>0</v>
      </c>
      <c r="Z971" s="495">
        <f t="shared" si="334"/>
        <v>0</v>
      </c>
      <c r="AA971" s="68">
        <v>0</v>
      </c>
      <c r="AB971" s="68">
        <f t="shared" ref="AB971:AD971" si="381">AB951+AB954++AB959+AB964</f>
        <v>0</v>
      </c>
      <c r="AC971" s="68">
        <f t="shared" si="381"/>
        <v>0</v>
      </c>
      <c r="AD971" s="68">
        <f t="shared" si="381"/>
        <v>0</v>
      </c>
      <c r="AE971" s="495">
        <f t="shared" si="335"/>
        <v>0</v>
      </c>
      <c r="AF971" s="68">
        <f t="shared" ref="AF971:AI971" si="382">AF951+AF954++AF959+AF964</f>
        <v>0</v>
      </c>
      <c r="AG971" s="68">
        <f t="shared" si="382"/>
        <v>0</v>
      </c>
      <c r="AH971" s="68">
        <f t="shared" si="382"/>
        <v>0</v>
      </c>
      <c r="AI971" s="68">
        <f t="shared" si="382"/>
        <v>0</v>
      </c>
      <c r="AJ971" s="495">
        <f t="shared" si="376"/>
        <v>0</v>
      </c>
    </row>
    <row r="972" spans="2:36" s="239" customFormat="1" ht="16.5" customHeight="1" x14ac:dyDescent="0.25">
      <c r="B972" s="20"/>
      <c r="C972" s="867"/>
      <c r="D972" s="859" t="s">
        <v>555</v>
      </c>
      <c r="E972" s="860"/>
      <c r="F972" s="52">
        <f t="shared" si="336"/>
        <v>0</v>
      </c>
      <c r="G972" s="68">
        <f t="shared" ref="G972:J972" si="383">G952+G955+G960+G965</f>
        <v>0</v>
      </c>
      <c r="H972" s="68">
        <f t="shared" si="383"/>
        <v>0</v>
      </c>
      <c r="I972" s="68">
        <f t="shared" si="383"/>
        <v>0</v>
      </c>
      <c r="J972" s="68">
        <f t="shared" si="383"/>
        <v>0</v>
      </c>
      <c r="K972" s="68">
        <f t="shared" si="357"/>
        <v>0</v>
      </c>
      <c r="L972" s="68">
        <f t="shared" ref="L972:O972" si="384">L952+L955+L960+L965</f>
        <v>0</v>
      </c>
      <c r="M972" s="68">
        <f t="shared" si="384"/>
        <v>0</v>
      </c>
      <c r="N972" s="68">
        <f t="shared" si="384"/>
        <v>0</v>
      </c>
      <c r="O972" s="68">
        <f t="shared" si="384"/>
        <v>0</v>
      </c>
      <c r="P972" s="318">
        <f t="shared" si="355"/>
        <v>0</v>
      </c>
      <c r="Q972" s="68">
        <f t="shared" ref="Q972:T972" si="385">Q952+Q955+Q960+Q965</f>
        <v>0</v>
      </c>
      <c r="R972" s="68">
        <f t="shared" si="385"/>
        <v>0</v>
      </c>
      <c r="S972" s="68">
        <f t="shared" si="385"/>
        <v>0</v>
      </c>
      <c r="T972" s="68">
        <f t="shared" si="385"/>
        <v>0</v>
      </c>
      <c r="U972" s="318">
        <f t="shared" si="356"/>
        <v>0</v>
      </c>
      <c r="V972" s="68">
        <f t="shared" ref="V972:Y972" si="386">V952+V955+V960+V965</f>
        <v>0</v>
      </c>
      <c r="W972" s="68">
        <f t="shared" si="386"/>
        <v>0</v>
      </c>
      <c r="X972" s="68">
        <f t="shared" si="386"/>
        <v>0</v>
      </c>
      <c r="Y972" s="475">
        <f t="shared" si="386"/>
        <v>0</v>
      </c>
      <c r="Z972" s="495">
        <f t="shared" ref="Z972:Z993" si="387">V972+W972+X972+Y972</f>
        <v>0</v>
      </c>
      <c r="AA972" s="68">
        <f t="shared" ref="AA972:AD972" si="388">AA952+AA955+AA960+AA965</f>
        <v>0</v>
      </c>
      <c r="AB972" s="68">
        <f t="shared" si="388"/>
        <v>0</v>
      </c>
      <c r="AC972" s="68">
        <f t="shared" si="388"/>
        <v>0</v>
      </c>
      <c r="AD972" s="68">
        <f t="shared" si="388"/>
        <v>0</v>
      </c>
      <c r="AE972" s="495">
        <f t="shared" ref="AE972:AE993" si="389">AA972+AB972+AC972+AD972</f>
        <v>0</v>
      </c>
      <c r="AF972" s="68">
        <f t="shared" ref="AF972:AI972" si="390">AF952+AF955+AF960+AF965</f>
        <v>0</v>
      </c>
      <c r="AG972" s="68">
        <f t="shared" si="390"/>
        <v>0</v>
      </c>
      <c r="AH972" s="68">
        <f t="shared" si="390"/>
        <v>0</v>
      </c>
      <c r="AI972" s="68">
        <f t="shared" si="390"/>
        <v>0</v>
      </c>
      <c r="AJ972" s="495">
        <f t="shared" si="376"/>
        <v>0</v>
      </c>
    </row>
    <row r="973" spans="2:36" s="239" customFormat="1" ht="16.5" customHeight="1" thickBot="1" x14ac:dyDescent="0.3">
      <c r="B973" s="20"/>
      <c r="C973" s="867"/>
      <c r="D973" s="235" t="s">
        <v>556</v>
      </c>
      <c r="E973" s="236"/>
      <c r="F973" s="52">
        <f t="shared" si="336"/>
        <v>0</v>
      </c>
      <c r="G973" s="68">
        <f t="shared" ref="G973:J973" si="391">G953+G956+G961+G966+G969</f>
        <v>0</v>
      </c>
      <c r="H973" s="68">
        <f t="shared" si="391"/>
        <v>0</v>
      </c>
      <c r="I973" s="68">
        <f t="shared" si="391"/>
        <v>0</v>
      </c>
      <c r="J973" s="68">
        <f t="shared" si="391"/>
        <v>0</v>
      </c>
      <c r="K973" s="68">
        <f t="shared" si="357"/>
        <v>0</v>
      </c>
      <c r="L973" s="68">
        <f t="shared" ref="L973:O973" si="392">L953+L956+L961+L966+L969</f>
        <v>0</v>
      </c>
      <c r="M973" s="68">
        <f t="shared" si="392"/>
        <v>0</v>
      </c>
      <c r="N973" s="68">
        <f t="shared" si="392"/>
        <v>0</v>
      </c>
      <c r="O973" s="68">
        <f t="shared" si="392"/>
        <v>0</v>
      </c>
      <c r="P973" s="318">
        <f t="shared" si="355"/>
        <v>0</v>
      </c>
      <c r="Q973" s="68">
        <f t="shared" ref="Q973:T973" si="393">Q953+Q956+Q961+Q966+Q969</f>
        <v>0</v>
      </c>
      <c r="R973" s="68">
        <f t="shared" si="393"/>
        <v>0</v>
      </c>
      <c r="S973" s="68">
        <f t="shared" si="393"/>
        <v>0</v>
      </c>
      <c r="T973" s="68">
        <f t="shared" si="393"/>
        <v>0</v>
      </c>
      <c r="U973" s="318">
        <f t="shared" si="356"/>
        <v>0</v>
      </c>
      <c r="V973" s="68">
        <f t="shared" ref="V973:Y973" si="394">V953+V956+V961+V966+V969</f>
        <v>0</v>
      </c>
      <c r="W973" s="68">
        <f t="shared" si="394"/>
        <v>0</v>
      </c>
      <c r="X973" s="68">
        <f t="shared" si="394"/>
        <v>0</v>
      </c>
      <c r="Y973" s="475">
        <f t="shared" si="394"/>
        <v>0</v>
      </c>
      <c r="Z973" s="495">
        <f t="shared" si="387"/>
        <v>0</v>
      </c>
      <c r="AA973" s="68">
        <f t="shared" ref="AA973:AD973" si="395">AA953+AA956+AA961+AA966+AA969</f>
        <v>0</v>
      </c>
      <c r="AB973" s="68">
        <f t="shared" si="395"/>
        <v>0</v>
      </c>
      <c r="AC973" s="68">
        <f t="shared" si="395"/>
        <v>0</v>
      </c>
      <c r="AD973" s="68">
        <f t="shared" si="395"/>
        <v>0</v>
      </c>
      <c r="AE973" s="495">
        <f t="shared" si="389"/>
        <v>0</v>
      </c>
      <c r="AF973" s="68">
        <f t="shared" ref="AF973:AI973" si="396">AF953+AF956+AF961+AF966+AF969</f>
        <v>0</v>
      </c>
      <c r="AG973" s="68">
        <f t="shared" si="396"/>
        <v>0</v>
      </c>
      <c r="AH973" s="68">
        <f t="shared" si="396"/>
        <v>0</v>
      </c>
      <c r="AI973" s="68">
        <f t="shared" si="396"/>
        <v>0</v>
      </c>
      <c r="AJ973" s="495">
        <f t="shared" si="376"/>
        <v>0</v>
      </c>
    </row>
    <row r="974" spans="2:36" s="239" customFormat="1" ht="16.5" customHeight="1" thickBot="1" x14ac:dyDescent="0.3">
      <c r="B974" s="20"/>
      <c r="C974" s="867"/>
      <c r="D974" s="896" t="s">
        <v>600</v>
      </c>
      <c r="E974" s="897"/>
      <c r="F974" s="52">
        <f t="shared" ref="F974:F992" si="397">K974+P974+U974+Z974+AE974+AJ974</f>
        <v>7</v>
      </c>
      <c r="G974" s="42">
        <f t="shared" ref="G974:J974" si="398">G957+G962+G967+G970</f>
        <v>0</v>
      </c>
      <c r="H974" s="42">
        <f t="shared" si="398"/>
        <v>0</v>
      </c>
      <c r="I974" s="42">
        <f t="shared" si="398"/>
        <v>0</v>
      </c>
      <c r="J974" s="42">
        <f t="shared" si="398"/>
        <v>0</v>
      </c>
      <c r="K974" s="68">
        <f t="shared" si="357"/>
        <v>0</v>
      </c>
      <c r="L974" s="42">
        <f t="shared" ref="L974:O974" si="399">L957+L962+L967+L970</f>
        <v>1</v>
      </c>
      <c r="M974" s="42">
        <f t="shared" si="399"/>
        <v>0</v>
      </c>
      <c r="N974" s="42">
        <f t="shared" si="399"/>
        <v>0</v>
      </c>
      <c r="O974" s="42">
        <f t="shared" si="399"/>
        <v>0</v>
      </c>
      <c r="P974" s="318">
        <f t="shared" si="355"/>
        <v>1</v>
      </c>
      <c r="Q974" s="42">
        <f t="shared" ref="Q974:T974" si="400">Q957+Q962+Q967+Q970</f>
        <v>3</v>
      </c>
      <c r="R974" s="42">
        <f t="shared" si="400"/>
        <v>0</v>
      </c>
      <c r="S974" s="42">
        <f t="shared" si="400"/>
        <v>0</v>
      </c>
      <c r="T974" s="42">
        <f t="shared" si="400"/>
        <v>0</v>
      </c>
      <c r="U974" s="318">
        <f t="shared" si="356"/>
        <v>3</v>
      </c>
      <c r="V974" s="42">
        <f t="shared" ref="V974:Y974" si="401">V957+V962+V967+V970</f>
        <v>0</v>
      </c>
      <c r="W974" s="42">
        <f t="shared" si="401"/>
        <v>0</v>
      </c>
      <c r="X974" s="42">
        <f t="shared" si="401"/>
        <v>0</v>
      </c>
      <c r="Y974" s="476">
        <f t="shared" si="401"/>
        <v>1</v>
      </c>
      <c r="Z974" s="495">
        <f t="shared" si="387"/>
        <v>1</v>
      </c>
      <c r="AA974" s="42">
        <f t="shared" ref="AA974:AD974" si="402">AA957+AA962+AA967+AA970</f>
        <v>0</v>
      </c>
      <c r="AB974" s="42">
        <f t="shared" si="402"/>
        <v>0</v>
      </c>
      <c r="AC974" s="42">
        <f t="shared" si="402"/>
        <v>0</v>
      </c>
      <c r="AD974" s="42">
        <f t="shared" si="402"/>
        <v>2</v>
      </c>
      <c r="AE974" s="495">
        <f t="shared" si="389"/>
        <v>2</v>
      </c>
      <c r="AF974" s="42">
        <f t="shared" ref="AF974:AI974" si="403">AF957+AF962+AF967+AF970</f>
        <v>0</v>
      </c>
      <c r="AG974" s="42">
        <f t="shared" si="403"/>
        <v>0</v>
      </c>
      <c r="AH974" s="42">
        <f t="shared" si="403"/>
        <v>0</v>
      </c>
      <c r="AI974" s="42">
        <f t="shared" si="403"/>
        <v>0</v>
      </c>
      <c r="AJ974" s="495">
        <f t="shared" si="376"/>
        <v>0</v>
      </c>
    </row>
    <row r="975" spans="2:36" s="239" customFormat="1" ht="16.5" customHeight="1" thickBot="1" x14ac:dyDescent="0.3">
      <c r="B975" s="20"/>
      <c r="C975" s="893"/>
      <c r="D975" s="204" t="s">
        <v>657</v>
      </c>
      <c r="E975" s="236"/>
      <c r="F975" s="52">
        <f t="shared" si="397"/>
        <v>0</v>
      </c>
      <c r="G975" s="42">
        <f t="shared" ref="G975:J975" si="404">G958+G963+G968</f>
        <v>0</v>
      </c>
      <c r="H975" s="42">
        <f t="shared" si="404"/>
        <v>0</v>
      </c>
      <c r="I975" s="42">
        <f t="shared" si="404"/>
        <v>0</v>
      </c>
      <c r="J975" s="42">
        <f t="shared" si="404"/>
        <v>0</v>
      </c>
      <c r="K975" s="68">
        <f t="shared" si="357"/>
        <v>0</v>
      </c>
      <c r="L975" s="42">
        <f t="shared" ref="L975:O975" si="405">L958+L963+L968</f>
        <v>0</v>
      </c>
      <c r="M975" s="42">
        <f t="shared" si="405"/>
        <v>0</v>
      </c>
      <c r="N975" s="42">
        <f t="shared" si="405"/>
        <v>0</v>
      </c>
      <c r="O975" s="42">
        <f t="shared" si="405"/>
        <v>0</v>
      </c>
      <c r="P975" s="318">
        <f t="shared" si="355"/>
        <v>0</v>
      </c>
      <c r="Q975" s="42">
        <f t="shared" ref="Q975:T975" si="406">Q958+Q963+Q968</f>
        <v>0</v>
      </c>
      <c r="R975" s="42">
        <f t="shared" si="406"/>
        <v>0</v>
      </c>
      <c r="S975" s="42">
        <f t="shared" si="406"/>
        <v>0</v>
      </c>
      <c r="T975" s="42">
        <f t="shared" si="406"/>
        <v>0</v>
      </c>
      <c r="U975" s="318">
        <f t="shared" si="356"/>
        <v>0</v>
      </c>
      <c r="V975" s="42">
        <f t="shared" ref="V975:Y975" si="407">V958+V963+V968</f>
        <v>0</v>
      </c>
      <c r="W975" s="42">
        <f t="shared" si="407"/>
        <v>0</v>
      </c>
      <c r="X975" s="42">
        <f t="shared" si="407"/>
        <v>0</v>
      </c>
      <c r="Y975" s="476">
        <f t="shared" si="407"/>
        <v>0</v>
      </c>
      <c r="Z975" s="495">
        <f t="shared" si="387"/>
        <v>0</v>
      </c>
      <c r="AA975" s="42">
        <f t="shared" ref="AA975:AD975" si="408">AA958+AA963+AA968</f>
        <v>0</v>
      </c>
      <c r="AB975" s="42">
        <f t="shared" si="408"/>
        <v>0</v>
      </c>
      <c r="AC975" s="42">
        <f t="shared" si="408"/>
        <v>0</v>
      </c>
      <c r="AD975" s="42">
        <f t="shared" si="408"/>
        <v>0</v>
      </c>
      <c r="AE975" s="495">
        <f t="shared" si="389"/>
        <v>0</v>
      </c>
      <c r="AF975" s="42">
        <f t="shared" ref="AF975:AI975" si="409">AF958+AF963+AF968</f>
        <v>0</v>
      </c>
      <c r="AG975" s="42">
        <f t="shared" si="409"/>
        <v>0</v>
      </c>
      <c r="AH975" s="42">
        <f t="shared" si="409"/>
        <v>0</v>
      </c>
      <c r="AI975" s="42">
        <f t="shared" si="409"/>
        <v>0</v>
      </c>
      <c r="AJ975" s="495">
        <f t="shared" si="376"/>
        <v>0</v>
      </c>
    </row>
    <row r="976" spans="2:36" s="239" customFormat="1" ht="28.5" customHeight="1" thickBot="1" x14ac:dyDescent="0.3">
      <c r="B976" s="899">
        <v>1</v>
      </c>
      <c r="C976" s="921" t="s">
        <v>567</v>
      </c>
      <c r="D976" s="786" t="s">
        <v>568</v>
      </c>
      <c r="E976" s="114" t="s">
        <v>114</v>
      </c>
      <c r="F976" s="52">
        <f t="shared" si="397"/>
        <v>0</v>
      </c>
      <c r="G976" s="145">
        <v>0</v>
      </c>
      <c r="H976" s="145">
        <v>0</v>
      </c>
      <c r="I976" s="145">
        <v>0</v>
      </c>
      <c r="J976" s="145">
        <v>0</v>
      </c>
      <c r="K976" s="68">
        <f t="shared" si="357"/>
        <v>0</v>
      </c>
      <c r="L976" s="145">
        <v>0</v>
      </c>
      <c r="M976" s="145">
        <v>0</v>
      </c>
      <c r="N976" s="145">
        <v>0</v>
      </c>
      <c r="O976" s="145">
        <v>0</v>
      </c>
      <c r="P976" s="318">
        <f t="shared" si="355"/>
        <v>0</v>
      </c>
      <c r="Q976" s="145">
        <v>0</v>
      </c>
      <c r="R976" s="145">
        <v>0</v>
      </c>
      <c r="S976" s="145">
        <v>0</v>
      </c>
      <c r="T976" s="145">
        <v>0</v>
      </c>
      <c r="U976" s="318">
        <f t="shared" si="356"/>
        <v>0</v>
      </c>
      <c r="V976" s="145">
        <v>0</v>
      </c>
      <c r="W976" s="145">
        <v>0</v>
      </c>
      <c r="X976" s="145">
        <v>0</v>
      </c>
      <c r="Y976" s="466">
        <v>0</v>
      </c>
      <c r="Z976" s="495">
        <f t="shared" si="387"/>
        <v>0</v>
      </c>
      <c r="AA976" s="145">
        <v>0</v>
      </c>
      <c r="AB976" s="145">
        <v>0</v>
      </c>
      <c r="AC976" s="145">
        <v>0</v>
      </c>
      <c r="AD976" s="145">
        <v>0</v>
      </c>
      <c r="AE976" s="495">
        <f t="shared" si="389"/>
        <v>0</v>
      </c>
      <c r="AF976" s="145">
        <v>0</v>
      </c>
      <c r="AG976" s="145">
        <v>0</v>
      </c>
      <c r="AH976" s="145">
        <v>0</v>
      </c>
      <c r="AI976" s="145">
        <v>0</v>
      </c>
      <c r="AJ976" s="495">
        <f t="shared" si="376"/>
        <v>0</v>
      </c>
    </row>
    <row r="977" spans="2:36" s="239" customFormat="1" ht="28.5" customHeight="1" thickBot="1" x14ac:dyDescent="0.3">
      <c r="B977" s="899"/>
      <c r="C977" s="921"/>
      <c r="D977" s="787"/>
      <c r="E977" s="219" t="s">
        <v>626</v>
      </c>
      <c r="F977" s="52">
        <f t="shared" si="397"/>
        <v>0</v>
      </c>
      <c r="G977" s="145">
        <v>0</v>
      </c>
      <c r="H977" s="145">
        <v>0</v>
      </c>
      <c r="I977" s="145">
        <v>0</v>
      </c>
      <c r="J977" s="145">
        <v>0</v>
      </c>
      <c r="K977" s="68">
        <f t="shared" si="357"/>
        <v>0</v>
      </c>
      <c r="L977" s="145">
        <v>0</v>
      </c>
      <c r="M977" s="145">
        <v>0</v>
      </c>
      <c r="N977" s="145">
        <v>0</v>
      </c>
      <c r="O977" s="145">
        <v>0</v>
      </c>
      <c r="P977" s="318">
        <f t="shared" si="355"/>
        <v>0</v>
      </c>
      <c r="Q977" s="145">
        <v>0</v>
      </c>
      <c r="R977" s="145">
        <v>0</v>
      </c>
      <c r="S977" s="145">
        <v>0</v>
      </c>
      <c r="T977" s="145">
        <v>0</v>
      </c>
      <c r="U977" s="318">
        <f t="shared" si="356"/>
        <v>0</v>
      </c>
      <c r="V977" s="145">
        <v>0</v>
      </c>
      <c r="W977" s="145">
        <v>0</v>
      </c>
      <c r="X977" s="145">
        <v>0</v>
      </c>
      <c r="Y977" s="466">
        <v>0</v>
      </c>
      <c r="Z977" s="495">
        <f t="shared" si="387"/>
        <v>0</v>
      </c>
      <c r="AA977" s="145">
        <v>0</v>
      </c>
      <c r="AB977" s="145">
        <v>0</v>
      </c>
      <c r="AC977" s="145">
        <v>0</v>
      </c>
      <c r="AD977" s="145">
        <v>0</v>
      </c>
      <c r="AE977" s="495">
        <f t="shared" si="389"/>
        <v>0</v>
      </c>
      <c r="AF977" s="145">
        <v>0</v>
      </c>
      <c r="AG977" s="145">
        <v>0</v>
      </c>
      <c r="AH977" s="145">
        <v>0</v>
      </c>
      <c r="AI977" s="145">
        <v>0</v>
      </c>
      <c r="AJ977" s="495">
        <f t="shared" si="376"/>
        <v>0</v>
      </c>
    </row>
    <row r="978" spans="2:36" s="239" customFormat="1" ht="28.5" customHeight="1" thickBot="1" x14ac:dyDescent="0.3">
      <c r="B978" s="900"/>
      <c r="C978" s="912"/>
      <c r="D978" s="791"/>
      <c r="E978" s="214" t="s">
        <v>625</v>
      </c>
      <c r="F978" s="52">
        <f t="shared" si="397"/>
        <v>0</v>
      </c>
      <c r="G978" s="145">
        <v>0</v>
      </c>
      <c r="H978" s="145">
        <v>0</v>
      </c>
      <c r="I978" s="145">
        <v>0</v>
      </c>
      <c r="J978" s="145">
        <v>0</v>
      </c>
      <c r="K978" s="68">
        <f t="shared" si="357"/>
        <v>0</v>
      </c>
      <c r="L978" s="145">
        <v>0</v>
      </c>
      <c r="M978" s="145">
        <v>0</v>
      </c>
      <c r="N978" s="145">
        <v>0</v>
      </c>
      <c r="O978" s="145">
        <v>0</v>
      </c>
      <c r="P978" s="318">
        <f t="shared" si="355"/>
        <v>0</v>
      </c>
      <c r="Q978" s="145">
        <v>0</v>
      </c>
      <c r="R978" s="145">
        <v>0</v>
      </c>
      <c r="S978" s="145">
        <v>0</v>
      </c>
      <c r="T978" s="145">
        <v>0</v>
      </c>
      <c r="U978" s="318">
        <f t="shared" si="356"/>
        <v>0</v>
      </c>
      <c r="V978" s="145">
        <v>0</v>
      </c>
      <c r="W978" s="145">
        <v>0</v>
      </c>
      <c r="X978" s="145">
        <v>0</v>
      </c>
      <c r="Y978" s="466">
        <v>0</v>
      </c>
      <c r="Z978" s="495">
        <f t="shared" si="387"/>
        <v>0</v>
      </c>
      <c r="AA978" s="145">
        <v>0</v>
      </c>
      <c r="AB978" s="145">
        <v>0</v>
      </c>
      <c r="AC978" s="145">
        <v>0</v>
      </c>
      <c r="AD978" s="145">
        <v>0</v>
      </c>
      <c r="AE978" s="495">
        <f t="shared" si="389"/>
        <v>0</v>
      </c>
      <c r="AF978" s="145">
        <v>0</v>
      </c>
      <c r="AG978" s="145">
        <v>0</v>
      </c>
      <c r="AH978" s="145">
        <v>0</v>
      </c>
      <c r="AI978" s="145">
        <v>0</v>
      </c>
      <c r="AJ978" s="495">
        <f t="shared" si="376"/>
        <v>0</v>
      </c>
    </row>
    <row r="979" spans="2:36" s="239" customFormat="1" ht="28.5" customHeight="1" thickBot="1" x14ac:dyDescent="0.3">
      <c r="B979" s="898">
        <v>2</v>
      </c>
      <c r="C979" s="912"/>
      <c r="D979" s="786" t="s">
        <v>569</v>
      </c>
      <c r="E979" s="114" t="s">
        <v>114</v>
      </c>
      <c r="F979" s="52">
        <f t="shared" si="397"/>
        <v>0</v>
      </c>
      <c r="G979" s="145">
        <v>0</v>
      </c>
      <c r="H979" s="145">
        <v>0</v>
      </c>
      <c r="I979" s="145">
        <v>0</v>
      </c>
      <c r="J979" s="145">
        <v>0</v>
      </c>
      <c r="K979" s="68">
        <f t="shared" si="357"/>
        <v>0</v>
      </c>
      <c r="L979" s="145">
        <v>0</v>
      </c>
      <c r="M979" s="145">
        <v>0</v>
      </c>
      <c r="N979" s="145">
        <v>0</v>
      </c>
      <c r="O979" s="145">
        <v>0</v>
      </c>
      <c r="P979" s="318">
        <f t="shared" si="355"/>
        <v>0</v>
      </c>
      <c r="Q979" s="145">
        <v>0</v>
      </c>
      <c r="R979" s="145">
        <v>0</v>
      </c>
      <c r="S979" s="145">
        <v>0</v>
      </c>
      <c r="T979" s="145">
        <v>0</v>
      </c>
      <c r="U979" s="318">
        <f t="shared" si="356"/>
        <v>0</v>
      </c>
      <c r="V979" s="145">
        <v>0</v>
      </c>
      <c r="W979" s="145">
        <v>0</v>
      </c>
      <c r="X979" s="145">
        <v>0</v>
      </c>
      <c r="Y979" s="466">
        <v>0</v>
      </c>
      <c r="Z979" s="495">
        <f t="shared" si="387"/>
        <v>0</v>
      </c>
      <c r="AA979" s="145">
        <v>0</v>
      </c>
      <c r="AB979" s="145">
        <v>0</v>
      </c>
      <c r="AC979" s="145">
        <v>0</v>
      </c>
      <c r="AD979" s="145">
        <v>0</v>
      </c>
      <c r="AE979" s="495">
        <f t="shared" si="389"/>
        <v>0</v>
      </c>
      <c r="AF979" s="145">
        <v>0</v>
      </c>
      <c r="AG979" s="145">
        <v>0</v>
      </c>
      <c r="AH979" s="145">
        <v>0</v>
      </c>
      <c r="AI979" s="145">
        <v>0</v>
      </c>
      <c r="AJ979" s="495">
        <f t="shared" si="376"/>
        <v>0</v>
      </c>
    </row>
    <row r="980" spans="2:36" s="239" customFormat="1" ht="28.5" customHeight="1" thickBot="1" x14ac:dyDescent="0.3">
      <c r="B980" s="899"/>
      <c r="C980" s="912"/>
      <c r="D980" s="787"/>
      <c r="E980" s="219" t="s">
        <v>626</v>
      </c>
      <c r="F980" s="52">
        <f t="shared" si="397"/>
        <v>0</v>
      </c>
      <c r="G980" s="145">
        <v>0</v>
      </c>
      <c r="H980" s="145">
        <v>0</v>
      </c>
      <c r="I980" s="145">
        <v>0</v>
      </c>
      <c r="J980" s="145">
        <v>0</v>
      </c>
      <c r="K980" s="68">
        <f t="shared" si="357"/>
        <v>0</v>
      </c>
      <c r="L980" s="145">
        <v>0</v>
      </c>
      <c r="M980" s="145">
        <v>0</v>
      </c>
      <c r="N980" s="145">
        <v>0</v>
      </c>
      <c r="O980" s="145">
        <v>0</v>
      </c>
      <c r="P980" s="318">
        <f t="shared" si="355"/>
        <v>0</v>
      </c>
      <c r="Q980" s="145">
        <v>0</v>
      </c>
      <c r="R980" s="145">
        <v>0</v>
      </c>
      <c r="S980" s="145">
        <v>0</v>
      </c>
      <c r="T980" s="145">
        <v>0</v>
      </c>
      <c r="U980" s="318">
        <f t="shared" si="356"/>
        <v>0</v>
      </c>
      <c r="V980" s="145">
        <v>0</v>
      </c>
      <c r="W980" s="145">
        <v>0</v>
      </c>
      <c r="X980" s="145">
        <v>0</v>
      </c>
      <c r="Y980" s="466">
        <v>0</v>
      </c>
      <c r="Z980" s="495">
        <f t="shared" si="387"/>
        <v>0</v>
      </c>
      <c r="AA980" s="145">
        <v>0</v>
      </c>
      <c r="AB980" s="145">
        <v>0</v>
      </c>
      <c r="AC980" s="145">
        <v>0</v>
      </c>
      <c r="AD980" s="145">
        <v>0</v>
      </c>
      <c r="AE980" s="495">
        <f t="shared" si="389"/>
        <v>0</v>
      </c>
      <c r="AF980" s="145">
        <v>0</v>
      </c>
      <c r="AG980" s="145">
        <v>0</v>
      </c>
      <c r="AH980" s="145">
        <v>0</v>
      </c>
      <c r="AI980" s="145">
        <v>0</v>
      </c>
      <c r="AJ980" s="495">
        <f t="shared" si="376"/>
        <v>0</v>
      </c>
    </row>
    <row r="981" spans="2:36" s="239" customFormat="1" ht="28.5" customHeight="1" thickBot="1" x14ac:dyDescent="0.3">
      <c r="B981" s="900"/>
      <c r="C981" s="912"/>
      <c r="D981" s="791"/>
      <c r="E981" s="214" t="s">
        <v>625</v>
      </c>
      <c r="F981" s="52">
        <f t="shared" si="397"/>
        <v>0</v>
      </c>
      <c r="G981" s="145">
        <v>0</v>
      </c>
      <c r="H981" s="145">
        <v>0</v>
      </c>
      <c r="I981" s="145">
        <v>0</v>
      </c>
      <c r="J981" s="145">
        <v>0</v>
      </c>
      <c r="K981" s="68">
        <f t="shared" si="357"/>
        <v>0</v>
      </c>
      <c r="L981" s="145">
        <v>0</v>
      </c>
      <c r="M981" s="145">
        <v>0</v>
      </c>
      <c r="N981" s="145">
        <v>0</v>
      </c>
      <c r="O981" s="145">
        <v>0</v>
      </c>
      <c r="P981" s="318">
        <f t="shared" si="355"/>
        <v>0</v>
      </c>
      <c r="Q981" s="145">
        <v>0</v>
      </c>
      <c r="R981" s="145">
        <v>0</v>
      </c>
      <c r="S981" s="145">
        <v>0</v>
      </c>
      <c r="T981" s="145">
        <v>0</v>
      </c>
      <c r="U981" s="318">
        <f t="shared" si="356"/>
        <v>0</v>
      </c>
      <c r="V981" s="145">
        <v>0</v>
      </c>
      <c r="W981" s="145">
        <v>0</v>
      </c>
      <c r="X981" s="145">
        <v>0</v>
      </c>
      <c r="Y981" s="466">
        <v>0</v>
      </c>
      <c r="Z981" s="495">
        <f t="shared" si="387"/>
        <v>0</v>
      </c>
      <c r="AA981" s="145">
        <v>0</v>
      </c>
      <c r="AB981" s="145">
        <v>0</v>
      </c>
      <c r="AC981" s="145">
        <v>0</v>
      </c>
      <c r="AD981" s="145">
        <v>0</v>
      </c>
      <c r="AE981" s="495">
        <f t="shared" si="389"/>
        <v>0</v>
      </c>
      <c r="AF981" s="145">
        <v>0</v>
      </c>
      <c r="AG981" s="145">
        <v>0</v>
      </c>
      <c r="AH981" s="145">
        <v>0</v>
      </c>
      <c r="AI981" s="145">
        <v>0</v>
      </c>
      <c r="AJ981" s="495">
        <f t="shared" si="376"/>
        <v>0</v>
      </c>
    </row>
    <row r="982" spans="2:36" s="239" customFormat="1" ht="28.5" customHeight="1" thickBot="1" x14ac:dyDescent="0.3">
      <c r="B982" s="898">
        <v>3</v>
      </c>
      <c r="C982" s="912"/>
      <c r="D982" s="786" t="s">
        <v>660</v>
      </c>
      <c r="E982" s="114" t="s">
        <v>114</v>
      </c>
      <c r="F982" s="52">
        <f t="shared" si="397"/>
        <v>0</v>
      </c>
      <c r="G982" s="145">
        <v>0</v>
      </c>
      <c r="H982" s="145">
        <v>0</v>
      </c>
      <c r="I982" s="145">
        <v>0</v>
      </c>
      <c r="J982" s="145">
        <v>0</v>
      </c>
      <c r="K982" s="68">
        <f t="shared" si="357"/>
        <v>0</v>
      </c>
      <c r="L982" s="145">
        <v>0</v>
      </c>
      <c r="M982" s="145">
        <v>0</v>
      </c>
      <c r="N982" s="145">
        <v>0</v>
      </c>
      <c r="O982" s="145">
        <v>0</v>
      </c>
      <c r="P982" s="318">
        <f t="shared" si="355"/>
        <v>0</v>
      </c>
      <c r="Q982" s="145">
        <v>0</v>
      </c>
      <c r="R982" s="145">
        <v>0</v>
      </c>
      <c r="S982" s="145">
        <v>0</v>
      </c>
      <c r="T982" s="145">
        <v>0</v>
      </c>
      <c r="U982" s="318">
        <f t="shared" si="356"/>
        <v>0</v>
      </c>
      <c r="V982" s="145">
        <v>0</v>
      </c>
      <c r="W982" s="145">
        <v>0</v>
      </c>
      <c r="X982" s="145">
        <v>0</v>
      </c>
      <c r="Y982" s="466">
        <v>0</v>
      </c>
      <c r="Z982" s="495">
        <f t="shared" si="387"/>
        <v>0</v>
      </c>
      <c r="AA982" s="145">
        <v>0</v>
      </c>
      <c r="AB982" s="145">
        <v>0</v>
      </c>
      <c r="AC982" s="145">
        <v>0</v>
      </c>
      <c r="AD982" s="145">
        <v>0</v>
      </c>
      <c r="AE982" s="495">
        <f t="shared" si="389"/>
        <v>0</v>
      </c>
      <c r="AF982" s="145">
        <v>0</v>
      </c>
      <c r="AG982" s="145">
        <v>0</v>
      </c>
      <c r="AH982" s="145">
        <v>0</v>
      </c>
      <c r="AI982" s="145">
        <v>0</v>
      </c>
      <c r="AJ982" s="495">
        <f t="shared" si="376"/>
        <v>0</v>
      </c>
    </row>
    <row r="983" spans="2:36" s="239" customFormat="1" ht="28.5" customHeight="1" thickBot="1" x14ac:dyDescent="0.3">
      <c r="B983" s="899"/>
      <c r="C983" s="912"/>
      <c r="D983" s="787"/>
      <c r="E983" s="219" t="s">
        <v>626</v>
      </c>
      <c r="F983" s="52">
        <f t="shared" si="397"/>
        <v>0</v>
      </c>
      <c r="G983" s="145">
        <v>0</v>
      </c>
      <c r="H983" s="145">
        <v>0</v>
      </c>
      <c r="I983" s="145">
        <v>0</v>
      </c>
      <c r="J983" s="145">
        <v>0</v>
      </c>
      <c r="K983" s="68">
        <f t="shared" si="357"/>
        <v>0</v>
      </c>
      <c r="L983" s="145">
        <v>0</v>
      </c>
      <c r="M983" s="145">
        <v>0</v>
      </c>
      <c r="N983" s="145">
        <v>0</v>
      </c>
      <c r="O983" s="145">
        <v>0</v>
      </c>
      <c r="P983" s="318">
        <f t="shared" si="355"/>
        <v>0</v>
      </c>
      <c r="Q983" s="145">
        <v>0</v>
      </c>
      <c r="R983" s="145">
        <v>0</v>
      </c>
      <c r="S983" s="145">
        <v>0</v>
      </c>
      <c r="T983" s="145">
        <v>0</v>
      </c>
      <c r="U983" s="318">
        <f t="shared" si="356"/>
        <v>0</v>
      </c>
      <c r="V983" s="145">
        <v>0</v>
      </c>
      <c r="W983" s="145">
        <v>0</v>
      </c>
      <c r="X983" s="145">
        <v>0</v>
      </c>
      <c r="Y983" s="466">
        <v>0</v>
      </c>
      <c r="Z983" s="495">
        <f t="shared" si="387"/>
        <v>0</v>
      </c>
      <c r="AA983" s="145">
        <v>0</v>
      </c>
      <c r="AB983" s="145">
        <v>0</v>
      </c>
      <c r="AC983" s="145">
        <v>0</v>
      </c>
      <c r="AD983" s="145">
        <v>0</v>
      </c>
      <c r="AE983" s="495">
        <f t="shared" si="389"/>
        <v>0</v>
      </c>
      <c r="AF983" s="145">
        <v>0</v>
      </c>
      <c r="AG983" s="145">
        <v>0</v>
      </c>
      <c r="AH983" s="145">
        <v>0</v>
      </c>
      <c r="AI983" s="145">
        <v>0</v>
      </c>
      <c r="AJ983" s="495">
        <f t="shared" si="376"/>
        <v>0</v>
      </c>
    </row>
    <row r="984" spans="2:36" s="239" customFormat="1" ht="28.5" customHeight="1" thickBot="1" x14ac:dyDescent="0.3">
      <c r="B984" s="900"/>
      <c r="C984" s="912"/>
      <c r="D984" s="791"/>
      <c r="E984" s="214" t="s">
        <v>625</v>
      </c>
      <c r="F984" s="52">
        <f t="shared" si="397"/>
        <v>0</v>
      </c>
      <c r="G984" s="145">
        <v>0</v>
      </c>
      <c r="H984" s="145">
        <v>0</v>
      </c>
      <c r="I984" s="145">
        <v>0</v>
      </c>
      <c r="J984" s="145">
        <v>0</v>
      </c>
      <c r="K984" s="68">
        <f t="shared" si="357"/>
        <v>0</v>
      </c>
      <c r="L984" s="145">
        <v>0</v>
      </c>
      <c r="M984" s="145">
        <v>0</v>
      </c>
      <c r="N984" s="145">
        <v>0</v>
      </c>
      <c r="O984" s="145">
        <v>0</v>
      </c>
      <c r="P984" s="318">
        <f t="shared" si="355"/>
        <v>0</v>
      </c>
      <c r="Q984" s="145">
        <v>0</v>
      </c>
      <c r="R984" s="145">
        <v>0</v>
      </c>
      <c r="S984" s="145">
        <v>0</v>
      </c>
      <c r="T984" s="145">
        <v>0</v>
      </c>
      <c r="U984" s="318">
        <f t="shared" si="356"/>
        <v>0</v>
      </c>
      <c r="V984" s="145">
        <v>0</v>
      </c>
      <c r="W984" s="145">
        <v>0</v>
      </c>
      <c r="X984" s="145">
        <v>0</v>
      </c>
      <c r="Y984" s="466">
        <v>0</v>
      </c>
      <c r="Z984" s="495">
        <f t="shared" si="387"/>
        <v>0</v>
      </c>
      <c r="AA984" s="145">
        <v>0</v>
      </c>
      <c r="AB984" s="145">
        <v>0</v>
      </c>
      <c r="AC984" s="145">
        <v>0</v>
      </c>
      <c r="AD984" s="145">
        <v>0</v>
      </c>
      <c r="AE984" s="495">
        <f t="shared" si="389"/>
        <v>0</v>
      </c>
      <c r="AF984" s="145">
        <v>0</v>
      </c>
      <c r="AG984" s="145">
        <v>0</v>
      </c>
      <c r="AH984" s="145">
        <v>0</v>
      </c>
      <c r="AI984" s="145">
        <v>0</v>
      </c>
      <c r="AJ984" s="495">
        <f t="shared" si="376"/>
        <v>0</v>
      </c>
    </row>
    <row r="985" spans="2:36" s="239" customFormat="1" ht="28.5" customHeight="1" thickBot="1" x14ac:dyDescent="0.3">
      <c r="B985" s="898">
        <v>4</v>
      </c>
      <c r="C985" s="912"/>
      <c r="D985" s="786" t="s">
        <v>661</v>
      </c>
      <c r="E985" s="114" t="s">
        <v>114</v>
      </c>
      <c r="F985" s="52">
        <f t="shared" si="397"/>
        <v>0</v>
      </c>
      <c r="G985" s="145">
        <v>0</v>
      </c>
      <c r="H985" s="145">
        <v>0</v>
      </c>
      <c r="I985" s="145">
        <v>0</v>
      </c>
      <c r="J985" s="145">
        <v>0</v>
      </c>
      <c r="K985" s="68">
        <f t="shared" si="357"/>
        <v>0</v>
      </c>
      <c r="L985" s="145">
        <v>0</v>
      </c>
      <c r="M985" s="145">
        <v>0</v>
      </c>
      <c r="N985" s="145">
        <v>0</v>
      </c>
      <c r="O985" s="145">
        <v>0</v>
      </c>
      <c r="P985" s="318">
        <f t="shared" ref="P985:P993" si="410">L985+M985+N985+O985</f>
        <v>0</v>
      </c>
      <c r="Q985" s="145">
        <v>0</v>
      </c>
      <c r="R985" s="145">
        <v>0</v>
      </c>
      <c r="S985" s="145">
        <v>0</v>
      </c>
      <c r="T985" s="145">
        <v>0</v>
      </c>
      <c r="U985" s="318">
        <f t="shared" ref="U985:U993" si="411">Q985+R985+S985+T985</f>
        <v>0</v>
      </c>
      <c r="V985" s="145">
        <v>0</v>
      </c>
      <c r="W985" s="145">
        <v>0</v>
      </c>
      <c r="X985" s="145">
        <v>0</v>
      </c>
      <c r="Y985" s="466">
        <v>0</v>
      </c>
      <c r="Z985" s="495">
        <f t="shared" si="387"/>
        <v>0</v>
      </c>
      <c r="AA985" s="145">
        <v>0</v>
      </c>
      <c r="AB985" s="145">
        <v>0</v>
      </c>
      <c r="AC985" s="145">
        <v>0</v>
      </c>
      <c r="AD985" s="145">
        <v>0</v>
      </c>
      <c r="AE985" s="495">
        <f t="shared" si="389"/>
        <v>0</v>
      </c>
      <c r="AF985" s="145">
        <v>0</v>
      </c>
      <c r="AG985" s="145">
        <v>0</v>
      </c>
      <c r="AH985" s="145">
        <v>0</v>
      </c>
      <c r="AI985" s="145">
        <v>0</v>
      </c>
      <c r="AJ985" s="495">
        <f t="shared" si="376"/>
        <v>0</v>
      </c>
    </row>
    <row r="986" spans="2:36" s="239" customFormat="1" ht="28.5" customHeight="1" thickBot="1" x14ac:dyDescent="0.3">
      <c r="B986" s="899"/>
      <c r="C986" s="912"/>
      <c r="D986" s="787"/>
      <c r="E986" s="219" t="s">
        <v>626</v>
      </c>
      <c r="F986" s="52">
        <f t="shared" si="397"/>
        <v>0</v>
      </c>
      <c r="G986" s="145">
        <v>0</v>
      </c>
      <c r="H986" s="145">
        <v>0</v>
      </c>
      <c r="I986" s="145">
        <v>0</v>
      </c>
      <c r="J986" s="145">
        <v>0</v>
      </c>
      <c r="K986" s="68">
        <f t="shared" ref="K986:K993" si="412">G986+H986+I986+J986</f>
        <v>0</v>
      </c>
      <c r="L986" s="145">
        <v>0</v>
      </c>
      <c r="M986" s="145">
        <v>0</v>
      </c>
      <c r="N986" s="145">
        <v>0</v>
      </c>
      <c r="O986" s="145">
        <v>0</v>
      </c>
      <c r="P986" s="318">
        <f t="shared" si="410"/>
        <v>0</v>
      </c>
      <c r="Q986" s="145">
        <v>0</v>
      </c>
      <c r="R986" s="145">
        <v>0</v>
      </c>
      <c r="S986" s="145">
        <v>0</v>
      </c>
      <c r="T986" s="145">
        <v>0</v>
      </c>
      <c r="U986" s="318">
        <f t="shared" si="411"/>
        <v>0</v>
      </c>
      <c r="V986" s="145">
        <v>0</v>
      </c>
      <c r="W986" s="145">
        <v>0</v>
      </c>
      <c r="X986" s="145">
        <v>0</v>
      </c>
      <c r="Y986" s="466">
        <v>0</v>
      </c>
      <c r="Z986" s="495">
        <f t="shared" si="387"/>
        <v>0</v>
      </c>
      <c r="AA986" s="145">
        <v>0</v>
      </c>
      <c r="AB986" s="145">
        <v>0</v>
      </c>
      <c r="AC986" s="145">
        <v>0</v>
      </c>
      <c r="AD986" s="145">
        <v>0</v>
      </c>
      <c r="AE986" s="495">
        <f t="shared" si="389"/>
        <v>0</v>
      </c>
      <c r="AF986" s="145">
        <v>0</v>
      </c>
      <c r="AG986" s="145">
        <v>0</v>
      </c>
      <c r="AH986" s="145">
        <v>0</v>
      </c>
      <c r="AI986" s="145">
        <v>0</v>
      </c>
      <c r="AJ986" s="495">
        <f t="shared" si="376"/>
        <v>0</v>
      </c>
    </row>
    <row r="987" spans="2:36" s="239" customFormat="1" ht="28.5" customHeight="1" thickBot="1" x14ac:dyDescent="0.3">
      <c r="B987" s="900"/>
      <c r="C987" s="912"/>
      <c r="D987" s="791"/>
      <c r="E987" s="214" t="s">
        <v>625</v>
      </c>
      <c r="F987" s="52">
        <f t="shared" si="397"/>
        <v>0</v>
      </c>
      <c r="G987" s="145">
        <v>0</v>
      </c>
      <c r="H987" s="145">
        <v>0</v>
      </c>
      <c r="I987" s="145">
        <v>0</v>
      </c>
      <c r="J987" s="145">
        <v>0</v>
      </c>
      <c r="K987" s="68">
        <f t="shared" si="412"/>
        <v>0</v>
      </c>
      <c r="L987" s="145">
        <v>0</v>
      </c>
      <c r="M987" s="145">
        <v>0</v>
      </c>
      <c r="N987" s="145">
        <v>0</v>
      </c>
      <c r="O987" s="145">
        <v>0</v>
      </c>
      <c r="P987" s="318">
        <f t="shared" si="410"/>
        <v>0</v>
      </c>
      <c r="Q987" s="145">
        <v>0</v>
      </c>
      <c r="R987" s="145">
        <v>0</v>
      </c>
      <c r="S987" s="145">
        <v>0</v>
      </c>
      <c r="T987" s="145">
        <v>0</v>
      </c>
      <c r="U987" s="318">
        <f t="shared" si="411"/>
        <v>0</v>
      </c>
      <c r="V987" s="145">
        <v>0</v>
      </c>
      <c r="W987" s="145">
        <v>0</v>
      </c>
      <c r="X987" s="145">
        <v>0</v>
      </c>
      <c r="Y987" s="466">
        <v>0</v>
      </c>
      <c r="Z987" s="495">
        <f t="shared" si="387"/>
        <v>0</v>
      </c>
      <c r="AA987" s="145">
        <v>0</v>
      </c>
      <c r="AB987" s="145">
        <v>0</v>
      </c>
      <c r="AC987" s="145">
        <v>0</v>
      </c>
      <c r="AD987" s="145">
        <v>0</v>
      </c>
      <c r="AE987" s="495">
        <f t="shared" si="389"/>
        <v>0</v>
      </c>
      <c r="AF987" s="145">
        <v>0</v>
      </c>
      <c r="AG987" s="145">
        <v>0</v>
      </c>
      <c r="AH987" s="145">
        <v>0</v>
      </c>
      <c r="AI987" s="145">
        <v>0</v>
      </c>
      <c r="AJ987" s="495">
        <f t="shared" si="376"/>
        <v>0</v>
      </c>
    </row>
    <row r="988" spans="2:36" s="239" customFormat="1" ht="28.5" customHeight="1" thickBot="1" x14ac:dyDescent="0.3">
      <c r="B988" s="898">
        <v>5</v>
      </c>
      <c r="C988" s="912"/>
      <c r="D988" s="786" t="s">
        <v>662</v>
      </c>
      <c r="E988" s="114" t="s">
        <v>114</v>
      </c>
      <c r="F988" s="52">
        <f t="shared" si="397"/>
        <v>0</v>
      </c>
      <c r="G988" s="145">
        <v>0</v>
      </c>
      <c r="H988" s="145">
        <v>0</v>
      </c>
      <c r="I988" s="145">
        <v>0</v>
      </c>
      <c r="J988" s="145">
        <v>0</v>
      </c>
      <c r="K988" s="68">
        <f t="shared" si="412"/>
        <v>0</v>
      </c>
      <c r="L988" s="145">
        <v>0</v>
      </c>
      <c r="M988" s="145">
        <v>0</v>
      </c>
      <c r="N988" s="145">
        <v>0</v>
      </c>
      <c r="O988" s="145">
        <v>0</v>
      </c>
      <c r="P988" s="318">
        <f t="shared" si="410"/>
        <v>0</v>
      </c>
      <c r="Q988" s="145">
        <v>0</v>
      </c>
      <c r="R988" s="145">
        <v>0</v>
      </c>
      <c r="S988" s="145">
        <v>0</v>
      </c>
      <c r="T988" s="145">
        <v>0</v>
      </c>
      <c r="U988" s="318">
        <f t="shared" si="411"/>
        <v>0</v>
      </c>
      <c r="V988" s="145">
        <v>0</v>
      </c>
      <c r="W988" s="145">
        <v>0</v>
      </c>
      <c r="X988" s="145">
        <v>0</v>
      </c>
      <c r="Y988" s="466">
        <v>0</v>
      </c>
      <c r="Z988" s="495">
        <f t="shared" si="387"/>
        <v>0</v>
      </c>
      <c r="AA988" s="145">
        <v>0</v>
      </c>
      <c r="AB988" s="145">
        <v>0</v>
      </c>
      <c r="AC988" s="145">
        <v>0</v>
      </c>
      <c r="AD988" s="145">
        <v>0</v>
      </c>
      <c r="AE988" s="495">
        <f t="shared" si="389"/>
        <v>0</v>
      </c>
      <c r="AF988" s="145">
        <v>0</v>
      </c>
      <c r="AG988" s="145">
        <v>0</v>
      </c>
      <c r="AH988" s="145">
        <v>0</v>
      </c>
      <c r="AI988" s="145">
        <v>0</v>
      </c>
      <c r="AJ988" s="495">
        <f t="shared" si="376"/>
        <v>0</v>
      </c>
    </row>
    <row r="989" spans="2:36" s="239" customFormat="1" ht="28.5" customHeight="1" thickBot="1" x14ac:dyDescent="0.3">
      <c r="B989" s="899"/>
      <c r="C989" s="912"/>
      <c r="D989" s="787"/>
      <c r="E989" s="219" t="s">
        <v>626</v>
      </c>
      <c r="F989" s="52">
        <f t="shared" si="397"/>
        <v>0</v>
      </c>
      <c r="G989" s="145">
        <v>0</v>
      </c>
      <c r="H989" s="145">
        <v>0</v>
      </c>
      <c r="I989" s="145">
        <v>0</v>
      </c>
      <c r="J989" s="145">
        <v>0</v>
      </c>
      <c r="K989" s="68">
        <f t="shared" si="412"/>
        <v>0</v>
      </c>
      <c r="L989" s="145">
        <v>0</v>
      </c>
      <c r="M989" s="145">
        <v>0</v>
      </c>
      <c r="N989" s="145">
        <v>0</v>
      </c>
      <c r="O989" s="145">
        <v>0</v>
      </c>
      <c r="P989" s="318">
        <f t="shared" si="410"/>
        <v>0</v>
      </c>
      <c r="Q989" s="145">
        <v>0</v>
      </c>
      <c r="R989" s="145">
        <v>0</v>
      </c>
      <c r="S989" s="145">
        <v>0</v>
      </c>
      <c r="T989" s="145">
        <v>0</v>
      </c>
      <c r="U989" s="318">
        <f t="shared" si="411"/>
        <v>0</v>
      </c>
      <c r="V989" s="145">
        <v>0</v>
      </c>
      <c r="W989" s="145">
        <v>0</v>
      </c>
      <c r="X989" s="145">
        <v>0</v>
      </c>
      <c r="Y989" s="466">
        <v>0</v>
      </c>
      <c r="Z989" s="495">
        <f t="shared" si="387"/>
        <v>0</v>
      </c>
      <c r="AA989" s="145">
        <v>0</v>
      </c>
      <c r="AB989" s="145">
        <v>0</v>
      </c>
      <c r="AC989" s="145">
        <v>0</v>
      </c>
      <c r="AD989" s="145">
        <v>0</v>
      </c>
      <c r="AE989" s="495">
        <f t="shared" si="389"/>
        <v>0</v>
      </c>
      <c r="AF989" s="145">
        <v>0</v>
      </c>
      <c r="AG989" s="145">
        <v>0</v>
      </c>
      <c r="AH989" s="145">
        <v>0</v>
      </c>
      <c r="AI989" s="145">
        <v>0</v>
      </c>
      <c r="AJ989" s="495">
        <f t="shared" si="376"/>
        <v>0</v>
      </c>
    </row>
    <row r="990" spans="2:36" s="239" customFormat="1" ht="28.5" customHeight="1" thickBot="1" x14ac:dyDescent="0.3">
      <c r="B990" s="900"/>
      <c r="C990" s="912"/>
      <c r="D990" s="791"/>
      <c r="E990" s="214" t="s">
        <v>625</v>
      </c>
      <c r="F990" s="52">
        <f t="shared" si="397"/>
        <v>0</v>
      </c>
      <c r="G990" s="145">
        <v>0</v>
      </c>
      <c r="H990" s="145">
        <v>0</v>
      </c>
      <c r="I990" s="145">
        <v>0</v>
      </c>
      <c r="J990" s="145">
        <v>0</v>
      </c>
      <c r="K990" s="68">
        <f t="shared" si="412"/>
        <v>0</v>
      </c>
      <c r="L990" s="145">
        <v>0</v>
      </c>
      <c r="M990" s="145">
        <v>0</v>
      </c>
      <c r="N990" s="145">
        <v>0</v>
      </c>
      <c r="O990" s="145">
        <v>0</v>
      </c>
      <c r="P990" s="318">
        <f t="shared" si="410"/>
        <v>0</v>
      </c>
      <c r="Q990" s="145">
        <v>0</v>
      </c>
      <c r="R990" s="145">
        <v>0</v>
      </c>
      <c r="S990" s="145">
        <v>0</v>
      </c>
      <c r="T990" s="145">
        <v>0</v>
      </c>
      <c r="U990" s="318">
        <f t="shared" si="411"/>
        <v>0</v>
      </c>
      <c r="V990" s="145">
        <v>0</v>
      </c>
      <c r="W990" s="145">
        <v>0</v>
      </c>
      <c r="X990" s="145">
        <v>0</v>
      </c>
      <c r="Y990" s="466">
        <v>0</v>
      </c>
      <c r="Z990" s="495">
        <f t="shared" si="387"/>
        <v>0</v>
      </c>
      <c r="AA990" s="145">
        <v>0</v>
      </c>
      <c r="AB990" s="145">
        <v>0</v>
      </c>
      <c r="AC990" s="145">
        <v>0</v>
      </c>
      <c r="AD990" s="145">
        <v>0</v>
      </c>
      <c r="AE990" s="495">
        <f t="shared" si="389"/>
        <v>0</v>
      </c>
      <c r="AF990" s="145">
        <v>0</v>
      </c>
      <c r="AG990" s="145">
        <v>0</v>
      </c>
      <c r="AH990" s="145">
        <v>0</v>
      </c>
      <c r="AI990" s="145">
        <v>0</v>
      </c>
      <c r="AJ990" s="495">
        <f t="shared" si="376"/>
        <v>0</v>
      </c>
    </row>
    <row r="991" spans="2:36" s="239" customFormat="1" ht="16.5" customHeight="1" thickBot="1" x14ac:dyDescent="0.3">
      <c r="B991" s="20"/>
      <c r="C991" s="912"/>
      <c r="D991" s="855" t="s">
        <v>570</v>
      </c>
      <c r="E991" s="856"/>
      <c r="F991" s="52">
        <f t="shared" si="397"/>
        <v>0</v>
      </c>
      <c r="G991" s="42">
        <f t="shared" ref="G991:J993" si="413">G976+G979+G982+G985+G988</f>
        <v>0</v>
      </c>
      <c r="H991" s="42">
        <f t="shared" si="413"/>
        <v>0</v>
      </c>
      <c r="I991" s="42">
        <f t="shared" si="413"/>
        <v>0</v>
      </c>
      <c r="J991" s="42">
        <f t="shared" si="413"/>
        <v>0</v>
      </c>
      <c r="K991" s="68">
        <f t="shared" si="412"/>
        <v>0</v>
      </c>
      <c r="L991" s="42">
        <f t="shared" ref="L991:O993" si="414">L976+L979+L982+L985+L988</f>
        <v>0</v>
      </c>
      <c r="M991" s="42">
        <f t="shared" si="414"/>
        <v>0</v>
      </c>
      <c r="N991" s="42">
        <f t="shared" si="414"/>
        <v>0</v>
      </c>
      <c r="O991" s="42">
        <f t="shared" si="414"/>
        <v>0</v>
      </c>
      <c r="P991" s="318">
        <f t="shared" si="410"/>
        <v>0</v>
      </c>
      <c r="Q991" s="42">
        <f t="shared" ref="Q991:T993" si="415">Q976+Q979+Q982+Q985+Q988</f>
        <v>0</v>
      </c>
      <c r="R991" s="42">
        <f t="shared" si="415"/>
        <v>0</v>
      </c>
      <c r="S991" s="42">
        <f t="shared" si="415"/>
        <v>0</v>
      </c>
      <c r="T991" s="42">
        <f t="shared" si="415"/>
        <v>0</v>
      </c>
      <c r="U991" s="318">
        <f t="shared" si="411"/>
        <v>0</v>
      </c>
      <c r="V991" s="42">
        <f t="shared" ref="V991:Y993" si="416">V976+V979+V982+V985+V988</f>
        <v>0</v>
      </c>
      <c r="W991" s="42">
        <f t="shared" si="416"/>
        <v>0</v>
      </c>
      <c r="X991" s="42">
        <f t="shared" si="416"/>
        <v>0</v>
      </c>
      <c r="Y991" s="476">
        <f t="shared" si="416"/>
        <v>0</v>
      </c>
      <c r="Z991" s="495">
        <f t="shared" si="387"/>
        <v>0</v>
      </c>
      <c r="AA991" s="42">
        <f t="shared" ref="AA991:AD993" si="417">AA976+AA979+AA982+AA985+AA988</f>
        <v>0</v>
      </c>
      <c r="AB991" s="42">
        <f t="shared" si="417"/>
        <v>0</v>
      </c>
      <c r="AC991" s="42">
        <f t="shared" si="417"/>
        <v>0</v>
      </c>
      <c r="AD991" s="42">
        <f t="shared" si="417"/>
        <v>0</v>
      </c>
      <c r="AE991" s="495">
        <f t="shared" si="389"/>
        <v>0</v>
      </c>
      <c r="AF991" s="42">
        <f t="shared" ref="AF991:AI993" si="418">AF976+AF979+AF982+AF985+AF988</f>
        <v>0</v>
      </c>
      <c r="AG991" s="42">
        <f t="shared" si="418"/>
        <v>0</v>
      </c>
      <c r="AH991" s="42">
        <f t="shared" si="418"/>
        <v>0</v>
      </c>
      <c r="AI991" s="42">
        <f t="shared" si="418"/>
        <v>0</v>
      </c>
      <c r="AJ991" s="495">
        <f t="shared" si="376"/>
        <v>0</v>
      </c>
    </row>
    <row r="992" spans="2:36" s="239" customFormat="1" ht="16.5" customHeight="1" thickBot="1" x14ac:dyDescent="0.3">
      <c r="B992" s="203"/>
      <c r="C992" s="913"/>
      <c r="D992" s="815" t="s">
        <v>571</v>
      </c>
      <c r="E992" s="816"/>
      <c r="F992" s="52">
        <f t="shared" si="397"/>
        <v>0</v>
      </c>
      <c r="G992" s="42">
        <f t="shared" si="413"/>
        <v>0</v>
      </c>
      <c r="H992" s="42">
        <f t="shared" si="413"/>
        <v>0</v>
      </c>
      <c r="I992" s="42">
        <f t="shared" si="413"/>
        <v>0</v>
      </c>
      <c r="J992" s="42">
        <f t="shared" si="413"/>
        <v>0</v>
      </c>
      <c r="K992" s="68">
        <f t="shared" si="412"/>
        <v>0</v>
      </c>
      <c r="L992" s="42">
        <f t="shared" si="414"/>
        <v>0</v>
      </c>
      <c r="M992" s="42">
        <f t="shared" si="414"/>
        <v>0</v>
      </c>
      <c r="N992" s="42">
        <f t="shared" si="414"/>
        <v>0</v>
      </c>
      <c r="O992" s="42">
        <f t="shared" si="414"/>
        <v>0</v>
      </c>
      <c r="P992" s="318">
        <f t="shared" si="410"/>
        <v>0</v>
      </c>
      <c r="Q992" s="42">
        <f t="shared" si="415"/>
        <v>0</v>
      </c>
      <c r="R992" s="42">
        <f t="shared" si="415"/>
        <v>0</v>
      </c>
      <c r="S992" s="42">
        <f t="shared" si="415"/>
        <v>0</v>
      </c>
      <c r="T992" s="42">
        <f t="shared" si="415"/>
        <v>0</v>
      </c>
      <c r="U992" s="318">
        <f t="shared" si="411"/>
        <v>0</v>
      </c>
      <c r="V992" s="42">
        <f t="shared" si="416"/>
        <v>0</v>
      </c>
      <c r="W992" s="42">
        <f t="shared" si="416"/>
        <v>0</v>
      </c>
      <c r="X992" s="42">
        <f t="shared" si="416"/>
        <v>0</v>
      </c>
      <c r="Y992" s="476">
        <f t="shared" si="416"/>
        <v>0</v>
      </c>
      <c r="Z992" s="495">
        <f t="shared" si="387"/>
        <v>0</v>
      </c>
      <c r="AA992" s="42">
        <f t="shared" si="417"/>
        <v>0</v>
      </c>
      <c r="AB992" s="42">
        <f t="shared" si="417"/>
        <v>0</v>
      </c>
      <c r="AC992" s="42">
        <f t="shared" si="417"/>
        <v>0</v>
      </c>
      <c r="AD992" s="42">
        <f t="shared" si="417"/>
        <v>0</v>
      </c>
      <c r="AE992" s="495">
        <f t="shared" si="389"/>
        <v>0</v>
      </c>
      <c r="AF992" s="42">
        <f t="shared" si="418"/>
        <v>0</v>
      </c>
      <c r="AG992" s="42">
        <f t="shared" si="418"/>
        <v>0</v>
      </c>
      <c r="AH992" s="42">
        <f t="shared" si="418"/>
        <v>0</v>
      </c>
      <c r="AI992" s="42">
        <f t="shared" si="418"/>
        <v>0</v>
      </c>
      <c r="AJ992" s="495">
        <f t="shared" si="376"/>
        <v>0</v>
      </c>
    </row>
    <row r="993" spans="2:36" s="239" customFormat="1" ht="16.5" customHeight="1" thickBot="1" x14ac:dyDescent="0.3">
      <c r="B993" s="193"/>
      <c r="C993" s="914"/>
      <c r="D993" s="815" t="s">
        <v>658</v>
      </c>
      <c r="E993" s="816"/>
      <c r="F993" s="52">
        <f>K993+P993+U993+Z993+AE993+AJ993</f>
        <v>0</v>
      </c>
      <c r="G993" s="42">
        <f t="shared" si="413"/>
        <v>0</v>
      </c>
      <c r="H993" s="42">
        <f t="shared" si="413"/>
        <v>0</v>
      </c>
      <c r="I993" s="42">
        <f t="shared" si="413"/>
        <v>0</v>
      </c>
      <c r="J993" s="42">
        <f t="shared" si="413"/>
        <v>0</v>
      </c>
      <c r="K993" s="68">
        <f t="shared" si="412"/>
        <v>0</v>
      </c>
      <c r="L993" s="42">
        <f t="shared" si="414"/>
        <v>0</v>
      </c>
      <c r="M993" s="42">
        <f t="shared" si="414"/>
        <v>0</v>
      </c>
      <c r="N993" s="42">
        <f t="shared" si="414"/>
        <v>0</v>
      </c>
      <c r="O993" s="42">
        <f t="shared" si="414"/>
        <v>0</v>
      </c>
      <c r="P993" s="318">
        <f t="shared" si="410"/>
        <v>0</v>
      </c>
      <c r="Q993" s="42">
        <f t="shared" si="415"/>
        <v>0</v>
      </c>
      <c r="R993" s="42">
        <f t="shared" si="415"/>
        <v>0</v>
      </c>
      <c r="S993" s="42">
        <f t="shared" si="415"/>
        <v>0</v>
      </c>
      <c r="T993" s="42">
        <f t="shared" si="415"/>
        <v>0</v>
      </c>
      <c r="U993" s="318">
        <f t="shared" si="411"/>
        <v>0</v>
      </c>
      <c r="V993" s="42">
        <f t="shared" si="416"/>
        <v>0</v>
      </c>
      <c r="W993" s="42">
        <f t="shared" si="416"/>
        <v>0</v>
      </c>
      <c r="X993" s="42">
        <f t="shared" si="416"/>
        <v>0</v>
      </c>
      <c r="Y993" s="476">
        <f t="shared" si="416"/>
        <v>0</v>
      </c>
      <c r="Z993" s="495">
        <f t="shared" si="387"/>
        <v>0</v>
      </c>
      <c r="AA993" s="42">
        <f t="shared" si="417"/>
        <v>0</v>
      </c>
      <c r="AB993" s="42">
        <f t="shared" si="417"/>
        <v>0</v>
      </c>
      <c r="AC993" s="42">
        <f t="shared" si="417"/>
        <v>0</v>
      </c>
      <c r="AD993" s="42">
        <f t="shared" si="417"/>
        <v>0</v>
      </c>
      <c r="AE993" s="495">
        <f t="shared" si="389"/>
        <v>0</v>
      </c>
      <c r="AF993" s="42">
        <f t="shared" si="418"/>
        <v>0</v>
      </c>
      <c r="AG993" s="42">
        <f t="shared" si="418"/>
        <v>0</v>
      </c>
      <c r="AH993" s="42">
        <f t="shared" si="418"/>
        <v>0</v>
      </c>
      <c r="AI993" s="42">
        <f t="shared" si="418"/>
        <v>0</v>
      </c>
      <c r="AJ993" s="495">
        <f t="shared" si="376"/>
        <v>0</v>
      </c>
    </row>
    <row r="994" spans="2:36" s="22" customFormat="1" ht="18.75" x14ac:dyDescent="0.25">
      <c r="B994" s="22">
        <f>COUNT(B10:B993)</f>
        <v>203</v>
      </c>
      <c r="E994" s="150"/>
    </row>
    <row r="995" spans="2:36" s="25" customFormat="1" x14ac:dyDescent="0.25">
      <c r="C995" s="23"/>
      <c r="D995" s="24"/>
      <c r="E995" s="151"/>
    </row>
    <row r="996" spans="2:36" s="25" customFormat="1" x14ac:dyDescent="0.25">
      <c r="C996" s="23"/>
      <c r="D996" s="24"/>
      <c r="E996" s="151"/>
    </row>
    <row r="997" spans="2:36" s="25" customFormat="1" x14ac:dyDescent="0.25">
      <c r="C997" s="23"/>
      <c r="D997" s="24"/>
      <c r="E997" s="151"/>
    </row>
    <row r="998" spans="2:36" s="25" customFormat="1" x14ac:dyDescent="0.25">
      <c r="C998" s="23"/>
      <c r="D998" s="24"/>
      <c r="E998" s="151"/>
    </row>
    <row r="999" spans="2:36" s="25" customFormat="1" x14ac:dyDescent="0.25">
      <c r="C999" s="23"/>
      <c r="D999" s="24"/>
      <c r="E999" s="151"/>
    </row>
    <row r="1000" spans="2:36" s="25" customFormat="1" x14ac:dyDescent="0.25">
      <c r="C1000" s="23"/>
      <c r="D1000" s="24"/>
      <c r="E1000" s="151"/>
    </row>
    <row r="1001" spans="2:36" s="25" customFormat="1" x14ac:dyDescent="0.25">
      <c r="C1001" s="23"/>
      <c r="D1001" s="24"/>
      <c r="E1001" s="151"/>
    </row>
    <row r="1002" spans="2:36" s="25" customFormat="1" x14ac:dyDescent="0.25">
      <c r="C1002" s="23"/>
      <c r="D1002" s="24"/>
      <c r="E1002" s="151"/>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48">
    <mergeCell ref="AA2:AE2"/>
    <mergeCell ref="AE3:AE4"/>
    <mergeCell ref="V2:Z2"/>
    <mergeCell ref="Z3:Z4"/>
    <mergeCell ref="D546:D547"/>
    <mergeCell ref="D550:D551"/>
    <mergeCell ref="D548:D549"/>
    <mergeCell ref="B546:B547"/>
    <mergeCell ref="B548:B549"/>
    <mergeCell ref="B550:B551"/>
    <mergeCell ref="B272:B276"/>
    <mergeCell ref="B286:B290"/>
    <mergeCell ref="B280:B282"/>
    <mergeCell ref="B283:B285"/>
    <mergeCell ref="B277:B279"/>
    <mergeCell ref="B40:B44"/>
    <mergeCell ref="B10:B14"/>
    <mergeCell ref="B35:B39"/>
    <mergeCell ref="C5:E5"/>
    <mergeCell ref="B56:B60"/>
    <mergeCell ref="B30:B34"/>
    <mergeCell ref="B46:B50"/>
    <mergeCell ref="B20:B24"/>
    <mergeCell ref="B15:B19"/>
    <mergeCell ref="D30:D34"/>
    <mergeCell ref="C8:E8"/>
    <mergeCell ref="D25:D29"/>
    <mergeCell ref="D15:D19"/>
    <mergeCell ref="B295:B296"/>
    <mergeCell ref="D295:D296"/>
    <mergeCell ref="B933:B935"/>
    <mergeCell ref="D933:D935"/>
    <mergeCell ref="B912:B916"/>
    <mergeCell ref="D912:D916"/>
    <mergeCell ref="D917:E917"/>
    <mergeCell ref="D918:E918"/>
    <mergeCell ref="D919:E919"/>
    <mergeCell ref="D920:E920"/>
    <mergeCell ref="D921:E921"/>
    <mergeCell ref="B928:B932"/>
    <mergeCell ref="B922:B924"/>
    <mergeCell ref="C922:C927"/>
    <mergeCell ref="D922:D924"/>
    <mergeCell ref="D925:E925"/>
    <mergeCell ref="D926:E926"/>
    <mergeCell ref="D927:E927"/>
    <mergeCell ref="D297:D299"/>
    <mergeCell ref="B770:B774"/>
    <mergeCell ref="B941:B945"/>
    <mergeCell ref="B976:B978"/>
    <mergeCell ref="C976:C993"/>
    <mergeCell ref="B979:B981"/>
    <mergeCell ref="B982:B984"/>
    <mergeCell ref="B985:B987"/>
    <mergeCell ref="B988:B990"/>
    <mergeCell ref="C928:C950"/>
    <mergeCell ref="B800:B804"/>
    <mergeCell ref="B805:B807"/>
    <mergeCell ref="B808:B810"/>
    <mergeCell ref="B811:B815"/>
    <mergeCell ref="B816:B818"/>
    <mergeCell ref="B819:B823"/>
    <mergeCell ref="B824:B828"/>
    <mergeCell ref="B829:B831"/>
    <mergeCell ref="B832:B836"/>
    <mergeCell ref="B837:B839"/>
    <mergeCell ref="B936:B940"/>
    <mergeCell ref="B877:B881"/>
    <mergeCell ref="B297:B299"/>
    <mergeCell ref="B592:B596"/>
    <mergeCell ref="C592:C732"/>
    <mergeCell ref="B597:B601"/>
    <mergeCell ref="B602:B606"/>
    <mergeCell ref="B840:B844"/>
    <mergeCell ref="B845:B847"/>
    <mergeCell ref="B848:B850"/>
    <mergeCell ref="B851:B853"/>
    <mergeCell ref="B759:B761"/>
    <mergeCell ref="B652:B656"/>
    <mergeCell ref="B657:B661"/>
    <mergeCell ref="B662:B666"/>
    <mergeCell ref="B667:B671"/>
    <mergeCell ref="B672:B676"/>
    <mergeCell ref="B677:B681"/>
    <mergeCell ref="B607:B611"/>
    <mergeCell ref="C770:C794"/>
    <mergeCell ref="B775:B779"/>
    <mergeCell ref="B780:B784"/>
    <mergeCell ref="B785:B789"/>
    <mergeCell ref="B612:B616"/>
    <mergeCell ref="B617:B621"/>
    <mergeCell ref="B622:B626"/>
    <mergeCell ref="B627:B631"/>
    <mergeCell ref="B897:B901"/>
    <mergeCell ref="B902:B906"/>
    <mergeCell ref="B907:B911"/>
    <mergeCell ref="C859:C876"/>
    <mergeCell ref="B862:B866"/>
    <mergeCell ref="B867:B871"/>
    <mergeCell ref="B632:B636"/>
    <mergeCell ref="B637:B641"/>
    <mergeCell ref="B642:B646"/>
    <mergeCell ref="B647:B651"/>
    <mergeCell ref="C877:C921"/>
    <mergeCell ref="B882:B886"/>
    <mergeCell ref="B887:B891"/>
    <mergeCell ref="B892:B896"/>
    <mergeCell ref="B795:B799"/>
    <mergeCell ref="C795:C858"/>
    <mergeCell ref="B859:B861"/>
    <mergeCell ref="D732:E732"/>
    <mergeCell ref="B733:B737"/>
    <mergeCell ref="C733:C769"/>
    <mergeCell ref="D733:D737"/>
    <mergeCell ref="B738:B742"/>
    <mergeCell ref="D738:D742"/>
    <mergeCell ref="B743:B747"/>
    <mergeCell ref="D743:D747"/>
    <mergeCell ref="B748:B752"/>
    <mergeCell ref="D748:D752"/>
    <mergeCell ref="B753:B755"/>
    <mergeCell ref="D753:D755"/>
    <mergeCell ref="B756:B758"/>
    <mergeCell ref="B762:B764"/>
    <mergeCell ref="D767:E767"/>
    <mergeCell ref="D768:E768"/>
    <mergeCell ref="D769:E769"/>
    <mergeCell ref="A728:A729"/>
    <mergeCell ref="B692:B694"/>
    <mergeCell ref="B695:B699"/>
    <mergeCell ref="B700:B702"/>
    <mergeCell ref="B703:B707"/>
    <mergeCell ref="B708:B712"/>
    <mergeCell ref="B713:B715"/>
    <mergeCell ref="B716:B717"/>
    <mergeCell ref="B718:B719"/>
    <mergeCell ref="B720:B721"/>
    <mergeCell ref="B722:B723"/>
    <mergeCell ref="B724:B725"/>
    <mergeCell ref="B726:B727"/>
    <mergeCell ref="D800:D804"/>
    <mergeCell ref="B483:B484"/>
    <mergeCell ref="B485:B486"/>
    <mergeCell ref="B492:B496"/>
    <mergeCell ref="C492:C521"/>
    <mergeCell ref="B497:B501"/>
    <mergeCell ref="B502:B506"/>
    <mergeCell ref="B507:B511"/>
    <mergeCell ref="B512:B516"/>
    <mergeCell ref="B522:B526"/>
    <mergeCell ref="C522:C531"/>
    <mergeCell ref="C541:C556"/>
    <mergeCell ref="B541:B545"/>
    <mergeCell ref="B557:B561"/>
    <mergeCell ref="C557:C591"/>
    <mergeCell ref="B562:B566"/>
    <mergeCell ref="B567:B571"/>
    <mergeCell ref="B572:B576"/>
    <mergeCell ref="B577:B581"/>
    <mergeCell ref="B582:B586"/>
    <mergeCell ref="C462:C491"/>
    <mergeCell ref="D539:E539"/>
    <mergeCell ref="D537:E537"/>
    <mergeCell ref="D475:D479"/>
    <mergeCell ref="D832:D836"/>
    <mergeCell ref="D829:D831"/>
    <mergeCell ref="D824:D828"/>
    <mergeCell ref="D819:D823"/>
    <mergeCell ref="D816:D818"/>
    <mergeCell ref="D811:D815"/>
    <mergeCell ref="D808:D810"/>
    <mergeCell ref="D805:D807"/>
    <mergeCell ref="C532:C540"/>
    <mergeCell ref="D795:D799"/>
    <mergeCell ref="D794:E794"/>
    <mergeCell ref="D793:E793"/>
    <mergeCell ref="D792:E792"/>
    <mergeCell ref="D791:E791"/>
    <mergeCell ref="D790:E790"/>
    <mergeCell ref="D785:D789"/>
    <mergeCell ref="D780:D784"/>
    <mergeCell ref="D775:D779"/>
    <mergeCell ref="D770:D774"/>
    <mergeCell ref="D762:D764"/>
    <mergeCell ref="D765:E765"/>
    <mergeCell ref="D766:E766"/>
    <mergeCell ref="D728:E728"/>
    <mergeCell ref="D716:D717"/>
    <mergeCell ref="B3:B4"/>
    <mergeCell ref="C6:E6"/>
    <mergeCell ref="D20:D24"/>
    <mergeCell ref="C3:C4"/>
    <mergeCell ref="C7:E7"/>
    <mergeCell ref="B25:B29"/>
    <mergeCell ref="D959:D963"/>
    <mergeCell ref="B954:B958"/>
    <mergeCell ref="B959:B963"/>
    <mergeCell ref="C951:C975"/>
    <mergeCell ref="B964:B968"/>
    <mergeCell ref="D964:D968"/>
    <mergeCell ref="D971:E971"/>
    <mergeCell ref="D972:E972"/>
    <mergeCell ref="D974:E974"/>
    <mergeCell ref="D951:D953"/>
    <mergeCell ref="B951:B953"/>
    <mergeCell ref="B969:B970"/>
    <mergeCell ref="D954:D958"/>
    <mergeCell ref="B682:B686"/>
    <mergeCell ref="B687:B691"/>
    <mergeCell ref="B532:B534"/>
    <mergeCell ref="B535:B536"/>
    <mergeCell ref="D837:D839"/>
    <mergeCell ref="B51:B55"/>
    <mergeCell ref="D130:D134"/>
    <mergeCell ref="B125:B129"/>
    <mergeCell ref="B122:B124"/>
    <mergeCell ref="D79:D81"/>
    <mergeCell ref="D51:D55"/>
    <mergeCell ref="D56:D60"/>
    <mergeCell ref="D61:D65"/>
    <mergeCell ref="D71:D75"/>
    <mergeCell ref="D112:D116"/>
    <mergeCell ref="D92:D96"/>
    <mergeCell ref="D97:D101"/>
    <mergeCell ref="D82:D86"/>
    <mergeCell ref="D102:D106"/>
    <mergeCell ref="B92:B96"/>
    <mergeCell ref="B79:B81"/>
    <mergeCell ref="B102:B106"/>
    <mergeCell ref="B97:B101"/>
    <mergeCell ref="B87:B91"/>
    <mergeCell ref="D125:D129"/>
    <mergeCell ref="D66:D70"/>
    <mergeCell ref="B61:B65"/>
    <mergeCell ref="B66:B70"/>
    <mergeCell ref="B71:B75"/>
    <mergeCell ref="B178:B182"/>
    <mergeCell ref="B107:B111"/>
    <mergeCell ref="B112:B116"/>
    <mergeCell ref="D76:D78"/>
    <mergeCell ref="B234:B238"/>
    <mergeCell ref="B259:B261"/>
    <mergeCell ref="B216:B218"/>
    <mergeCell ref="B239:B243"/>
    <mergeCell ref="B188:B192"/>
    <mergeCell ref="B193:B197"/>
    <mergeCell ref="B183:B187"/>
    <mergeCell ref="B224:B228"/>
    <mergeCell ref="B211:B215"/>
    <mergeCell ref="B198:B202"/>
    <mergeCell ref="B229:B233"/>
    <mergeCell ref="B117:B121"/>
    <mergeCell ref="B140:B144"/>
    <mergeCell ref="B135:B139"/>
    <mergeCell ref="B130:B134"/>
    <mergeCell ref="B173:B177"/>
    <mergeCell ref="B160:B164"/>
    <mergeCell ref="B203:B205"/>
    <mergeCell ref="B206:B210"/>
    <mergeCell ref="D150:D154"/>
    <mergeCell ref="B328:B330"/>
    <mergeCell ref="B341:B345"/>
    <mergeCell ref="B351:B355"/>
    <mergeCell ref="C391:C416"/>
    <mergeCell ref="B396:B400"/>
    <mergeCell ref="B369:B373"/>
    <mergeCell ref="B346:B350"/>
    <mergeCell ref="B356:B360"/>
    <mergeCell ref="B244:B248"/>
    <mergeCell ref="B254:B258"/>
    <mergeCell ref="C336:C390"/>
    <mergeCell ref="B336:B340"/>
    <mergeCell ref="B267:B271"/>
    <mergeCell ref="B291:B292"/>
    <mergeCell ref="B293:B294"/>
    <mergeCell ref="B364:B368"/>
    <mergeCell ref="C10:C335"/>
    <mergeCell ref="B82:B86"/>
    <mergeCell ref="B76:B78"/>
    <mergeCell ref="B145:B149"/>
    <mergeCell ref="B170:B172"/>
    <mergeCell ref="B165:B169"/>
    <mergeCell ref="B150:B154"/>
    <mergeCell ref="B155:B159"/>
    <mergeCell ref="B262:B266"/>
    <mergeCell ref="B219:B223"/>
    <mergeCell ref="B249:B253"/>
    <mergeCell ref="B480:B482"/>
    <mergeCell ref="B437:B441"/>
    <mergeCell ref="B427:B431"/>
    <mergeCell ref="B422:B426"/>
    <mergeCell ref="B361:B363"/>
    <mergeCell ref="B391:B395"/>
    <mergeCell ref="B401:B405"/>
    <mergeCell ref="B384:B385"/>
    <mergeCell ref="B417:B421"/>
    <mergeCell ref="B462:B466"/>
    <mergeCell ref="B467:B471"/>
    <mergeCell ref="B472:B474"/>
    <mergeCell ref="B475:B479"/>
    <mergeCell ref="B300:B302"/>
    <mergeCell ref="B303:B305"/>
    <mergeCell ref="B306:B308"/>
    <mergeCell ref="B309:B313"/>
    <mergeCell ref="B314:B316"/>
    <mergeCell ref="B317:B321"/>
    <mergeCell ref="B322:B324"/>
    <mergeCell ref="B325:B327"/>
    <mergeCell ref="C417:C461"/>
    <mergeCell ref="B452:B456"/>
    <mergeCell ref="B374:B378"/>
    <mergeCell ref="B379:B383"/>
    <mergeCell ref="B406:B408"/>
    <mergeCell ref="B409:B411"/>
    <mergeCell ref="B432:B436"/>
    <mergeCell ref="B447:B451"/>
    <mergeCell ref="B442:B446"/>
    <mergeCell ref="D413:E413"/>
    <mergeCell ref="D406:D408"/>
    <mergeCell ref="D401:D405"/>
    <mergeCell ref="D396:D400"/>
    <mergeCell ref="D391:D395"/>
    <mergeCell ref="D460:E460"/>
    <mergeCell ref="D458:E458"/>
    <mergeCell ref="D412:E412"/>
    <mergeCell ref="D432:D436"/>
    <mergeCell ref="D535:D536"/>
    <mergeCell ref="D532:D534"/>
    <mergeCell ref="D531:E531"/>
    <mergeCell ref="D530:E530"/>
    <mergeCell ref="D529:E529"/>
    <mergeCell ref="D528:E528"/>
    <mergeCell ref="D527:E527"/>
    <mergeCell ref="D522:D526"/>
    <mergeCell ref="D521:E521"/>
    <mergeCell ref="D467:D471"/>
    <mergeCell ref="D462:D466"/>
    <mergeCell ref="D520:E520"/>
    <mergeCell ref="D519:E519"/>
    <mergeCell ref="D518:E518"/>
    <mergeCell ref="D517:E517"/>
    <mergeCell ref="D512:D516"/>
    <mergeCell ref="D507:D511"/>
    <mergeCell ref="D502:D506"/>
    <mergeCell ref="D497:D501"/>
    <mergeCell ref="D492:D496"/>
    <mergeCell ref="D907:D911"/>
    <mergeCell ref="D902:D906"/>
    <mergeCell ref="D897:D901"/>
    <mergeCell ref="D892:D896"/>
    <mergeCell ref="D887:D891"/>
    <mergeCell ref="D882:D886"/>
    <mergeCell ref="D950:E950"/>
    <mergeCell ref="D949:E949"/>
    <mergeCell ref="D948:E948"/>
    <mergeCell ref="D947:E947"/>
    <mergeCell ref="D946:E946"/>
    <mergeCell ref="D941:D945"/>
    <mergeCell ref="D936:D940"/>
    <mergeCell ref="D928:D932"/>
    <mergeCell ref="D993:E993"/>
    <mergeCell ref="D992:E992"/>
    <mergeCell ref="D991:E991"/>
    <mergeCell ref="D988:D990"/>
    <mergeCell ref="D985:D987"/>
    <mergeCell ref="D982:D984"/>
    <mergeCell ref="D979:D981"/>
    <mergeCell ref="D976:D978"/>
    <mergeCell ref="D969:D970"/>
    <mergeCell ref="D877:D881"/>
    <mergeCell ref="D876:E876"/>
    <mergeCell ref="D875:E875"/>
    <mergeCell ref="D874:E874"/>
    <mergeCell ref="D873:E873"/>
    <mergeCell ref="D872:E872"/>
    <mergeCell ref="D867:D871"/>
    <mergeCell ref="D862:D866"/>
    <mergeCell ref="D859:D861"/>
    <mergeCell ref="D858:E858"/>
    <mergeCell ref="D857:E857"/>
    <mergeCell ref="D856:E856"/>
    <mergeCell ref="D855:E855"/>
    <mergeCell ref="D854:E854"/>
    <mergeCell ref="D851:D853"/>
    <mergeCell ref="D848:D850"/>
    <mergeCell ref="D845:D847"/>
    <mergeCell ref="D840:D844"/>
    <mergeCell ref="D718:D719"/>
    <mergeCell ref="D759:D761"/>
    <mergeCell ref="D720:D721"/>
    <mergeCell ref="D722:D723"/>
    <mergeCell ref="D724:D725"/>
    <mergeCell ref="D726:D727"/>
    <mergeCell ref="D756:D758"/>
    <mergeCell ref="D657:D661"/>
    <mergeCell ref="D652:D656"/>
    <mergeCell ref="D687:D691"/>
    <mergeCell ref="D682:D686"/>
    <mergeCell ref="D677:D681"/>
    <mergeCell ref="D672:D676"/>
    <mergeCell ref="D667:D671"/>
    <mergeCell ref="D662:D666"/>
    <mergeCell ref="D713:D715"/>
    <mergeCell ref="D708:D712"/>
    <mergeCell ref="D703:D707"/>
    <mergeCell ref="D700:D702"/>
    <mergeCell ref="D695:D699"/>
    <mergeCell ref="D692:D694"/>
    <mergeCell ref="D729:E729"/>
    <mergeCell ref="D730:E730"/>
    <mergeCell ref="D731:E731"/>
    <mergeCell ref="D642:D646"/>
    <mergeCell ref="D647:D651"/>
    <mergeCell ref="D637:D641"/>
    <mergeCell ref="D632:D636"/>
    <mergeCell ref="D627:D631"/>
    <mergeCell ref="D622:D626"/>
    <mergeCell ref="D617:D621"/>
    <mergeCell ref="D612:D616"/>
    <mergeCell ref="D607:D611"/>
    <mergeCell ref="D602:D606"/>
    <mergeCell ref="D597:D601"/>
    <mergeCell ref="D562:D566"/>
    <mergeCell ref="D557:D561"/>
    <mergeCell ref="D556:E556"/>
    <mergeCell ref="D555:E555"/>
    <mergeCell ref="D554:E554"/>
    <mergeCell ref="D553:E553"/>
    <mergeCell ref="D552:E552"/>
    <mergeCell ref="D538:E538"/>
    <mergeCell ref="D592:D596"/>
    <mergeCell ref="D591:E591"/>
    <mergeCell ref="D590:E590"/>
    <mergeCell ref="D588:E588"/>
    <mergeCell ref="D587:E587"/>
    <mergeCell ref="D582:D586"/>
    <mergeCell ref="D577:D581"/>
    <mergeCell ref="D572:D576"/>
    <mergeCell ref="D567:D571"/>
    <mergeCell ref="D541:D545"/>
    <mergeCell ref="D461:E461"/>
    <mergeCell ref="D472:D474"/>
    <mergeCell ref="D491:E491"/>
    <mergeCell ref="D490:E490"/>
    <mergeCell ref="D483:D484"/>
    <mergeCell ref="D485:D486"/>
    <mergeCell ref="D390:E390"/>
    <mergeCell ref="D442:D446"/>
    <mergeCell ref="D437:D441"/>
    <mergeCell ref="D488:E488"/>
    <mergeCell ref="D489:E489"/>
    <mergeCell ref="D459:E459"/>
    <mergeCell ref="D416:E416"/>
    <mergeCell ref="D415:E415"/>
    <mergeCell ref="D414:E414"/>
    <mergeCell ref="D409:D411"/>
    <mergeCell ref="D457:E457"/>
    <mergeCell ref="D452:D456"/>
    <mergeCell ref="D447:D451"/>
    <mergeCell ref="D427:D431"/>
    <mergeCell ref="D422:D426"/>
    <mergeCell ref="D417:D421"/>
    <mergeCell ref="D487:E487"/>
    <mergeCell ref="D480:D482"/>
    <mergeCell ref="D389:E389"/>
    <mergeCell ref="D388:E388"/>
    <mergeCell ref="D386:E386"/>
    <mergeCell ref="D379:D383"/>
    <mergeCell ref="D374:D378"/>
    <mergeCell ref="D384:D385"/>
    <mergeCell ref="D364:D368"/>
    <mergeCell ref="D361:D363"/>
    <mergeCell ref="D387:E387"/>
    <mergeCell ref="D369:D373"/>
    <mergeCell ref="D322:D324"/>
    <mergeCell ref="D356:D360"/>
    <mergeCell ref="D351:D355"/>
    <mergeCell ref="D346:D350"/>
    <mergeCell ref="D341:D345"/>
    <mergeCell ref="D336:D340"/>
    <mergeCell ref="D335:E335"/>
    <mergeCell ref="D334:E334"/>
    <mergeCell ref="D332:E332"/>
    <mergeCell ref="D331:E331"/>
    <mergeCell ref="D333:E333"/>
    <mergeCell ref="D325:D327"/>
    <mergeCell ref="D328:D330"/>
    <mergeCell ref="D155:D159"/>
    <mergeCell ref="D145:D149"/>
    <mergeCell ref="D291:D292"/>
    <mergeCell ref="D286:D290"/>
    <mergeCell ref="D283:D285"/>
    <mergeCell ref="D280:D282"/>
    <mergeCell ref="D277:D279"/>
    <mergeCell ref="D272:D276"/>
    <mergeCell ref="D317:D321"/>
    <mergeCell ref="D300:D302"/>
    <mergeCell ref="D303:D305"/>
    <mergeCell ref="D306:D308"/>
    <mergeCell ref="D309:D313"/>
    <mergeCell ref="D244:D248"/>
    <mergeCell ref="D239:D243"/>
    <mergeCell ref="Q2:U2"/>
    <mergeCell ref="U3:U4"/>
    <mergeCell ref="D140:D144"/>
    <mergeCell ref="D135:D139"/>
    <mergeCell ref="D122:D124"/>
    <mergeCell ref="D117:D121"/>
    <mergeCell ref="D107:D111"/>
    <mergeCell ref="D87:D91"/>
    <mergeCell ref="D193:D197"/>
    <mergeCell ref="D188:D192"/>
    <mergeCell ref="D183:D187"/>
    <mergeCell ref="D178:D182"/>
    <mergeCell ref="D173:D177"/>
    <mergeCell ref="D170:D172"/>
    <mergeCell ref="D165:D169"/>
    <mergeCell ref="D160:D164"/>
    <mergeCell ref="K3:K4"/>
    <mergeCell ref="G2:K2"/>
    <mergeCell ref="L2:P2"/>
    <mergeCell ref="P3:P4"/>
    <mergeCell ref="F3:F4"/>
    <mergeCell ref="D3:E4"/>
    <mergeCell ref="AF2:AJ2"/>
    <mergeCell ref="AJ3:AJ4"/>
    <mergeCell ref="D10:D14"/>
    <mergeCell ref="C9:E9"/>
    <mergeCell ref="D46:D50"/>
    <mergeCell ref="D40:D44"/>
    <mergeCell ref="D35:D39"/>
    <mergeCell ref="B1:F2"/>
    <mergeCell ref="D314:D316"/>
    <mergeCell ref="D234:D238"/>
    <mergeCell ref="D229:D233"/>
    <mergeCell ref="D224:D228"/>
    <mergeCell ref="D219:D223"/>
    <mergeCell ref="D216:D218"/>
    <mergeCell ref="D211:D215"/>
    <mergeCell ref="D293:D294"/>
    <mergeCell ref="D206:D210"/>
    <mergeCell ref="D203:D205"/>
    <mergeCell ref="D198:D202"/>
    <mergeCell ref="D267:D271"/>
    <mergeCell ref="D262:D266"/>
    <mergeCell ref="D259:D261"/>
    <mergeCell ref="D254:D258"/>
    <mergeCell ref="D249:D253"/>
  </mergeCells>
  <pageMargins left="0.70866141732283472" right="0.70866141732283472" top="0.74803149606299213" bottom="0.74803149606299213" header="0.31496062992125984" footer="0.31496062992125984"/>
  <pageSetup paperSize="9" scale="10" orientation="portrait" r:id="rId2"/>
  <rowBreaks count="1" manualBreakCount="1">
    <brk id="996" max="1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9"/>
  <sheetViews>
    <sheetView showGridLines="0" zoomScale="90" zoomScaleNormal="90" zoomScaleSheetLayoutView="100" workbookViewId="0">
      <pane xSplit="6" ySplit="8" topLeftCell="O9" activePane="bottomRight" state="frozen"/>
      <selection pane="topRight" activeCell="G1" sqref="G1"/>
      <selection pane="bottomLeft" activeCell="A9" sqref="A9"/>
      <selection pane="bottomRight" activeCell="F17" sqref="F17"/>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56" customWidth="1"/>
    <col min="5" max="5" width="16.28515625" style="155" customWidth="1"/>
    <col min="6" max="6" width="13.42578125" style="3" customWidth="1"/>
    <col min="7" max="9" width="6" style="3" customWidth="1"/>
    <col min="10" max="10" width="7.5703125" style="3" customWidth="1"/>
    <col min="11" max="11" width="13.42578125" style="3" customWidth="1"/>
    <col min="12" max="15" width="6.28515625" style="3" customWidth="1"/>
    <col min="16" max="16" width="13.5703125" style="3" customWidth="1"/>
    <col min="17" max="20" width="6.140625" style="3" customWidth="1"/>
    <col min="21" max="21" width="13.42578125" style="3" customWidth="1"/>
    <col min="22" max="22" width="6" style="3" customWidth="1"/>
    <col min="23" max="23" width="6.28515625" style="3" customWidth="1"/>
    <col min="24" max="25" width="6.140625" style="3" customWidth="1"/>
    <col min="26" max="26" width="13.42578125" style="3" customWidth="1"/>
    <col min="27" max="27" width="6" style="3" customWidth="1"/>
    <col min="28" max="28" width="5.85546875" style="3" customWidth="1"/>
    <col min="29" max="30" width="6" style="3" customWidth="1"/>
    <col min="31" max="31" width="13.42578125" style="3" customWidth="1"/>
    <col min="32" max="32" width="5.7109375" style="3" customWidth="1"/>
    <col min="33" max="35" width="5.85546875" style="3" customWidth="1"/>
    <col min="36" max="36" width="13.42578125" style="3" customWidth="1"/>
    <col min="37" max="16384" width="9.140625" style="3"/>
  </cols>
  <sheetData>
    <row r="1" spans="1:36" s="17" customFormat="1" ht="35.25" customHeight="1" thickBot="1" x14ac:dyDescent="0.4">
      <c r="A1" s="172"/>
      <c r="B1" s="754" t="s">
        <v>794</v>
      </c>
      <c r="C1" s="754"/>
      <c r="D1" s="754"/>
      <c r="E1" s="754"/>
      <c r="F1" s="754"/>
    </row>
    <row r="2" spans="1:36" s="17" customFormat="1" ht="23.25" customHeight="1" thickBot="1" x14ac:dyDescent="0.4">
      <c r="A2" s="172"/>
      <c r="B2" s="755"/>
      <c r="C2" s="755"/>
      <c r="D2" s="755"/>
      <c r="E2" s="755"/>
      <c r="F2" s="755"/>
      <c r="G2" s="781" t="s">
        <v>724</v>
      </c>
      <c r="H2" s="782"/>
      <c r="I2" s="782"/>
      <c r="J2" s="782"/>
      <c r="K2" s="783"/>
      <c r="L2" s="781" t="s">
        <v>729</v>
      </c>
      <c r="M2" s="782"/>
      <c r="N2" s="782"/>
      <c r="O2" s="782"/>
      <c r="P2" s="783"/>
      <c r="Q2" s="781" t="s">
        <v>732</v>
      </c>
      <c r="R2" s="782"/>
      <c r="S2" s="782"/>
      <c r="T2" s="782"/>
      <c r="U2" s="783"/>
      <c r="V2" s="781" t="s">
        <v>738</v>
      </c>
      <c r="W2" s="782"/>
      <c r="X2" s="782"/>
      <c r="Y2" s="782"/>
      <c r="Z2" s="783"/>
      <c r="AA2" s="781" t="s">
        <v>764</v>
      </c>
      <c r="AB2" s="782"/>
      <c r="AC2" s="782"/>
      <c r="AD2" s="782"/>
      <c r="AE2" s="783"/>
      <c r="AF2" s="781" t="s">
        <v>795</v>
      </c>
      <c r="AG2" s="782"/>
      <c r="AH2" s="782"/>
      <c r="AI2" s="782"/>
      <c r="AJ2" s="783"/>
    </row>
    <row r="3" spans="1:36" s="18" customFormat="1" ht="126" customHeight="1" x14ac:dyDescent="0.25">
      <c r="A3" s="173"/>
      <c r="B3" s="801" t="s">
        <v>56</v>
      </c>
      <c r="C3" s="756" t="s">
        <v>9</v>
      </c>
      <c r="D3" s="757" t="s">
        <v>535</v>
      </c>
      <c r="E3" s="758"/>
      <c r="F3" s="756" t="s">
        <v>161</v>
      </c>
      <c r="G3" s="310" t="s">
        <v>327</v>
      </c>
      <c r="H3" s="309" t="s">
        <v>721</v>
      </c>
      <c r="I3" s="309" t="s">
        <v>722</v>
      </c>
      <c r="J3" s="309" t="s">
        <v>723</v>
      </c>
      <c r="K3" s="658" t="s">
        <v>725</v>
      </c>
      <c r="L3" s="310" t="s">
        <v>327</v>
      </c>
      <c r="M3" s="309" t="s">
        <v>721</v>
      </c>
      <c r="N3" s="309" t="s">
        <v>722</v>
      </c>
      <c r="O3" s="309" t="s">
        <v>723</v>
      </c>
      <c r="P3" s="658" t="s">
        <v>728</v>
      </c>
      <c r="Q3" s="310" t="s">
        <v>327</v>
      </c>
      <c r="R3" s="309" t="s">
        <v>721</v>
      </c>
      <c r="S3" s="309" t="s">
        <v>722</v>
      </c>
      <c r="T3" s="309" t="s">
        <v>723</v>
      </c>
      <c r="U3" s="658" t="s">
        <v>735</v>
      </c>
      <c r="V3" s="309" t="s">
        <v>721</v>
      </c>
      <c r="W3" s="309" t="s">
        <v>722</v>
      </c>
      <c r="X3" s="309" t="s">
        <v>723</v>
      </c>
      <c r="Y3" s="309" t="s">
        <v>327</v>
      </c>
      <c r="Z3" s="658" t="s">
        <v>741</v>
      </c>
      <c r="AA3" s="309" t="s">
        <v>721</v>
      </c>
      <c r="AB3" s="309" t="s">
        <v>722</v>
      </c>
      <c r="AC3" s="309" t="s">
        <v>723</v>
      </c>
      <c r="AD3" s="309" t="s">
        <v>327</v>
      </c>
      <c r="AE3" s="658" t="s">
        <v>765</v>
      </c>
      <c r="AF3" s="309" t="s">
        <v>721</v>
      </c>
      <c r="AG3" s="309" t="s">
        <v>722</v>
      </c>
      <c r="AH3" s="309" t="s">
        <v>723</v>
      </c>
      <c r="AI3" s="309" t="s">
        <v>327</v>
      </c>
      <c r="AJ3" s="658" t="s">
        <v>796</v>
      </c>
    </row>
    <row r="4" spans="1:36" s="37" customFormat="1" ht="14.45" customHeight="1" thickBot="1" x14ac:dyDescent="0.3">
      <c r="A4" s="174"/>
      <c r="B4" s="803"/>
      <c r="C4" s="659"/>
      <c r="D4" s="759"/>
      <c r="E4" s="760"/>
      <c r="F4" s="659"/>
      <c r="G4" s="53">
        <v>103</v>
      </c>
      <c r="H4" s="53">
        <v>172</v>
      </c>
      <c r="I4" s="53">
        <v>173</v>
      </c>
      <c r="J4" s="53">
        <v>174</v>
      </c>
      <c r="K4" s="659"/>
      <c r="L4" s="53">
        <v>103</v>
      </c>
      <c r="M4" s="53">
        <v>172</v>
      </c>
      <c r="N4" s="53">
        <v>173</v>
      </c>
      <c r="O4" s="53">
        <v>174</v>
      </c>
      <c r="P4" s="659"/>
      <c r="Q4" s="53">
        <v>103</v>
      </c>
      <c r="R4" s="53">
        <v>172</v>
      </c>
      <c r="S4" s="53">
        <v>173</v>
      </c>
      <c r="T4" s="53">
        <v>174</v>
      </c>
      <c r="U4" s="659"/>
      <c r="V4" s="53">
        <v>172</v>
      </c>
      <c r="W4" s="53">
        <v>173</v>
      </c>
      <c r="X4" s="53">
        <v>174</v>
      </c>
      <c r="Y4" s="53">
        <v>103</v>
      </c>
      <c r="Z4" s="659"/>
      <c r="AA4" s="53">
        <v>172</v>
      </c>
      <c r="AB4" s="53">
        <v>173</v>
      </c>
      <c r="AC4" s="53">
        <v>174</v>
      </c>
      <c r="AD4" s="53">
        <v>103</v>
      </c>
      <c r="AE4" s="659"/>
      <c r="AF4" s="53">
        <v>172</v>
      </c>
      <c r="AG4" s="53">
        <v>173</v>
      </c>
      <c r="AH4" s="53">
        <v>174</v>
      </c>
      <c r="AI4" s="53">
        <v>103</v>
      </c>
      <c r="AJ4" s="659"/>
    </row>
    <row r="5" spans="1:36" s="18" customFormat="1" ht="15.75" customHeight="1" x14ac:dyDescent="0.25">
      <c r="A5" s="173"/>
      <c r="B5" s="168"/>
      <c r="C5" s="937" t="s">
        <v>117</v>
      </c>
      <c r="D5" s="938"/>
      <c r="E5" s="938"/>
      <c r="F5" s="358">
        <f t="shared" ref="F5:F16" si="0">K5+P5+U5+Z5+AE5+AJ5</f>
        <v>8466</v>
      </c>
      <c r="G5" s="374">
        <f t="shared" ref="G5:J5" si="1">G10+G13+G18+G21+G24+G29+G32+G37+G42+G45+G50+G55+G60+G65+G70+G75+G78+G83+G86+G91+G96+G101+G106+G109+G113+G118+G121+G124+G134+G137+G140+G144+G148+G152+G156+G160+G164+G168+G173+G178+G183+G188+G193+G198+G203+G208+G213+G216+G219+G224+G229+G234+G239+G244+G263+G266+G269+G272+G275+G278+G281+G284+G287+G290+G293+G296+G299+G302+G305+G308+G311+G314+G317+G320+G323++G326+G329+G332+G335+G338+G341+G344+G347+G350+G353+G356+G359+G362++G365+G366+G367+G368+G369+G370+G371+G372+G373+G374+G375+G376+G377+G378+G379+G380+G381+G382+G383+G384+G385+G386+G387+G388+G389+G390+G391+G392+G393+G394+G395+G396+G397+G398+G399+G400+G401+G402+G403+G404+G405+G406+G407+G408+G409+G410+G411+G412+G413+G414+G415+G416+G417+G247+G252+G255+G260</f>
        <v>2279</v>
      </c>
      <c r="H5" s="362">
        <f t="shared" si="1"/>
        <v>14</v>
      </c>
      <c r="I5" s="362">
        <f t="shared" si="1"/>
        <v>75</v>
      </c>
      <c r="J5" s="362">
        <f t="shared" si="1"/>
        <v>30</v>
      </c>
      <c r="K5" s="375">
        <f t="shared" ref="K5:K10" si="2">G5+H5+I5+J5</f>
        <v>2398</v>
      </c>
      <c r="L5" s="362">
        <f t="shared" ref="L5:O5" si="3">L10+L13+L18+L21+L24+L29+L32+L37+L42+L45+L50+L55+L60+L65+L70+L75+L78+L83+L86+L91+L96+L101+L106+L109+L113+L118+L121+L124+L134+L137+L140+L144+L148+L152+L156+L160+L164+L168+L173+L178+L183+L188+L193+L198+L203+L208+L213+L216+L219+L224+L229+L234+L239+L244+L263+L266+L269+L272+L275+L278+L281+L284+L287+L290+L293+L296+L299+L302+L305+L308+L311+L314+L317+L320+L323++L326+L329+L332+L335+L338+L341+L344+L347+L350+L353+L356+L359+L362++L365+L366+L367+L368+L369+L370+L371+L372+L373+L374+L375+L376+L377+L378+L379+L380+L381+L382+L383+L384+L385+L386+L387+L388+L389+L390+L391+L392+L393+L394+L395+L396+L397+L398+L399+L400+L401+L402+L403+L404+L405+L406+L407+L408+L409+L410+L411+L412+L413+L414+L415+L416+L417+L247+L252+L255+L260</f>
        <v>2424</v>
      </c>
      <c r="M5" s="362">
        <f t="shared" si="3"/>
        <v>10</v>
      </c>
      <c r="N5" s="362">
        <f t="shared" si="3"/>
        <v>92</v>
      </c>
      <c r="O5" s="362">
        <f t="shared" si="3"/>
        <v>35</v>
      </c>
      <c r="P5" s="376">
        <f>L5+M5+N5+O5</f>
        <v>2561</v>
      </c>
      <c r="Q5" s="362">
        <f t="shared" ref="Q5:T5" si="4">Q10+Q13+Q18+Q21+Q24+Q29+Q32+Q37+Q42+Q45+Q50+Q55+Q60+Q65+Q70+Q75+Q78+Q83+Q86+Q91+Q96+Q101+Q106+Q109+Q113+Q118+Q121+Q124+Q134+Q137+Q140+Q144+Q148+Q152+Q156+Q160+Q164+Q168+Q173+Q178+Q183+Q188+Q193+Q198+Q203+Q208+Q213+Q216+Q219+Q224+Q229+Q234+Q239+Q244+Q263+Q266+Q269+Q272+Q275+Q278+Q281+Q284+Q287+Q290+Q293+Q296+Q299+Q302+Q305+Q308+Q311+Q314+Q317+Q320+Q323++Q326+Q329+Q332+Q335+Q338+Q341+Q344+Q347+Q350+Q353+Q356+Q359+Q362++Q365+Q366+Q367+Q368+Q369+Q370+Q371+Q372+Q373+Q374+Q375+Q376+Q377+Q378+Q379+Q380+Q381+Q382+Q383+Q384+Q385+Q386+Q387+Q388+Q389+Q390+Q391+Q392+Q393+Q394+Q395+Q396+Q397+Q398+Q399+Q400+Q401+Q402+Q403+Q404+Q405+Q406+Q407+Q408+Q409+Q410+Q411+Q412+Q413+Q414+Q415+Q416+Q417+Q247+Q252+Q255+Q260</f>
        <v>2351</v>
      </c>
      <c r="R5" s="362">
        <f t="shared" si="4"/>
        <v>14</v>
      </c>
      <c r="S5" s="362">
        <f t="shared" si="4"/>
        <v>100</v>
      </c>
      <c r="T5" s="362">
        <f t="shared" si="4"/>
        <v>49</v>
      </c>
      <c r="U5" s="376">
        <f>Q5+R5+S5+T5</f>
        <v>2514</v>
      </c>
      <c r="V5" s="362">
        <f t="shared" ref="V5:Y5" si="5">V10+V13+V18+V21+V24+V29+V32+V37+V42+V45+V50+V55+V60+V65+V70+V75+V78+V83+V86+V91+V96+V101+V106+V109+V113+V118+V121+V124+V134+V137+V140+V144+V148+V152+V156+V160+V164+V168+V173+V178+V183+V188+V193+V198+V203+V208+V213+V216+V219+V224+V229+V234+V239+V244+V263+V266+V269+V272+V275+V278+V281+V284+V287+V290+V293+V296+V299+V302+V305+V308+V311+V314+V317+V320+V323++V326+V329+V332+V335+V338+V341+V344+V347+V350+V353+V356+V359+V362++V365+V366+V367+V368+V369+V370+V371+V372+V373+V374+V375+V376+V377+V378+V379+V380+V381+V382+V383+V384+V385+V386+V387+V388+V389+V390+V391+V392+V393+V394+V395+V396+V397+V398+V399+V400+V401+V402+V403+V404+V405+V406+V407+V408+V409+V410+V411+V412+V413+V414+V415+V416+V417+V247+V252+V255+V260</f>
        <v>6</v>
      </c>
      <c r="W5" s="362">
        <f t="shared" si="5"/>
        <v>29</v>
      </c>
      <c r="X5" s="362">
        <f t="shared" si="5"/>
        <v>6</v>
      </c>
      <c r="Y5" s="362">
        <f t="shared" si="5"/>
        <v>449</v>
      </c>
      <c r="Z5" s="376">
        <f>V5+W5+X5+Y5</f>
        <v>490</v>
      </c>
      <c r="AA5" s="177">
        <f t="shared" ref="AA5:AD5" si="6">AA10+AA13+AA18+AA21+AA24+AA29+AA32+AA37+AA42+AA45+AA50+AA55+AA60+AA65+AA70+AA75+AA78+AA83+AA86+AA91+AA96+AA101+AA106+AA109+AA113+AA118+AA121+AA124+AA134+AA137+AA140+AA144+AA148+AA152+AA156+AA160+AA164+AA168+AA173+AA178+AA183+AA188+AA193+AA198+AA203+AA208+AA213+AA216+AA219+AA224+AA229+AA234+AA239+AA244+AA263+AA266+AA269+AA272+AA275+AA278+AA281+AA284+AA287+AA290+AA293+AA296+AA299+AA302+AA305+AA308+AA311+AA314+AA317+AA320+AA323++AA326+AA329+AA332+AA335+AA338+AA341+AA344+AA347+AA350+AA353+AA356+AA359+AA362++AA365+AA366+AA367+AA368+AA369+AA370+AA371+AA372+AA373+AA374+AA375+AA376+AA377+AA378+AA379+AA380+AA381+AA382+AA383+AA384+AA385+AA386+AA387+AA388+AA389+AA390+AA391+AA392+AA393+AA394+AA395+AA396+AA397+AA398+AA399+AA400+AA401+AA402+AA403+AA404+AA405+AA406+AA407+AA408+AA409+AA410+AA411+AA412+AA413+AA414+AA415+AA416+AA417+AA247+AA252+AA255+AA260</f>
        <v>1</v>
      </c>
      <c r="AB5" s="177">
        <f t="shared" si="6"/>
        <v>12</v>
      </c>
      <c r="AC5" s="177">
        <f t="shared" si="6"/>
        <v>1</v>
      </c>
      <c r="AD5" s="177">
        <f t="shared" si="6"/>
        <v>236</v>
      </c>
      <c r="AE5" s="376">
        <f>AA5+AB5+AC5+AD5</f>
        <v>250</v>
      </c>
      <c r="AF5" s="177">
        <f t="shared" ref="AF5:AH5" si="7">AF13+AF18+AF21+AF24+AF29+AF32+AF37+AF42+AF50+AF55+AF60+AF75+AF78+AF83+AF86+AF91+AF106+AF113+AF118+AF121+AF124+AF134+AF137+AF183+AF198+AF203+AF213+AF216+AF219+AF224+AF229+AF234+AF244+AF255+AF260+AF263+AF266+AF269+AF272+AF275+AF278+AF281+AF284+AF287+AF290+AF293+AF296+AF299+AF302+AF305+AF308+AF311+AF314+AF317+AF320+AF323+AF326+AF329+AF332+AF335+AF338+AF341+AF344+AF347+AF350+AF353+AF356+AF359+AF362+AF365+AF366+AF367+AF368+AF369+AF370+AF371+AF372+AF374+AF375+AF376+AF377+AF378+AF379+AF380+AF381+AF382+AF383+AF384+AF385+AF386+AF387+AF388+AF389+AF390+AF391+AF392+AF393+AF394+AF395+AF396+AF397+AF398+AF399+AF400+AF401+AF402+AF403+AF404+AF405+AF406+AF407+AF408+AF409+AF410+AF411+AF412+AF413+AF414+AF415+AF416+AF417+AF247+AF252</f>
        <v>2</v>
      </c>
      <c r="AG5" s="177">
        <f t="shared" si="7"/>
        <v>12</v>
      </c>
      <c r="AH5" s="177">
        <f t="shared" si="7"/>
        <v>2</v>
      </c>
      <c r="AI5" s="177">
        <f>AI10+AI13+AI18+AI21+AI24+AI29+AI32+AI37+AI42+AI45+AI50+AI55+AI60+AI65+AI70+AI75+AI78+AI83+AI86+AI91+AI96+AI101+AI106+AI109+AI113+AI118+AI121+AI124+AI134+AI137+AI140+AI144+AI148+AI152+AI156+AI160+AI164+AI168+AI173+AI178+AI183+AI188+AI193+AI198+AI203+AI208+AI213+AI216+AI219+AI224+AI229+AI234+AI239+AI244+AI263+AI266+AI269+AI272+AI275+AI278+AI281+AI284+AI287+AI290+AI293+AI296+AI299+AI302+AI305+AI308+AI311+AI314+AI317+AI320+AI323++AI326+AI329+AI332+AI335+AI338+AI341+AI344+AI347+AI350+AI353+AI356+AI359+AI362++AI365+AI366+AI367+AI368+AI369+AI370+AI371+AI372+AI373+AI374+AI375+AI376+AI377+AI378+AI379+AI380+AI381+AI382+AI383+AI384+AI385+AI386+AI387+AI388+AI389+AI390+AI391+AI392+AI393+AI394+AI395+AI396+AI397+AI398+AI399+AI400+AI401+AI402+AI403+AI404+AI405+AI406+AI407+AI408+AI409+AI410+AI411+AI412+AI413+AI414+AI415+AI416+AI417+AI247+AI252+AI255+AI260</f>
        <v>237</v>
      </c>
      <c r="AJ5" s="376">
        <f>AF5+AG5+AH5+AI5</f>
        <v>253</v>
      </c>
    </row>
    <row r="6" spans="1:36" s="18" customFormat="1" ht="15.75" customHeight="1" x14ac:dyDescent="0.25">
      <c r="A6" s="173"/>
      <c r="B6" s="169"/>
      <c r="C6" s="888" t="s">
        <v>543</v>
      </c>
      <c r="D6" s="889"/>
      <c r="E6" s="889"/>
      <c r="F6" s="359">
        <f t="shared" si="0"/>
        <v>8</v>
      </c>
      <c r="G6" s="357">
        <f t="shared" ref="G6:J6" si="8">G11+G14+G19+G22+G25+G30+G33+G38+G43+G46+G51+G56+G61+G66+G71+G76+G79+G84+G87+G92+G97+G102+G107+G110+G114+G119+G122+G125+G135+G138+G141+G145+G149+G153+G157+G161+G165+G169+G174+G179+G184+G189+G194+G199+G204+G209+G214+G217+G220+G225+G230+G235+G240+G245+G264+G267+G270+G273+G276+G279+G282+G285+G288+G291+G294+G297+G300+G303+G306+G309+G312+G315+G318+G321+G324++G327+G330+G333+G336+G339+G342+G345+G348+G351+G354+G357+G360+G363+G418+G248+G253+G256+G261</f>
        <v>0</v>
      </c>
      <c r="H6" s="177">
        <f t="shared" si="8"/>
        <v>0</v>
      </c>
      <c r="I6" s="177">
        <f t="shared" si="8"/>
        <v>0</v>
      </c>
      <c r="J6" s="177">
        <f t="shared" si="8"/>
        <v>0</v>
      </c>
      <c r="K6" s="311">
        <f t="shared" si="2"/>
        <v>0</v>
      </c>
      <c r="L6" s="177">
        <f t="shared" ref="L6:O6" si="9">L11+L14+L19+L22+L25+L30+L33+L38+L43+L46+L51+L56+L61+L66+L71+L76+L79+L84+L87+L92+L97+L102+L107+L110+L114+L119+L122+L125+L135+L138+L141+L145+L149+L153+L157+L161+L165+L169+L174+L179+L184+L189+L194+L199+L204+L209+L214+L217+L220+L225+L230+L235+L240+L245+L264+L267+L270+L273+L276+L279+L282+L285+L288+L291+L294+L297+L300+L303+L306+L309+L312+L315+L318+L321+L324++L327+L330+L333+L336+L339+L342+L345+L348+L351+L354+L357+L360+L363+L418+L248+L253+L256+L261</f>
        <v>0</v>
      </c>
      <c r="M6" s="177">
        <f t="shared" si="9"/>
        <v>0</v>
      </c>
      <c r="N6" s="177">
        <f t="shared" si="9"/>
        <v>0</v>
      </c>
      <c r="O6" s="177">
        <f t="shared" si="9"/>
        <v>0</v>
      </c>
      <c r="P6" s="377">
        <f t="shared" ref="P6:P8" si="10">L6+M6+N6+O6</f>
        <v>0</v>
      </c>
      <c r="Q6" s="177">
        <f t="shared" ref="Q6:T6" si="11">Q11+Q14+Q19+Q22+Q25+Q30+Q33+Q38+Q43+Q46+Q51+Q56+Q61+Q66+Q71+Q76+Q79+Q84+Q87+Q92+Q97+Q102+Q107+Q110+Q114+Q119+Q122+Q125+Q135+Q138+Q141+Q145+Q149+Q153+Q157+Q161+Q165+Q169+Q174+Q179+Q184+Q189+Q194+Q199+Q204+Q209+Q214+Q217+Q220+Q225+Q230+Q235+Q240+Q245+Q264+Q267+Q270+Q273+Q276+Q279+Q282+Q285+Q288+Q291+Q294+Q297+Q300+Q303+Q306+Q309+Q312+Q315+Q318+Q321+Q324++Q327+Q330+Q333+Q336+Q339+Q342+Q345+Q348+Q351+Q354+Q357+Q360+Q363+Q418+Q248+Q253+Q256+Q261</f>
        <v>0</v>
      </c>
      <c r="R6" s="177">
        <f t="shared" si="11"/>
        <v>0</v>
      </c>
      <c r="S6" s="177">
        <f t="shared" si="11"/>
        <v>0</v>
      </c>
      <c r="T6" s="177">
        <f t="shared" si="11"/>
        <v>0</v>
      </c>
      <c r="U6" s="377">
        <f t="shared" ref="U6:U8" si="12">Q6+R6+S6+T6</f>
        <v>0</v>
      </c>
      <c r="V6" s="177">
        <f t="shared" ref="V6:Y6" si="13">V11+V14+V19+V22+V25+V30+V33+V38+V43+V46+V51+V56+V61+V66+V71+V76+V79+V84+V87+V92+V97+V102+V107+V110+V114+V119+V122+V125+V135+V138+V141+V145+V149+V153+V157+V161+V165+V169+V174+V179+V184+V189+V194+V199+V204+V209+V214+V217+V220+V225+V230+V235+V240+V245+V264+V267+V270+V273+V276+V279+V282+V285+V288+V291+V294+V297+V300+V303+V306+V309+V312+V315+V318+V321+V324++V327+V330+V333+V336+V339+V342+V345+V348+V351+V354+V357+V360+V363+V418+V248+V253+V256+V261</f>
        <v>0</v>
      </c>
      <c r="W6" s="177">
        <f t="shared" si="13"/>
        <v>0</v>
      </c>
      <c r="X6" s="177">
        <f t="shared" si="13"/>
        <v>0</v>
      </c>
      <c r="Y6" s="177">
        <f t="shared" si="13"/>
        <v>7</v>
      </c>
      <c r="Z6" s="377">
        <f t="shared" ref="Z6:Z8" si="14">V6+W6+X6+Y6</f>
        <v>7</v>
      </c>
      <c r="AA6" s="177">
        <f t="shared" ref="AA6:AD7" si="15">AA11+AA14+AA19+AA22+AA25+AA30+AA33+AA38+AA43+AA46+AA51+AA56+AA61+AA66+AA71+AA76+AA79+AA84+AA87+AA92+AA97+AA102+AA107+AA110+AA114+AA119+AA122+AA125+AA130+AA135+AA138+AA141+AA145+AA149+AA153+AA157+AA161+AA165+AA169+AA174+AA179+AA184+AA189+AA194+AA199+AA204+AA209+AA214+AA217+AA220+AA225+AA230+AA235+AA240+AA245+AA264+AA267+AA270+AA273+AA276+AA279+AA282+AA285+AA288+AA291+AA294+AA297+AA300+AA306+AA309+AA312+AA315+AA318+AA321+AA324+AA327+AA330+AA333+AA336+AA339+AA342+AA345+AA348+AA351+AA354+AA357+AA360+AA363+AA418+AA248+AA253+AA256+AA261</f>
        <v>0</v>
      </c>
      <c r="AB6" s="177">
        <f t="shared" si="15"/>
        <v>0</v>
      </c>
      <c r="AC6" s="177">
        <f t="shared" si="15"/>
        <v>0</v>
      </c>
      <c r="AD6" s="177">
        <f t="shared" si="15"/>
        <v>0</v>
      </c>
      <c r="AE6" s="377">
        <f t="shared" ref="AE6:AE8" si="16">AA6+AB6+AC6+AD6</f>
        <v>0</v>
      </c>
      <c r="AF6" s="177">
        <f t="shared" ref="AF6:AH6" si="17">AF14+AF19+AF22+AF25+AF30+AF33+AF38+AF43+AF51+AF56+AF61+AF76+AF79+AF84+AF87+AF92+AF107+AF114+AF119+AF122+AF125+AF135+AF138+AF184+AF199+AF204+AF214+AF217+AF220+AF225+AF230+AF235+AF245+AF256+AF261+AF264+AF267+AF270+AF273+AF276+AF279+AF282+AF285+AF288+AF291+AF294+AF297+AF300+AF303+AF306+AF309+AF312+AF315+AF318+AF321+AF324+AF327+AF330+AF333+AF336+AF339+AF342+AF345+AF348+AF351+AF354+AF357+AF360+AF363+AF418+AF248+AF253</f>
        <v>0</v>
      </c>
      <c r="AG6" s="177">
        <f t="shared" si="17"/>
        <v>0</v>
      </c>
      <c r="AH6" s="177">
        <f t="shared" si="17"/>
        <v>0</v>
      </c>
      <c r="AI6" s="177">
        <f>AI11+AI14+AI19+AI22+AI25+AI30+AI33+AI38+AI43+AI46+AI51+AI56+AI61+AI66+AI71+AI76+AI79+AI84+AI87+AI92+AI97+AI102+AI107+AI110+AI114+AI119+AI122+AI125+AI135+AI138+AI141+AI145+AI149+AI153+AI157+AI161+AI165+AI169+AI174+AI179+AI184+AI189+AI194+AI199+AI204+AI209+AI214+AI217+AI220+AI225+AI230+AI235+AI240+AI245+AI264+AI267+AI270+AI273+AI276+AI279+AI282+AI285+AI288+AI291+AI294+AI297+AI300+AI303+AI306+AI309+AI312+AI315+AI318+AI321+AI324++AI327+AI330+AI333+AI336+AI339+AI342+AI345+AI348+AI351+AI354+AI357+AI360+AI363+AI418+AI248+AI253+AI256+AI261</f>
        <v>1</v>
      </c>
      <c r="AJ6" s="377">
        <f t="shared" ref="AJ6:AJ8" si="18">AF6+AG6+AH6+AI6</f>
        <v>1</v>
      </c>
    </row>
    <row r="7" spans="1:36" s="18" customFormat="1" ht="16.5" customHeight="1" thickBot="1" x14ac:dyDescent="0.3">
      <c r="A7" s="173"/>
      <c r="B7" s="170"/>
      <c r="C7" s="890" t="s">
        <v>542</v>
      </c>
      <c r="D7" s="891"/>
      <c r="E7" s="891"/>
      <c r="F7" s="360">
        <f t="shared" si="0"/>
        <v>2718</v>
      </c>
      <c r="G7" s="378">
        <f t="shared" ref="G7:J7" si="19">G12+G15+G20+G23+G26+G31+G34+G39+G44+G47+G52+G57+G62+G67+G72+G77+G80+G85+G88+G93+G98+G103+G108+G111+G115+G120+G123+G126+G136+G139+G142+G146+G150+G154+G158+G162+G166+G170+G175+G180+G185+G190+G195+G200+G205+G210+G215+G218+G221+G226+G231+G236+G241+G246+G265+G268+G271+G274+G277+G280+G283+G286+G289+G292+G295+G298+G301+G304+G307+G310+G313+G316+G319+G322+G325++G328+G331+G334+G337+G340+G343+G346+G349+G352+G355+G358+G361+G364+G419+G249+G254+G257+G262+G131</f>
        <v>244</v>
      </c>
      <c r="H7" s="364">
        <f t="shared" si="19"/>
        <v>16</v>
      </c>
      <c r="I7" s="364">
        <f t="shared" si="19"/>
        <v>15</v>
      </c>
      <c r="J7" s="364">
        <f t="shared" si="19"/>
        <v>2</v>
      </c>
      <c r="K7" s="379">
        <f t="shared" si="2"/>
        <v>277</v>
      </c>
      <c r="L7" s="364">
        <f t="shared" ref="L7:O7" si="20">L12+L15+L20+L23+L26+L31+L34+L39+L44+L47+L52+L57+L62+L67+L72+L77+L80+L85+L88+L93+L98+L103+L108+L111+L115+L120+L123+L126+L136+L139+L142+L146+L150+L154+L158+L162+L166+L170+L175+L180+L185+L190+L195+L200+L205+L210+L215+L218+L221+L226+L231+L236+L241+L246+L265+L268+L271+L274+L277+L280+L283+L286+L289+L292+L295+L298+L301+L304+L307+L310+L313+L316+L319+L322+L325++L328+L331+L334+L337+L340+L343+L346+L349+L352+L355+L358+L361+L364+L419+L249+L254+L257+L262+L131</f>
        <v>301</v>
      </c>
      <c r="M7" s="364">
        <f t="shared" si="20"/>
        <v>16</v>
      </c>
      <c r="N7" s="364">
        <f t="shared" si="20"/>
        <v>17</v>
      </c>
      <c r="O7" s="364">
        <f t="shared" si="20"/>
        <v>8</v>
      </c>
      <c r="P7" s="365">
        <f t="shared" si="10"/>
        <v>342</v>
      </c>
      <c r="Q7" s="364">
        <f t="shared" ref="Q7:T7" si="21">Q12+Q15+Q20+Q23+Q26+Q31+Q34+Q39+Q44+Q47+Q52+Q57+Q62+Q67+Q72+Q77+Q80+Q85+Q88+Q93+Q98+Q103+Q108+Q111+Q115+Q120+Q123+Q126+Q136+Q139+Q142+Q146+Q150+Q154+Q158+Q162+Q166+Q170+Q175+Q180+Q185+Q190+Q195+Q200+Q205+Q210+Q215+Q218+Q221+Q226+Q231+Q236+Q241+Q246+Q265+Q268+Q271+Q274+Q277+Q280+Q283+Q286+Q289+Q292+Q295+Q298+Q301+Q304+Q307+Q310+Q313+Q316+Q319+Q322+Q325++Q328+Q331+Q334+Q337+Q340+Q343+Q346+Q349+Q352+Q355+Q358+Q361+Q364+Q419+Q249+Q254+Q257+Q262+Q131</f>
        <v>388</v>
      </c>
      <c r="R7" s="364">
        <f t="shared" si="21"/>
        <v>7</v>
      </c>
      <c r="S7" s="364">
        <f t="shared" si="21"/>
        <v>14</v>
      </c>
      <c r="T7" s="364">
        <f t="shared" si="21"/>
        <v>11</v>
      </c>
      <c r="U7" s="365">
        <f t="shared" si="12"/>
        <v>420</v>
      </c>
      <c r="V7" s="364">
        <f t="shared" ref="V7:Y7" si="22">V12+V15+V20+V23+V26+V31+V34+V39+V44+V47+V52+V57+V62+V67+V72+V77+V80+V85+V88+V93+V98+V103+V108+V111+V115+V120+V123+V126+V136+V139+V142+V146+V150+V154+V158+V162+V166+V170+V175+V180+V185+V190+V195+V200+V205+V210+V215+V218+V221+V226+V231+V236+V241+V246+V265+V268+V271+V274+V277+V280+V283+V286+V289+V292+V295+V298+V301+V304+V307+V310+V313+V316+V319+V322+V325++V328+V331+V334+V337+V340+V343+V346+V349+V352+V355+V358+V361+V364+V419+V249+V254+V257+V262+V131</f>
        <v>20</v>
      </c>
      <c r="W7" s="364">
        <f t="shared" si="22"/>
        <v>49</v>
      </c>
      <c r="X7" s="364">
        <f t="shared" si="22"/>
        <v>24</v>
      </c>
      <c r="Y7" s="364">
        <f t="shared" si="22"/>
        <v>804</v>
      </c>
      <c r="Z7" s="365">
        <f t="shared" si="14"/>
        <v>897</v>
      </c>
      <c r="AA7" s="177">
        <f t="shared" si="15"/>
        <v>4</v>
      </c>
      <c r="AB7" s="177">
        <f t="shared" si="15"/>
        <v>17</v>
      </c>
      <c r="AC7" s="177">
        <f t="shared" si="15"/>
        <v>6</v>
      </c>
      <c r="AD7" s="177">
        <f t="shared" si="15"/>
        <v>338</v>
      </c>
      <c r="AE7" s="365">
        <f t="shared" si="16"/>
        <v>365</v>
      </c>
      <c r="AF7" s="177">
        <f t="shared" ref="AF7:AH7" si="23">AF15+AF20+AF23+AF26+AF31+AF34+AF39+AF44+AF52+AF57+AF62+AF77+AF80+AF85+AF88+AF93+AF108+AF115+AF120+AF123+AF126+AF136+AF139+AF185+AF200+AF205+AF215+AF218+AF221+AF226+AF231+AF236+AF246+AF257+AF262+AF265+AF268+AF271+AF274+AF277+AF280+AF283+AF286+AF289+AF292+AF295+AF298+AF301+AF304+AF307+AF310+AF313+AF316+AF319+AF322+AF325+AF328+AF331+AF334+AF337+AF340+AF343+AF346+AF349+AF352+AF355+AF358+AF361+AF364+AF367+AF368+AF369+AF370+AF371+AF372+AF373+AF374+AF376+AF377+AF378+AF379+AF380+AF381+AF382+AF383+AF384+AF385+AF386+AF387+AF388+AF389+AF390+AF391+AF392+AF393+AF394+AF395+AF396+AF397+AF398+AF399+AF400+AF401+AF402+AF403+AF404+AF405+AF406+AF407+AF408+AF409+AF410+AF411+AF412+AF413+AF414+AF415+AF416+AF417+AF418+AF419+AF249+AF254</f>
        <v>1</v>
      </c>
      <c r="AG7" s="177">
        <f t="shared" si="23"/>
        <v>12</v>
      </c>
      <c r="AH7" s="177">
        <f t="shared" si="23"/>
        <v>2</v>
      </c>
      <c r="AI7" s="177">
        <f>AI12+AI15+AI20+AI23+AI26+AI31+AI34+AI39+AI44+AI47+AI52+AI57+AI62+AI67+AI72+AI77+AI80+AI85+AI88+AI93+AI98+AI103+AI108+AI111+AI115+AI120+AI123+AI126+AI136+AI139+AI142+AI146+AI150+AI154+AI158+AI162+AI166+AI170+AI175+AI180+AI185+AI190+AI195+AI200+AI205+AI210+AI215+AI218+AI221+AI226+AI231+AI236+AI241+AI246+AI265+AI268+AI271+AI274+AI277+AI280+AI283+AI286+AI289+AI292+AI295+AI298+AI301+AI304+AI307+AI310+AI313+AI316+AI319+AI322+AI325++AI328+AI331+AI334+AI337+AI340+AI343+AI346+AI349+AI352+AI355+AI358+AI361+AI364+AI419+AI249+AI254+AI257+AI262+AI131</f>
        <v>402</v>
      </c>
      <c r="AJ7" s="365">
        <f t="shared" si="18"/>
        <v>417</v>
      </c>
    </row>
    <row r="8" spans="1:36" s="18" customFormat="1" ht="16.5" customHeight="1" thickBot="1" x14ac:dyDescent="0.3">
      <c r="A8" s="173"/>
      <c r="B8" s="171"/>
      <c r="C8" s="980" t="s">
        <v>541</v>
      </c>
      <c r="D8" s="981"/>
      <c r="E8" s="981"/>
      <c r="F8" s="361">
        <f t="shared" si="0"/>
        <v>1391</v>
      </c>
      <c r="G8" s="362">
        <f t="shared" ref="G8:J8" si="24">G16+G27++G35+G40+G48+G53+G58+G63++G68+G73+G81+G89+G94+G99+G104+G116++G127+G132+G171+G176+G181+G186+G191+G196+G201+G206+G211+G222+G227+G232+G237+G242+G250+G258</f>
        <v>117</v>
      </c>
      <c r="H8" s="362">
        <f t="shared" si="24"/>
        <v>10</v>
      </c>
      <c r="I8" s="362">
        <f t="shared" si="24"/>
        <v>10</v>
      </c>
      <c r="J8" s="362">
        <f t="shared" si="24"/>
        <v>7</v>
      </c>
      <c r="K8" s="366">
        <f t="shared" si="2"/>
        <v>144</v>
      </c>
      <c r="L8" s="368">
        <f t="shared" ref="L8:O8" si="25">L16+L27++L35+L40+L48+L53+L58+L63++L68+L73+L81+L89+L94+L99+L104+L116++L127+L132+L171+L176+L181+L186+L191+L196+L201+L206+L211+L222+L227+L232+L237+L242+L250+L258</f>
        <v>181</v>
      </c>
      <c r="M8" s="362">
        <f t="shared" si="25"/>
        <v>2</v>
      </c>
      <c r="N8" s="362">
        <f t="shared" si="25"/>
        <v>20</v>
      </c>
      <c r="O8" s="369">
        <f t="shared" si="25"/>
        <v>9</v>
      </c>
      <c r="P8" s="372">
        <f t="shared" si="10"/>
        <v>212</v>
      </c>
      <c r="Q8" s="368">
        <f t="shared" ref="Q8:T8" si="26">Q16+Q27++Q35+Q40+Q48+Q53+Q58+Q63++Q68+Q73+Q81+Q89+Q94+Q99+Q104+Q116++Q127+Q132+Q171+Q176+Q181+Q186+Q191+Q196+Q201+Q206+Q211+Q222+Q227+Q232+Q237+Q242+Q250+Q258</f>
        <v>267</v>
      </c>
      <c r="R8" s="362">
        <f t="shared" si="26"/>
        <v>4</v>
      </c>
      <c r="S8" s="362">
        <f t="shared" si="26"/>
        <v>35</v>
      </c>
      <c r="T8" s="369">
        <f t="shared" si="26"/>
        <v>31</v>
      </c>
      <c r="U8" s="372">
        <f t="shared" si="12"/>
        <v>337</v>
      </c>
      <c r="V8" s="368">
        <f t="shared" ref="V8:Y8" si="27">V16+V27++V35+V40+V48+V53+V58+V63++V68+V73+V81+V89+V94+V99+V104+V116++V127+V132+V171+V176+V181+V186+V191+V196+V201+V206+V211+V222+V227+V232+V237+V242+V250+V258</f>
        <v>4</v>
      </c>
      <c r="W8" s="362">
        <f t="shared" si="27"/>
        <v>19</v>
      </c>
      <c r="X8" s="362">
        <f t="shared" si="27"/>
        <v>9</v>
      </c>
      <c r="Y8" s="369">
        <f t="shared" si="27"/>
        <v>221</v>
      </c>
      <c r="Z8" s="372">
        <f t="shared" si="14"/>
        <v>253</v>
      </c>
      <c r="AA8" s="368">
        <f t="shared" ref="AA8:AD9" si="28">AA16+AA27+AA35+AA40++AA48+AA53+AA58+AA63+AA68+AA73+AA81+AA89+AA94+AA99+AA104+AA116+AA127+AA132+AA171+AA176+AA181+AA186+AA191+AA196+AA201+AA206+AA211+AA222+AA227+AA232+AA237+AA242+AA250+AA258</f>
        <v>6</v>
      </c>
      <c r="AB8" s="362">
        <f t="shared" si="28"/>
        <v>16</v>
      </c>
      <c r="AC8" s="362">
        <f t="shared" si="28"/>
        <v>13</v>
      </c>
      <c r="AD8" s="598">
        <f t="shared" si="28"/>
        <v>185</v>
      </c>
      <c r="AE8" s="372">
        <f t="shared" si="16"/>
        <v>220</v>
      </c>
      <c r="AF8" s="598">
        <f t="shared" ref="AF8:AH8" si="29">AF16+AF27+AF35+AF40+AF48+AF53+AF58+AF63+AF68+AF73+AF81+AF89+AF94+AF99+AF104+AF112+AF116+AF127+AF132+AF143+AF147+AF151+AF155+AF159+AF163+AF167+AF171+AF176+AF181+AF186+AF191+AF196+AF201+AF206+AF211+AF222+AF227+AF232+AF237+AF242+AF258+AF250</f>
        <v>3</v>
      </c>
      <c r="AG8" s="598">
        <f t="shared" si="29"/>
        <v>15</v>
      </c>
      <c r="AH8" s="598">
        <f t="shared" si="29"/>
        <v>4</v>
      </c>
      <c r="AI8" s="177">
        <f>AI16+AI27++AI35+AI40+AI48+AI53+AI58+AI63++AI68+AI73+AI81+AI89+AI94+AI99+AI104+AI116++AI127+AI132+AI171+AI176+AI181+AI186+AI191+AI196+AI201+AI206+AI211+AI222+AI227+AI232+AI237+AI242+AI250+AI258+AI143+AI112+AI147+AI151+AI155+AI159+AI163+AI167</f>
        <v>203</v>
      </c>
      <c r="AJ8" s="372">
        <f t="shared" si="18"/>
        <v>225</v>
      </c>
    </row>
    <row r="9" spans="1:36" s="18" customFormat="1" ht="16.5" customHeight="1" thickBot="1" x14ac:dyDescent="0.3">
      <c r="A9" s="173"/>
      <c r="B9" s="224"/>
      <c r="C9" s="980" t="s">
        <v>639</v>
      </c>
      <c r="D9" s="981"/>
      <c r="E9" s="981"/>
      <c r="F9" s="363">
        <f t="shared" si="0"/>
        <v>904</v>
      </c>
      <c r="G9" s="364">
        <f t="shared" ref="G9:J9" si="30">G17+G28++G36+G41+G49+G54+G59+G64++G69+G74+G82+G90+G95+G100+G105+G117++G128+G133+G172+G177+G182+G187+G192+G197+G202+G207+G212+G223+G228+G233+G238+G243+G251+G259</f>
        <v>95</v>
      </c>
      <c r="H9" s="364">
        <f t="shared" si="30"/>
        <v>5</v>
      </c>
      <c r="I9" s="364">
        <f t="shared" si="30"/>
        <v>6</v>
      </c>
      <c r="J9" s="364">
        <f t="shared" si="30"/>
        <v>8</v>
      </c>
      <c r="K9" s="367">
        <f t="shared" si="2"/>
        <v>114</v>
      </c>
      <c r="L9" s="370">
        <f t="shared" ref="L9:O9" si="31">L17+L28++L36+L41+L49+L54+L59+L64++L69+L74+L82+L90+L95+L100+L105+L117++L128+L133+L172+L177+L182+L187+L192+L197+L202+L207+L212+L223+L228+L233+L238+L243+L251+L259</f>
        <v>138</v>
      </c>
      <c r="M9" s="364">
        <f t="shared" si="31"/>
        <v>1</v>
      </c>
      <c r="N9" s="364">
        <f t="shared" si="31"/>
        <v>15</v>
      </c>
      <c r="O9" s="371">
        <f t="shared" si="31"/>
        <v>7</v>
      </c>
      <c r="P9" s="373">
        <f>L9+M9+N9+O9</f>
        <v>161</v>
      </c>
      <c r="Q9" s="370">
        <f t="shared" ref="Q9:T9" si="32">Q17+Q28++Q36+Q41+Q49+Q54+Q59+Q64++Q69+Q74+Q82+Q90+Q95+Q100+Q105+Q117++Q128+Q133+Q172+Q177+Q182+Q187+Q192+Q197+Q202+Q207+Q212+Q223+Q228+Q233+Q238+Q243+Q251+Q259</f>
        <v>213</v>
      </c>
      <c r="R9" s="364">
        <f t="shared" si="32"/>
        <v>2</v>
      </c>
      <c r="S9" s="364">
        <f t="shared" si="32"/>
        <v>36</v>
      </c>
      <c r="T9" s="371">
        <f t="shared" si="32"/>
        <v>27</v>
      </c>
      <c r="U9" s="373">
        <f>Q9+R9+S9+T9</f>
        <v>278</v>
      </c>
      <c r="V9" s="370">
        <f t="shared" ref="V9:Y9" si="33">V17+V28++V36+V41+V49+V54+V59+V64++V69+V74+V82+V90+V95+V100+V105+V117++V128+V133+V172+V177+V182+V187+V192+V197+V202+V207+V212+V223+V228+V233+V238+V243+V251+V259</f>
        <v>4</v>
      </c>
      <c r="W9" s="364">
        <f t="shared" si="33"/>
        <v>16</v>
      </c>
      <c r="X9" s="364">
        <f t="shared" si="33"/>
        <v>8</v>
      </c>
      <c r="Y9" s="371">
        <f t="shared" si="33"/>
        <v>156</v>
      </c>
      <c r="Z9" s="373">
        <f>V9+W9+X9+Y9</f>
        <v>184</v>
      </c>
      <c r="AA9" s="364">
        <f t="shared" si="28"/>
        <v>3</v>
      </c>
      <c r="AB9" s="364">
        <f t="shared" si="28"/>
        <v>8</v>
      </c>
      <c r="AC9" s="364">
        <f t="shared" si="28"/>
        <v>2</v>
      </c>
      <c r="AD9" s="598">
        <f t="shared" si="28"/>
        <v>93</v>
      </c>
      <c r="AE9" s="373">
        <f>AA9+AB9+AC9+AD9</f>
        <v>106</v>
      </c>
      <c r="AF9" s="653">
        <f t="shared" ref="AF9:AH9" si="34">AF17+AF28+AF36+AF41+AF49+AF54+AF59+AF64+AF69+AF74+AF82+AF90+AF95+AF100+AF105+AF117+AF128+AF133+AF172+AF177+AF182+AF187+AF192+AF197+AF202+AF207+AF212+AF223+AF228+AF233+AF238+AF243+AF259+AF251</f>
        <v>1</v>
      </c>
      <c r="AG9" s="653">
        <f t="shared" si="34"/>
        <v>1</v>
      </c>
      <c r="AH9" s="653">
        <f t="shared" si="34"/>
        <v>2</v>
      </c>
      <c r="AI9" s="654">
        <f>AI17+AI28++AI36+AI41+AI49+AI54+AI59+AI64++AI69+AI74+AI82+AI90+AI95+AI100+AI105+AI117++AI128+AI133+AI172+AI177+AI182+AI187+AI192+AI197+AI202+AI207+AI212+AI223+AI228+AI233+AI238+AI243+AI251+AI259</f>
        <v>57</v>
      </c>
      <c r="AJ9" s="373">
        <f>AF9+AG9+AH9+AI9</f>
        <v>61</v>
      </c>
    </row>
    <row r="10" spans="1:36" s="18" customFormat="1" ht="15" customHeight="1" x14ac:dyDescent="0.25">
      <c r="A10" s="173"/>
      <c r="B10" s="883">
        <v>1</v>
      </c>
      <c r="C10" s="949" t="s">
        <v>131</v>
      </c>
      <c r="D10" s="943" t="s">
        <v>630</v>
      </c>
      <c r="E10" s="648" t="s">
        <v>118</v>
      </c>
      <c r="F10" s="167">
        <f t="shared" si="0"/>
        <v>7253</v>
      </c>
      <c r="G10" s="49">
        <v>2182</v>
      </c>
      <c r="H10" s="49">
        <v>11</v>
      </c>
      <c r="I10" s="49">
        <v>68</v>
      </c>
      <c r="J10" s="49">
        <v>29</v>
      </c>
      <c r="K10" s="409">
        <f t="shared" si="2"/>
        <v>2290</v>
      </c>
      <c r="L10" s="49">
        <v>2283</v>
      </c>
      <c r="M10" s="49">
        <v>7</v>
      </c>
      <c r="N10" s="49">
        <v>86</v>
      </c>
      <c r="O10" s="49">
        <v>31</v>
      </c>
      <c r="P10" s="311">
        <f t="shared" ref="P10:P73" si="35">L10+M10+N10+O10</f>
        <v>2407</v>
      </c>
      <c r="Q10" s="49">
        <v>2193</v>
      </c>
      <c r="R10" s="49">
        <v>14</v>
      </c>
      <c r="S10" s="49">
        <v>93</v>
      </c>
      <c r="T10" s="399">
        <v>45</v>
      </c>
      <c r="U10" s="311">
        <f t="shared" ref="U10:U73" si="36">Q10+R10+S10+T10</f>
        <v>2345</v>
      </c>
      <c r="V10" s="49">
        <v>0</v>
      </c>
      <c r="W10" s="49">
        <v>8</v>
      </c>
      <c r="X10" s="49">
        <v>4</v>
      </c>
      <c r="Y10" s="399">
        <v>199</v>
      </c>
      <c r="Z10" s="311">
        <f t="shared" ref="Z10:Z73" si="37">V10+W10+X10+Y10</f>
        <v>211</v>
      </c>
      <c r="AA10" s="49"/>
      <c r="AB10" s="49"/>
      <c r="AC10" s="49"/>
      <c r="AD10" s="49"/>
      <c r="AE10" s="311">
        <f t="shared" ref="AE10:AE73" si="38">AA10+AB10+AC10+AD10</f>
        <v>0</v>
      </c>
      <c r="AF10" s="646"/>
      <c r="AG10" s="646"/>
      <c r="AH10" s="646"/>
      <c r="AI10" s="646"/>
      <c r="AJ10" s="311">
        <f t="shared" ref="AJ10:AJ73" si="39">AF10+AG10+AH10+AI10</f>
        <v>0</v>
      </c>
    </row>
    <row r="11" spans="1:36" s="18" customFormat="1" ht="15" customHeight="1" x14ac:dyDescent="0.25">
      <c r="A11" s="173"/>
      <c r="B11" s="884"/>
      <c r="C11" s="950"/>
      <c r="D11" s="944"/>
      <c r="E11" s="649" t="s">
        <v>119</v>
      </c>
      <c r="F11" s="167">
        <f t="shared" si="0"/>
        <v>7</v>
      </c>
      <c r="G11" s="43">
        <v>0</v>
      </c>
      <c r="H11" s="43">
        <v>0</v>
      </c>
      <c r="I11" s="43">
        <v>0</v>
      </c>
      <c r="J11" s="397">
        <v>0</v>
      </c>
      <c r="K11" s="410">
        <f t="shared" ref="K11:K74" si="40">G11+H11+I11+J11</f>
        <v>0</v>
      </c>
      <c r="L11" s="380">
        <v>0</v>
      </c>
      <c r="M11" s="43">
        <v>0</v>
      </c>
      <c r="N11" s="43">
        <v>0</v>
      </c>
      <c r="O11" s="43">
        <v>0</v>
      </c>
      <c r="P11" s="311">
        <f t="shared" si="35"/>
        <v>0</v>
      </c>
      <c r="Q11" s="43">
        <v>0</v>
      </c>
      <c r="R11" s="43">
        <v>0</v>
      </c>
      <c r="S11" s="43">
        <v>0</v>
      </c>
      <c r="T11" s="397">
        <v>0</v>
      </c>
      <c r="U11" s="410">
        <f t="shared" si="36"/>
        <v>0</v>
      </c>
      <c r="V11" s="43">
        <v>0</v>
      </c>
      <c r="W11" s="43">
        <v>0</v>
      </c>
      <c r="X11" s="43">
        <v>0</v>
      </c>
      <c r="Y11" s="397">
        <v>7</v>
      </c>
      <c r="Z11" s="410">
        <f t="shared" si="37"/>
        <v>7</v>
      </c>
      <c r="AA11" s="43"/>
      <c r="AB11" s="43"/>
      <c r="AC11" s="43"/>
      <c r="AD11" s="43"/>
      <c r="AE11" s="410">
        <f t="shared" si="38"/>
        <v>0</v>
      </c>
      <c r="AF11" s="646"/>
      <c r="AG11" s="646"/>
      <c r="AH11" s="646"/>
      <c r="AI11" s="646"/>
      <c r="AJ11" s="410">
        <f t="shared" si="39"/>
        <v>0</v>
      </c>
    </row>
    <row r="12" spans="1:36" s="18" customFormat="1" ht="15.75" customHeight="1" thickBot="1" x14ac:dyDescent="0.3">
      <c r="A12" s="173"/>
      <c r="B12" s="884"/>
      <c r="C12" s="950"/>
      <c r="D12" s="946"/>
      <c r="E12" s="650" t="s">
        <v>114</v>
      </c>
      <c r="F12" s="167">
        <f t="shared" si="0"/>
        <v>673</v>
      </c>
      <c r="G12" s="44">
        <v>27</v>
      </c>
      <c r="H12" s="44">
        <v>14</v>
      </c>
      <c r="I12" s="44">
        <v>5</v>
      </c>
      <c r="J12" s="398">
        <v>0</v>
      </c>
      <c r="K12" s="410">
        <f t="shared" si="40"/>
        <v>46</v>
      </c>
      <c r="L12" s="381">
        <v>68</v>
      </c>
      <c r="M12" s="44">
        <v>4</v>
      </c>
      <c r="N12" s="44">
        <v>7</v>
      </c>
      <c r="O12" s="44">
        <v>3</v>
      </c>
      <c r="P12" s="311">
        <f t="shared" si="35"/>
        <v>82</v>
      </c>
      <c r="Q12" s="44">
        <v>55</v>
      </c>
      <c r="R12" s="44">
        <v>5</v>
      </c>
      <c r="S12" s="44">
        <v>7</v>
      </c>
      <c r="T12" s="398">
        <v>2</v>
      </c>
      <c r="U12" s="410">
        <f t="shared" si="36"/>
        <v>69</v>
      </c>
      <c r="V12" s="44">
        <v>13</v>
      </c>
      <c r="W12" s="44">
        <v>31</v>
      </c>
      <c r="X12" s="44">
        <v>17</v>
      </c>
      <c r="Y12" s="398">
        <v>415</v>
      </c>
      <c r="Z12" s="410">
        <f t="shared" si="37"/>
        <v>476</v>
      </c>
      <c r="AA12" s="44"/>
      <c r="AB12" s="44"/>
      <c r="AC12" s="44"/>
      <c r="AD12" s="44"/>
      <c r="AE12" s="410">
        <f t="shared" si="38"/>
        <v>0</v>
      </c>
      <c r="AF12" s="646"/>
      <c r="AG12" s="646"/>
      <c r="AH12" s="646"/>
      <c r="AI12" s="646"/>
      <c r="AJ12" s="410">
        <f t="shared" si="39"/>
        <v>0</v>
      </c>
    </row>
    <row r="13" spans="1:36" s="18" customFormat="1" ht="15.75" customHeight="1" x14ac:dyDescent="0.25">
      <c r="A13" s="173"/>
      <c r="B13" s="884">
        <v>2</v>
      </c>
      <c r="C13" s="950"/>
      <c r="D13" s="943" t="s">
        <v>533</v>
      </c>
      <c r="E13" s="57" t="s">
        <v>118</v>
      </c>
      <c r="F13" s="167">
        <f t="shared" si="0"/>
        <v>0</v>
      </c>
      <c r="G13" s="189"/>
      <c r="H13" s="49"/>
      <c r="I13" s="49"/>
      <c r="J13" s="399"/>
      <c r="K13" s="410">
        <f t="shared" si="40"/>
        <v>0</v>
      </c>
      <c r="L13" s="382"/>
      <c r="M13" s="178"/>
      <c r="N13" s="178"/>
      <c r="O13" s="178"/>
      <c r="P13" s="311">
        <f t="shared" si="35"/>
        <v>0</v>
      </c>
      <c r="Q13" s="178"/>
      <c r="R13" s="178"/>
      <c r="S13" s="178"/>
      <c r="T13" s="402"/>
      <c r="U13" s="410">
        <f t="shared" si="36"/>
        <v>0</v>
      </c>
      <c r="V13" s="178"/>
      <c r="W13" s="178"/>
      <c r="X13" s="178"/>
      <c r="Y13" s="402"/>
      <c r="Z13" s="410">
        <f t="shared" si="37"/>
        <v>0</v>
      </c>
      <c r="AA13" s="178"/>
      <c r="AB13" s="178"/>
      <c r="AC13" s="178"/>
      <c r="AD13" s="178"/>
      <c r="AE13" s="410">
        <f t="shared" si="38"/>
        <v>0</v>
      </c>
      <c r="AF13" s="210">
        <v>0</v>
      </c>
      <c r="AG13" s="210">
        <v>0</v>
      </c>
      <c r="AH13" s="210">
        <v>0</v>
      </c>
      <c r="AI13" s="210">
        <v>0</v>
      </c>
      <c r="AJ13" s="410">
        <f t="shared" si="39"/>
        <v>0</v>
      </c>
    </row>
    <row r="14" spans="1:36" s="18" customFormat="1" ht="15.75" customHeight="1" x14ac:dyDescent="0.25">
      <c r="A14" s="173"/>
      <c r="B14" s="884"/>
      <c r="C14" s="950"/>
      <c r="D14" s="944"/>
      <c r="E14" s="59" t="s">
        <v>119</v>
      </c>
      <c r="F14" s="167">
        <f t="shared" si="0"/>
        <v>0</v>
      </c>
      <c r="G14" s="43"/>
      <c r="H14" s="43"/>
      <c r="I14" s="43"/>
      <c r="J14" s="397"/>
      <c r="K14" s="410">
        <f t="shared" si="40"/>
        <v>0</v>
      </c>
      <c r="L14" s="383"/>
      <c r="M14" s="166"/>
      <c r="N14" s="166"/>
      <c r="O14" s="166"/>
      <c r="P14" s="311">
        <f t="shared" si="35"/>
        <v>0</v>
      </c>
      <c r="Q14" s="166"/>
      <c r="R14" s="166"/>
      <c r="S14" s="166"/>
      <c r="T14" s="403"/>
      <c r="U14" s="410">
        <f t="shared" si="36"/>
        <v>0</v>
      </c>
      <c r="V14" s="166"/>
      <c r="W14" s="166"/>
      <c r="X14" s="166"/>
      <c r="Y14" s="403"/>
      <c r="Z14" s="410">
        <f t="shared" si="37"/>
        <v>0</v>
      </c>
      <c r="AA14" s="166"/>
      <c r="AB14" s="166"/>
      <c r="AC14" s="166"/>
      <c r="AD14" s="166"/>
      <c r="AE14" s="410">
        <f t="shared" si="38"/>
        <v>0</v>
      </c>
      <c r="AF14" s="43">
        <v>0</v>
      </c>
      <c r="AG14" s="43">
        <v>0</v>
      </c>
      <c r="AH14" s="43">
        <v>0</v>
      </c>
      <c r="AI14" s="43">
        <v>0</v>
      </c>
      <c r="AJ14" s="410">
        <f t="shared" si="39"/>
        <v>0</v>
      </c>
    </row>
    <row r="15" spans="1:36" s="18" customFormat="1" ht="16.5" customHeight="1" thickBot="1" x14ac:dyDescent="0.3">
      <c r="A15" s="173"/>
      <c r="B15" s="884"/>
      <c r="C15" s="950"/>
      <c r="D15" s="944"/>
      <c r="E15" s="60" t="s">
        <v>114</v>
      </c>
      <c r="F15" s="167">
        <f t="shared" si="0"/>
        <v>1</v>
      </c>
      <c r="G15" s="44">
        <v>0</v>
      </c>
      <c r="H15" s="44">
        <v>0</v>
      </c>
      <c r="I15" s="44">
        <v>0</v>
      </c>
      <c r="J15" s="398">
        <v>0</v>
      </c>
      <c r="K15" s="410">
        <f t="shared" si="40"/>
        <v>0</v>
      </c>
      <c r="L15" s="381">
        <v>0</v>
      </c>
      <c r="M15" s="44">
        <v>0</v>
      </c>
      <c r="N15" s="44">
        <v>0</v>
      </c>
      <c r="O15" s="44">
        <v>0</v>
      </c>
      <c r="P15" s="311">
        <f t="shared" si="35"/>
        <v>0</v>
      </c>
      <c r="Q15" s="44">
        <v>0</v>
      </c>
      <c r="R15" s="44">
        <v>0</v>
      </c>
      <c r="S15" s="44">
        <v>0</v>
      </c>
      <c r="T15" s="398">
        <v>0</v>
      </c>
      <c r="U15" s="410">
        <f t="shared" si="36"/>
        <v>0</v>
      </c>
      <c r="V15" s="44">
        <v>0</v>
      </c>
      <c r="W15" s="44">
        <v>0</v>
      </c>
      <c r="X15" s="44">
        <v>0</v>
      </c>
      <c r="Y15" s="398">
        <v>0</v>
      </c>
      <c r="Z15" s="410">
        <f t="shared" si="37"/>
        <v>0</v>
      </c>
      <c r="AA15" s="44">
        <v>0</v>
      </c>
      <c r="AB15" s="44">
        <v>0</v>
      </c>
      <c r="AC15" s="44">
        <v>0</v>
      </c>
      <c r="AD15" s="44">
        <v>1</v>
      </c>
      <c r="AE15" s="410">
        <f t="shared" si="38"/>
        <v>1</v>
      </c>
      <c r="AF15" s="43">
        <v>0</v>
      </c>
      <c r="AG15" s="43">
        <v>0</v>
      </c>
      <c r="AH15" s="43">
        <v>0</v>
      </c>
      <c r="AI15" s="43">
        <v>0</v>
      </c>
      <c r="AJ15" s="410">
        <f t="shared" si="39"/>
        <v>0</v>
      </c>
    </row>
    <row r="16" spans="1:36" s="18" customFormat="1" ht="16.5" customHeight="1" thickBot="1" x14ac:dyDescent="0.3">
      <c r="A16" s="173"/>
      <c r="B16" s="884"/>
      <c r="C16" s="950"/>
      <c r="D16" s="945"/>
      <c r="E16" s="222" t="s">
        <v>626</v>
      </c>
      <c r="F16" s="167">
        <f t="shared" si="0"/>
        <v>3</v>
      </c>
      <c r="G16" s="213">
        <v>0</v>
      </c>
      <c r="H16" s="213">
        <v>0</v>
      </c>
      <c r="I16" s="213">
        <v>0</v>
      </c>
      <c r="J16" s="400">
        <v>0</v>
      </c>
      <c r="K16" s="410">
        <f t="shared" si="40"/>
        <v>0</v>
      </c>
      <c r="L16" s="384">
        <v>0</v>
      </c>
      <c r="M16" s="213">
        <v>0</v>
      </c>
      <c r="N16" s="213">
        <v>0</v>
      </c>
      <c r="O16" s="213">
        <v>0</v>
      </c>
      <c r="P16" s="311">
        <f t="shared" si="35"/>
        <v>0</v>
      </c>
      <c r="Q16" s="213">
        <v>0</v>
      </c>
      <c r="R16" s="213">
        <v>0</v>
      </c>
      <c r="S16" s="213">
        <v>0</v>
      </c>
      <c r="T16" s="400">
        <v>0</v>
      </c>
      <c r="U16" s="410">
        <f t="shared" si="36"/>
        <v>0</v>
      </c>
      <c r="V16" s="213">
        <v>0</v>
      </c>
      <c r="W16" s="213">
        <v>0</v>
      </c>
      <c r="X16" s="213">
        <v>0</v>
      </c>
      <c r="Y16" s="400">
        <v>2</v>
      </c>
      <c r="Z16" s="410">
        <f t="shared" si="37"/>
        <v>2</v>
      </c>
      <c r="AA16" s="213">
        <v>0</v>
      </c>
      <c r="AB16" s="213">
        <v>0</v>
      </c>
      <c r="AC16" s="213">
        <v>0</v>
      </c>
      <c r="AD16" s="213">
        <v>0</v>
      </c>
      <c r="AE16" s="410">
        <f t="shared" si="38"/>
        <v>0</v>
      </c>
      <c r="AF16" s="43">
        <v>0</v>
      </c>
      <c r="AG16" s="43">
        <v>0</v>
      </c>
      <c r="AH16" s="43">
        <v>0</v>
      </c>
      <c r="AI16" s="43">
        <v>1</v>
      </c>
      <c r="AJ16" s="410">
        <f t="shared" si="39"/>
        <v>1</v>
      </c>
    </row>
    <row r="17" spans="1:36" s="18" customFormat="1" ht="15.75" customHeight="1" thickBot="1" x14ac:dyDescent="0.3">
      <c r="A17" s="173"/>
      <c r="B17" s="884"/>
      <c r="C17" s="950"/>
      <c r="D17" s="946"/>
      <c r="E17" s="222" t="s">
        <v>625</v>
      </c>
      <c r="F17" s="167">
        <f t="shared" ref="F17:F75" si="41">K17+P17+U17+Z17+AE17+AJ17</f>
        <v>0</v>
      </c>
      <c r="G17" s="176">
        <v>0</v>
      </c>
      <c r="H17" s="176">
        <v>0</v>
      </c>
      <c r="I17" s="176">
        <v>0</v>
      </c>
      <c r="J17" s="401">
        <v>0</v>
      </c>
      <c r="K17" s="410">
        <f t="shared" si="40"/>
        <v>0</v>
      </c>
      <c r="L17" s="385">
        <v>0</v>
      </c>
      <c r="M17" s="176">
        <v>0</v>
      </c>
      <c r="N17" s="176">
        <v>0</v>
      </c>
      <c r="O17" s="176">
        <v>0</v>
      </c>
      <c r="P17" s="311">
        <f t="shared" si="35"/>
        <v>0</v>
      </c>
      <c r="Q17" s="176">
        <v>0</v>
      </c>
      <c r="R17" s="176">
        <v>0</v>
      </c>
      <c r="S17" s="176">
        <v>0</v>
      </c>
      <c r="T17" s="401">
        <v>0</v>
      </c>
      <c r="U17" s="410">
        <f t="shared" si="36"/>
        <v>0</v>
      </c>
      <c r="V17" s="176">
        <v>0</v>
      </c>
      <c r="W17" s="176">
        <v>0</v>
      </c>
      <c r="X17" s="176">
        <v>0</v>
      </c>
      <c r="Y17" s="401">
        <v>0</v>
      </c>
      <c r="Z17" s="410">
        <f t="shared" si="37"/>
        <v>0</v>
      </c>
      <c r="AA17" s="176">
        <v>0</v>
      </c>
      <c r="AB17" s="176">
        <v>0</v>
      </c>
      <c r="AC17" s="176">
        <v>0</v>
      </c>
      <c r="AD17" s="176">
        <v>0</v>
      </c>
      <c r="AE17" s="410">
        <f t="shared" si="38"/>
        <v>0</v>
      </c>
      <c r="AF17" s="210">
        <v>0</v>
      </c>
      <c r="AG17" s="210">
        <v>0</v>
      </c>
      <c r="AH17" s="210">
        <v>0</v>
      </c>
      <c r="AI17" s="210">
        <v>0</v>
      </c>
      <c r="AJ17" s="410">
        <f t="shared" si="39"/>
        <v>0</v>
      </c>
    </row>
    <row r="18" spans="1:36" s="18" customFormat="1" ht="15.75" customHeight="1" x14ac:dyDescent="0.25">
      <c r="A18" s="173"/>
      <c r="B18" s="884">
        <v>3</v>
      </c>
      <c r="C18" s="950"/>
      <c r="D18" s="943" t="s">
        <v>440</v>
      </c>
      <c r="E18" s="57" t="s">
        <v>118</v>
      </c>
      <c r="F18" s="167">
        <f t="shared" si="41"/>
        <v>0</v>
      </c>
      <c r="G18" s="49">
        <v>0</v>
      </c>
      <c r="H18" s="49">
        <v>0</v>
      </c>
      <c r="I18" s="49">
        <v>0</v>
      </c>
      <c r="J18" s="399">
        <v>0</v>
      </c>
      <c r="K18" s="410">
        <f t="shared" si="40"/>
        <v>0</v>
      </c>
      <c r="L18" s="386">
        <v>0</v>
      </c>
      <c r="M18" s="49">
        <v>0</v>
      </c>
      <c r="N18" s="49">
        <v>0</v>
      </c>
      <c r="O18" s="49">
        <v>0</v>
      </c>
      <c r="P18" s="311">
        <f t="shared" si="35"/>
        <v>0</v>
      </c>
      <c r="Q18" s="49">
        <v>0</v>
      </c>
      <c r="R18" s="49">
        <v>0</v>
      </c>
      <c r="S18" s="49">
        <v>0</v>
      </c>
      <c r="T18" s="399">
        <v>0</v>
      </c>
      <c r="U18" s="410">
        <f t="shared" si="36"/>
        <v>0</v>
      </c>
      <c r="V18" s="49">
        <v>0</v>
      </c>
      <c r="W18" s="49">
        <v>0</v>
      </c>
      <c r="X18" s="49">
        <v>0</v>
      </c>
      <c r="Y18" s="399">
        <v>0</v>
      </c>
      <c r="Z18" s="410">
        <f t="shared" si="37"/>
        <v>0</v>
      </c>
      <c r="AA18" s="49">
        <v>0</v>
      </c>
      <c r="AB18" s="49">
        <v>0</v>
      </c>
      <c r="AC18" s="49">
        <v>0</v>
      </c>
      <c r="AD18" s="49">
        <v>0</v>
      </c>
      <c r="AE18" s="410">
        <f t="shared" si="38"/>
        <v>0</v>
      </c>
      <c r="AF18" s="210">
        <v>0</v>
      </c>
      <c r="AG18" s="210">
        <v>0</v>
      </c>
      <c r="AH18" s="210">
        <v>0</v>
      </c>
      <c r="AI18" s="210">
        <v>0</v>
      </c>
      <c r="AJ18" s="410">
        <f t="shared" si="39"/>
        <v>0</v>
      </c>
    </row>
    <row r="19" spans="1:36" s="18" customFormat="1" ht="15.75" customHeight="1" x14ac:dyDescent="0.25">
      <c r="A19" s="173"/>
      <c r="B19" s="884"/>
      <c r="C19" s="950"/>
      <c r="D19" s="944"/>
      <c r="E19" s="59" t="s">
        <v>119</v>
      </c>
      <c r="F19" s="167">
        <f t="shared" si="41"/>
        <v>0</v>
      </c>
      <c r="G19" s="43">
        <v>0</v>
      </c>
      <c r="H19" s="43">
        <v>0</v>
      </c>
      <c r="I19" s="43">
        <v>0</v>
      </c>
      <c r="J19" s="397">
        <v>0</v>
      </c>
      <c r="K19" s="410">
        <f t="shared" si="40"/>
        <v>0</v>
      </c>
      <c r="L19" s="380">
        <v>0</v>
      </c>
      <c r="M19" s="43">
        <v>0</v>
      </c>
      <c r="N19" s="43">
        <v>0</v>
      </c>
      <c r="O19" s="43">
        <v>0</v>
      </c>
      <c r="P19" s="311">
        <f t="shared" si="35"/>
        <v>0</v>
      </c>
      <c r="Q19" s="43">
        <v>0</v>
      </c>
      <c r="R19" s="43">
        <v>0</v>
      </c>
      <c r="S19" s="43">
        <v>0</v>
      </c>
      <c r="T19" s="397">
        <v>0</v>
      </c>
      <c r="U19" s="410">
        <f t="shared" si="36"/>
        <v>0</v>
      </c>
      <c r="V19" s="43">
        <v>0</v>
      </c>
      <c r="W19" s="43">
        <v>0</v>
      </c>
      <c r="X19" s="43">
        <v>0</v>
      </c>
      <c r="Y19" s="397">
        <v>0</v>
      </c>
      <c r="Z19" s="410">
        <f t="shared" si="37"/>
        <v>0</v>
      </c>
      <c r="AA19" s="43">
        <v>0</v>
      </c>
      <c r="AB19" s="43">
        <v>0</v>
      </c>
      <c r="AC19" s="43">
        <v>0</v>
      </c>
      <c r="AD19" s="43">
        <v>0</v>
      </c>
      <c r="AE19" s="410">
        <f t="shared" si="38"/>
        <v>0</v>
      </c>
      <c r="AF19" s="43">
        <v>0</v>
      </c>
      <c r="AG19" s="43">
        <v>0</v>
      </c>
      <c r="AH19" s="43">
        <v>0</v>
      </c>
      <c r="AI19" s="43">
        <v>0</v>
      </c>
      <c r="AJ19" s="410">
        <f t="shared" si="39"/>
        <v>0</v>
      </c>
    </row>
    <row r="20" spans="1:36" s="18" customFormat="1" ht="16.5" customHeight="1" thickBot="1" x14ac:dyDescent="0.3">
      <c r="A20" s="173"/>
      <c r="B20" s="884"/>
      <c r="C20" s="950"/>
      <c r="D20" s="946"/>
      <c r="E20" s="60" t="s">
        <v>114</v>
      </c>
      <c r="F20" s="167">
        <f t="shared" si="41"/>
        <v>0</v>
      </c>
      <c r="G20" s="44">
        <v>0</v>
      </c>
      <c r="H20" s="44">
        <v>0</v>
      </c>
      <c r="I20" s="44">
        <v>0</v>
      </c>
      <c r="J20" s="398">
        <v>0</v>
      </c>
      <c r="K20" s="410">
        <f t="shared" si="40"/>
        <v>0</v>
      </c>
      <c r="L20" s="381">
        <v>0</v>
      </c>
      <c r="M20" s="44">
        <v>0</v>
      </c>
      <c r="N20" s="44">
        <v>0</v>
      </c>
      <c r="O20" s="44">
        <v>0</v>
      </c>
      <c r="P20" s="311">
        <f t="shared" si="35"/>
        <v>0</v>
      </c>
      <c r="Q20" s="44">
        <v>0</v>
      </c>
      <c r="R20" s="44">
        <v>0</v>
      </c>
      <c r="S20" s="44">
        <v>0</v>
      </c>
      <c r="T20" s="398">
        <v>0</v>
      </c>
      <c r="U20" s="410">
        <f t="shared" si="36"/>
        <v>0</v>
      </c>
      <c r="V20" s="44">
        <v>0</v>
      </c>
      <c r="W20" s="44">
        <v>0</v>
      </c>
      <c r="X20" s="44">
        <v>0</v>
      </c>
      <c r="Y20" s="398">
        <v>0</v>
      </c>
      <c r="Z20" s="410">
        <f t="shared" si="37"/>
        <v>0</v>
      </c>
      <c r="AA20" s="44">
        <v>0</v>
      </c>
      <c r="AB20" s="44">
        <v>0</v>
      </c>
      <c r="AC20" s="44">
        <v>0</v>
      </c>
      <c r="AD20" s="44">
        <v>0</v>
      </c>
      <c r="AE20" s="410">
        <f t="shared" si="38"/>
        <v>0</v>
      </c>
      <c r="AF20" s="43">
        <v>0</v>
      </c>
      <c r="AG20" s="43">
        <v>0</v>
      </c>
      <c r="AH20" s="43">
        <v>0</v>
      </c>
      <c r="AI20" s="43">
        <v>0</v>
      </c>
      <c r="AJ20" s="410">
        <f t="shared" si="39"/>
        <v>0</v>
      </c>
    </row>
    <row r="21" spans="1:36" s="18" customFormat="1" ht="15" customHeight="1" x14ac:dyDescent="0.25">
      <c r="A21" s="173"/>
      <c r="B21" s="884">
        <v>4</v>
      </c>
      <c r="C21" s="950"/>
      <c r="D21" s="943" t="s">
        <v>517</v>
      </c>
      <c r="E21" s="57" t="s">
        <v>118</v>
      </c>
      <c r="F21" s="167">
        <f t="shared" si="41"/>
        <v>6</v>
      </c>
      <c r="G21" s="49">
        <v>0</v>
      </c>
      <c r="H21" s="49">
        <v>0</v>
      </c>
      <c r="I21" s="49">
        <v>0</v>
      </c>
      <c r="J21" s="399">
        <v>0</v>
      </c>
      <c r="K21" s="410">
        <f t="shared" si="40"/>
        <v>0</v>
      </c>
      <c r="L21" s="386">
        <v>1</v>
      </c>
      <c r="M21" s="49">
        <v>0</v>
      </c>
      <c r="N21" s="49">
        <v>0</v>
      </c>
      <c r="O21" s="49">
        <v>0</v>
      </c>
      <c r="P21" s="311">
        <f t="shared" si="35"/>
        <v>1</v>
      </c>
      <c r="Q21" s="49">
        <v>1</v>
      </c>
      <c r="R21" s="49">
        <v>0</v>
      </c>
      <c r="S21" s="49">
        <v>0</v>
      </c>
      <c r="T21" s="399">
        <v>0</v>
      </c>
      <c r="U21" s="410">
        <f t="shared" si="36"/>
        <v>1</v>
      </c>
      <c r="V21" s="49">
        <v>0</v>
      </c>
      <c r="W21" s="49">
        <v>1</v>
      </c>
      <c r="X21" s="49">
        <v>0</v>
      </c>
      <c r="Y21" s="399">
        <v>0</v>
      </c>
      <c r="Z21" s="410">
        <f t="shared" si="37"/>
        <v>1</v>
      </c>
      <c r="AA21" s="49">
        <v>0</v>
      </c>
      <c r="AB21" s="49">
        <v>1</v>
      </c>
      <c r="AC21" s="49">
        <v>0</v>
      </c>
      <c r="AD21" s="49">
        <v>1</v>
      </c>
      <c r="AE21" s="410">
        <f t="shared" si="38"/>
        <v>2</v>
      </c>
      <c r="AF21" s="210">
        <v>0</v>
      </c>
      <c r="AG21" s="210">
        <v>0</v>
      </c>
      <c r="AH21" s="210">
        <v>0</v>
      </c>
      <c r="AI21" s="210">
        <v>1</v>
      </c>
      <c r="AJ21" s="410">
        <f t="shared" si="39"/>
        <v>1</v>
      </c>
    </row>
    <row r="22" spans="1:36" s="18" customFormat="1" ht="15" customHeight="1" x14ac:dyDescent="0.25">
      <c r="A22" s="173"/>
      <c r="B22" s="884"/>
      <c r="C22" s="950"/>
      <c r="D22" s="944"/>
      <c r="E22" s="59" t="s">
        <v>119</v>
      </c>
      <c r="F22" s="167">
        <f t="shared" si="41"/>
        <v>0</v>
      </c>
      <c r="G22" s="43">
        <v>0</v>
      </c>
      <c r="H22" s="43">
        <v>0</v>
      </c>
      <c r="I22" s="43">
        <v>0</v>
      </c>
      <c r="J22" s="397">
        <v>0</v>
      </c>
      <c r="K22" s="410">
        <f t="shared" si="40"/>
        <v>0</v>
      </c>
      <c r="L22" s="380">
        <v>0</v>
      </c>
      <c r="M22" s="43">
        <v>0</v>
      </c>
      <c r="N22" s="43">
        <v>0</v>
      </c>
      <c r="O22" s="43">
        <v>0</v>
      </c>
      <c r="P22" s="311">
        <f t="shared" si="35"/>
        <v>0</v>
      </c>
      <c r="Q22" s="43">
        <v>0</v>
      </c>
      <c r="R22" s="43">
        <v>0</v>
      </c>
      <c r="S22" s="43">
        <v>0</v>
      </c>
      <c r="T22" s="397">
        <v>0</v>
      </c>
      <c r="U22" s="410">
        <f t="shared" si="36"/>
        <v>0</v>
      </c>
      <c r="V22" s="43">
        <v>0</v>
      </c>
      <c r="W22" s="43">
        <v>0</v>
      </c>
      <c r="X22" s="43">
        <v>0</v>
      </c>
      <c r="Y22" s="397">
        <v>0</v>
      </c>
      <c r="Z22" s="410">
        <f t="shared" si="37"/>
        <v>0</v>
      </c>
      <c r="AA22" s="43">
        <v>0</v>
      </c>
      <c r="AB22" s="43">
        <v>0</v>
      </c>
      <c r="AC22" s="43">
        <v>0</v>
      </c>
      <c r="AD22" s="43">
        <v>0</v>
      </c>
      <c r="AE22" s="410">
        <f t="shared" si="38"/>
        <v>0</v>
      </c>
      <c r="AF22" s="43">
        <v>0</v>
      </c>
      <c r="AG22" s="43">
        <v>0</v>
      </c>
      <c r="AH22" s="43">
        <v>0</v>
      </c>
      <c r="AI22" s="43">
        <v>0</v>
      </c>
      <c r="AJ22" s="410">
        <f t="shared" si="39"/>
        <v>0</v>
      </c>
    </row>
    <row r="23" spans="1:36" s="18" customFormat="1" ht="15.75" customHeight="1" thickBot="1" x14ac:dyDescent="0.3">
      <c r="A23" s="173"/>
      <c r="B23" s="884"/>
      <c r="C23" s="950"/>
      <c r="D23" s="946"/>
      <c r="E23" s="60" t="s">
        <v>114</v>
      </c>
      <c r="F23" s="167">
        <f t="shared" si="41"/>
        <v>5</v>
      </c>
      <c r="G23" s="44">
        <v>0</v>
      </c>
      <c r="H23" s="44">
        <v>0</v>
      </c>
      <c r="I23" s="44">
        <v>0</v>
      </c>
      <c r="J23" s="398">
        <v>0</v>
      </c>
      <c r="K23" s="410">
        <f t="shared" si="40"/>
        <v>0</v>
      </c>
      <c r="L23" s="381">
        <v>1</v>
      </c>
      <c r="M23" s="44">
        <v>0</v>
      </c>
      <c r="N23" s="44">
        <v>0</v>
      </c>
      <c r="O23" s="44">
        <v>0</v>
      </c>
      <c r="P23" s="311">
        <f t="shared" si="35"/>
        <v>1</v>
      </c>
      <c r="Q23" s="44">
        <v>1</v>
      </c>
      <c r="R23" s="44">
        <v>0</v>
      </c>
      <c r="S23" s="44">
        <v>0</v>
      </c>
      <c r="T23" s="398">
        <v>0</v>
      </c>
      <c r="U23" s="410">
        <f t="shared" si="36"/>
        <v>1</v>
      </c>
      <c r="V23" s="44">
        <v>0</v>
      </c>
      <c r="W23" s="44">
        <v>0</v>
      </c>
      <c r="X23" s="44">
        <v>0</v>
      </c>
      <c r="Y23" s="398">
        <v>0</v>
      </c>
      <c r="Z23" s="410">
        <f t="shared" si="37"/>
        <v>0</v>
      </c>
      <c r="AA23" s="44">
        <v>0</v>
      </c>
      <c r="AB23" s="44">
        <v>0</v>
      </c>
      <c r="AC23" s="44">
        <v>0</v>
      </c>
      <c r="AD23" s="44">
        <v>2</v>
      </c>
      <c r="AE23" s="410">
        <f t="shared" si="38"/>
        <v>2</v>
      </c>
      <c r="AF23" s="43">
        <v>0</v>
      </c>
      <c r="AG23" s="43">
        <v>1</v>
      </c>
      <c r="AH23" s="43">
        <v>0</v>
      </c>
      <c r="AI23" s="43">
        <v>0</v>
      </c>
      <c r="AJ23" s="410">
        <f t="shared" si="39"/>
        <v>1</v>
      </c>
    </row>
    <row r="24" spans="1:36" s="18" customFormat="1" ht="15" customHeight="1" x14ac:dyDescent="0.25">
      <c r="A24" s="173"/>
      <c r="B24" s="884">
        <v>5</v>
      </c>
      <c r="C24" s="950"/>
      <c r="D24" s="943" t="s">
        <v>512</v>
      </c>
      <c r="E24" s="57" t="s">
        <v>118</v>
      </c>
      <c r="F24" s="167">
        <f t="shared" si="41"/>
        <v>1</v>
      </c>
      <c r="G24" s="49">
        <v>0</v>
      </c>
      <c r="H24" s="49">
        <v>0</v>
      </c>
      <c r="I24" s="49">
        <v>0</v>
      </c>
      <c r="J24" s="399">
        <v>0</v>
      </c>
      <c r="K24" s="410">
        <f t="shared" si="40"/>
        <v>0</v>
      </c>
      <c r="L24" s="386">
        <v>1</v>
      </c>
      <c r="M24" s="49">
        <v>0</v>
      </c>
      <c r="N24" s="49">
        <v>0</v>
      </c>
      <c r="O24" s="49">
        <v>0</v>
      </c>
      <c r="P24" s="311">
        <f t="shared" si="35"/>
        <v>1</v>
      </c>
      <c r="Q24" s="49">
        <v>0</v>
      </c>
      <c r="R24" s="49">
        <v>0</v>
      </c>
      <c r="S24" s="49">
        <v>0</v>
      </c>
      <c r="T24" s="399">
        <v>0</v>
      </c>
      <c r="U24" s="410">
        <f t="shared" si="36"/>
        <v>0</v>
      </c>
      <c r="V24" s="49">
        <v>0</v>
      </c>
      <c r="W24" s="49">
        <v>0</v>
      </c>
      <c r="X24" s="49">
        <v>0</v>
      </c>
      <c r="Y24" s="399">
        <v>0</v>
      </c>
      <c r="Z24" s="410">
        <f t="shared" si="37"/>
        <v>0</v>
      </c>
      <c r="AA24" s="49">
        <v>0</v>
      </c>
      <c r="AB24" s="49">
        <v>0</v>
      </c>
      <c r="AC24" s="49">
        <v>0</v>
      </c>
      <c r="AD24" s="49">
        <v>0</v>
      </c>
      <c r="AE24" s="410">
        <f t="shared" si="38"/>
        <v>0</v>
      </c>
      <c r="AF24" s="210">
        <v>0</v>
      </c>
      <c r="AG24" s="210">
        <v>0</v>
      </c>
      <c r="AH24" s="210">
        <v>0</v>
      </c>
      <c r="AI24" s="210">
        <v>0</v>
      </c>
      <c r="AJ24" s="410">
        <f t="shared" si="39"/>
        <v>0</v>
      </c>
    </row>
    <row r="25" spans="1:36" s="18" customFormat="1" ht="15" customHeight="1" x14ac:dyDescent="0.25">
      <c r="A25" s="173"/>
      <c r="B25" s="884"/>
      <c r="C25" s="950"/>
      <c r="D25" s="944"/>
      <c r="E25" s="59" t="s">
        <v>119</v>
      </c>
      <c r="F25" s="167">
        <f t="shared" si="41"/>
        <v>0</v>
      </c>
      <c r="G25" s="43">
        <v>0</v>
      </c>
      <c r="H25" s="43">
        <v>0</v>
      </c>
      <c r="I25" s="43">
        <v>0</v>
      </c>
      <c r="J25" s="397">
        <v>0</v>
      </c>
      <c r="K25" s="410">
        <f t="shared" si="40"/>
        <v>0</v>
      </c>
      <c r="L25" s="380">
        <v>0</v>
      </c>
      <c r="M25" s="43">
        <v>0</v>
      </c>
      <c r="N25" s="43">
        <v>0</v>
      </c>
      <c r="O25" s="43">
        <v>0</v>
      </c>
      <c r="P25" s="311">
        <f t="shared" si="35"/>
        <v>0</v>
      </c>
      <c r="Q25" s="43">
        <v>0</v>
      </c>
      <c r="R25" s="43">
        <v>0</v>
      </c>
      <c r="S25" s="43">
        <v>0</v>
      </c>
      <c r="T25" s="397">
        <v>0</v>
      </c>
      <c r="U25" s="410">
        <f t="shared" si="36"/>
        <v>0</v>
      </c>
      <c r="V25" s="43">
        <v>0</v>
      </c>
      <c r="W25" s="43">
        <v>0</v>
      </c>
      <c r="X25" s="43">
        <v>0</v>
      </c>
      <c r="Y25" s="397">
        <v>0</v>
      </c>
      <c r="Z25" s="410">
        <f t="shared" si="37"/>
        <v>0</v>
      </c>
      <c r="AA25" s="43">
        <v>0</v>
      </c>
      <c r="AB25" s="43">
        <v>0</v>
      </c>
      <c r="AC25" s="43">
        <v>0</v>
      </c>
      <c r="AD25" s="43">
        <v>0</v>
      </c>
      <c r="AE25" s="410">
        <f t="shared" si="38"/>
        <v>0</v>
      </c>
      <c r="AF25" s="43">
        <v>0</v>
      </c>
      <c r="AG25" s="43">
        <v>0</v>
      </c>
      <c r="AH25" s="43">
        <v>0</v>
      </c>
      <c r="AI25" s="43">
        <v>0</v>
      </c>
      <c r="AJ25" s="410">
        <f t="shared" si="39"/>
        <v>0</v>
      </c>
    </row>
    <row r="26" spans="1:36" s="18" customFormat="1" ht="15.75" customHeight="1" thickBot="1" x14ac:dyDescent="0.3">
      <c r="A26" s="173"/>
      <c r="B26" s="884"/>
      <c r="C26" s="950"/>
      <c r="D26" s="944"/>
      <c r="E26" s="60" t="s">
        <v>114</v>
      </c>
      <c r="F26" s="167">
        <f t="shared" si="41"/>
        <v>1</v>
      </c>
      <c r="G26" s="44">
        <v>0</v>
      </c>
      <c r="H26" s="44">
        <v>0</v>
      </c>
      <c r="I26" s="44">
        <v>0</v>
      </c>
      <c r="J26" s="398">
        <v>0</v>
      </c>
      <c r="K26" s="410">
        <f t="shared" si="40"/>
        <v>0</v>
      </c>
      <c r="L26" s="381">
        <v>1</v>
      </c>
      <c r="M26" s="44">
        <v>0</v>
      </c>
      <c r="N26" s="44">
        <v>0</v>
      </c>
      <c r="O26" s="44">
        <v>0</v>
      </c>
      <c r="P26" s="311">
        <f t="shared" si="35"/>
        <v>1</v>
      </c>
      <c r="Q26" s="44">
        <v>0</v>
      </c>
      <c r="R26" s="44">
        <v>0</v>
      </c>
      <c r="S26" s="44">
        <v>0</v>
      </c>
      <c r="T26" s="398">
        <v>0</v>
      </c>
      <c r="U26" s="410">
        <f t="shared" si="36"/>
        <v>0</v>
      </c>
      <c r="V26" s="44">
        <v>0</v>
      </c>
      <c r="W26" s="44">
        <v>0</v>
      </c>
      <c r="X26" s="44">
        <v>0</v>
      </c>
      <c r="Y26" s="398">
        <v>0</v>
      </c>
      <c r="Z26" s="410">
        <f t="shared" si="37"/>
        <v>0</v>
      </c>
      <c r="AA26" s="44">
        <v>0</v>
      </c>
      <c r="AB26" s="44">
        <v>0</v>
      </c>
      <c r="AC26" s="44">
        <v>0</v>
      </c>
      <c r="AD26" s="44">
        <v>0</v>
      </c>
      <c r="AE26" s="410">
        <f t="shared" si="38"/>
        <v>0</v>
      </c>
      <c r="AF26" s="43">
        <v>0</v>
      </c>
      <c r="AG26" s="43">
        <v>0</v>
      </c>
      <c r="AH26" s="43">
        <v>0</v>
      </c>
      <c r="AI26" s="43">
        <v>0</v>
      </c>
      <c r="AJ26" s="410">
        <f t="shared" si="39"/>
        <v>0</v>
      </c>
    </row>
    <row r="27" spans="1:36" s="18" customFormat="1" ht="15.75" customHeight="1" thickBot="1" x14ac:dyDescent="0.3">
      <c r="A27" s="173"/>
      <c r="B27" s="884"/>
      <c r="C27" s="950"/>
      <c r="D27" s="945"/>
      <c r="E27" s="222" t="s">
        <v>626</v>
      </c>
      <c r="F27" s="167">
        <f t="shared" si="41"/>
        <v>0</v>
      </c>
      <c r="G27" s="213">
        <v>0</v>
      </c>
      <c r="H27" s="213">
        <v>0</v>
      </c>
      <c r="I27" s="213">
        <v>0</v>
      </c>
      <c r="J27" s="400">
        <v>0</v>
      </c>
      <c r="K27" s="410">
        <f t="shared" si="40"/>
        <v>0</v>
      </c>
      <c r="L27" s="384">
        <v>0</v>
      </c>
      <c r="M27" s="213">
        <v>0</v>
      </c>
      <c r="N27" s="213">
        <v>0</v>
      </c>
      <c r="O27" s="213">
        <v>0</v>
      </c>
      <c r="P27" s="311">
        <f t="shared" si="35"/>
        <v>0</v>
      </c>
      <c r="Q27" s="213">
        <v>0</v>
      </c>
      <c r="R27" s="213">
        <v>0</v>
      </c>
      <c r="S27" s="213">
        <v>0</v>
      </c>
      <c r="T27" s="400">
        <v>0</v>
      </c>
      <c r="U27" s="410">
        <f t="shared" si="36"/>
        <v>0</v>
      </c>
      <c r="V27" s="213">
        <v>0</v>
      </c>
      <c r="W27" s="213">
        <v>0</v>
      </c>
      <c r="X27" s="213">
        <v>0</v>
      </c>
      <c r="Y27" s="400">
        <v>0</v>
      </c>
      <c r="Z27" s="410">
        <f t="shared" si="37"/>
        <v>0</v>
      </c>
      <c r="AA27" s="213">
        <v>0</v>
      </c>
      <c r="AB27" s="213">
        <v>0</v>
      </c>
      <c r="AC27" s="213">
        <v>0</v>
      </c>
      <c r="AD27" s="213">
        <v>0</v>
      </c>
      <c r="AE27" s="410">
        <f t="shared" si="38"/>
        <v>0</v>
      </c>
      <c r="AF27" s="43">
        <v>0</v>
      </c>
      <c r="AG27" s="43">
        <v>0</v>
      </c>
      <c r="AH27" s="43">
        <v>0</v>
      </c>
      <c r="AI27" s="43">
        <v>0</v>
      </c>
      <c r="AJ27" s="410">
        <f t="shared" si="39"/>
        <v>0</v>
      </c>
    </row>
    <row r="28" spans="1:36" s="18" customFormat="1" ht="15.75" customHeight="1" thickBot="1" x14ac:dyDescent="0.3">
      <c r="A28" s="173"/>
      <c r="B28" s="884"/>
      <c r="C28" s="950"/>
      <c r="D28" s="946"/>
      <c r="E28" s="222" t="s">
        <v>625</v>
      </c>
      <c r="F28" s="167">
        <f t="shared" si="41"/>
        <v>0</v>
      </c>
      <c r="G28" s="176">
        <v>0</v>
      </c>
      <c r="H28" s="176">
        <v>0</v>
      </c>
      <c r="I28" s="176">
        <v>0</v>
      </c>
      <c r="J28" s="401">
        <v>0</v>
      </c>
      <c r="K28" s="410">
        <f t="shared" si="40"/>
        <v>0</v>
      </c>
      <c r="L28" s="385">
        <v>0</v>
      </c>
      <c r="M28" s="176">
        <v>0</v>
      </c>
      <c r="N28" s="176">
        <v>0</v>
      </c>
      <c r="O28" s="176">
        <v>0</v>
      </c>
      <c r="P28" s="311">
        <f t="shared" si="35"/>
        <v>0</v>
      </c>
      <c r="Q28" s="176">
        <v>0</v>
      </c>
      <c r="R28" s="176">
        <v>0</v>
      </c>
      <c r="S28" s="176">
        <v>0</v>
      </c>
      <c r="T28" s="401">
        <v>0</v>
      </c>
      <c r="U28" s="410">
        <f t="shared" si="36"/>
        <v>0</v>
      </c>
      <c r="V28" s="176">
        <v>0</v>
      </c>
      <c r="W28" s="176">
        <v>0</v>
      </c>
      <c r="X28" s="176">
        <v>0</v>
      </c>
      <c r="Y28" s="401">
        <v>0</v>
      </c>
      <c r="Z28" s="410">
        <f t="shared" si="37"/>
        <v>0</v>
      </c>
      <c r="AA28" s="176">
        <v>0</v>
      </c>
      <c r="AB28" s="176">
        <v>0</v>
      </c>
      <c r="AC28" s="176">
        <v>0</v>
      </c>
      <c r="AD28" s="176">
        <v>0</v>
      </c>
      <c r="AE28" s="410">
        <f t="shared" si="38"/>
        <v>0</v>
      </c>
      <c r="AF28" s="210">
        <v>0</v>
      </c>
      <c r="AG28" s="210">
        <v>0</v>
      </c>
      <c r="AH28" s="210">
        <v>0</v>
      </c>
      <c r="AI28" s="210">
        <v>0</v>
      </c>
      <c r="AJ28" s="410">
        <f t="shared" si="39"/>
        <v>0</v>
      </c>
    </row>
    <row r="29" spans="1:36" s="18" customFormat="1" ht="15.75" customHeight="1" x14ac:dyDescent="0.25">
      <c r="A29" s="173"/>
      <c r="B29" s="884">
        <v>6</v>
      </c>
      <c r="C29" s="950"/>
      <c r="D29" s="943" t="s">
        <v>513</v>
      </c>
      <c r="E29" s="57" t="s">
        <v>118</v>
      </c>
      <c r="F29" s="167">
        <f t="shared" si="41"/>
        <v>0</v>
      </c>
      <c r="G29" s="49">
        <v>0</v>
      </c>
      <c r="H29" s="49">
        <v>0</v>
      </c>
      <c r="I29" s="49">
        <v>0</v>
      </c>
      <c r="J29" s="399">
        <v>0</v>
      </c>
      <c r="K29" s="410">
        <f t="shared" si="40"/>
        <v>0</v>
      </c>
      <c r="L29" s="386">
        <v>0</v>
      </c>
      <c r="M29" s="49">
        <v>0</v>
      </c>
      <c r="N29" s="49">
        <v>0</v>
      </c>
      <c r="O29" s="49">
        <v>0</v>
      </c>
      <c r="P29" s="311">
        <f t="shared" si="35"/>
        <v>0</v>
      </c>
      <c r="Q29" s="49">
        <v>0</v>
      </c>
      <c r="R29" s="49">
        <v>0</v>
      </c>
      <c r="S29" s="49">
        <v>0</v>
      </c>
      <c r="T29" s="399">
        <v>0</v>
      </c>
      <c r="U29" s="410">
        <f t="shared" si="36"/>
        <v>0</v>
      </c>
      <c r="V29" s="49">
        <v>0</v>
      </c>
      <c r="W29" s="49">
        <v>0</v>
      </c>
      <c r="X29" s="49">
        <v>0</v>
      </c>
      <c r="Y29" s="399">
        <v>0</v>
      </c>
      <c r="Z29" s="410">
        <f t="shared" si="37"/>
        <v>0</v>
      </c>
      <c r="AA29" s="49">
        <v>0</v>
      </c>
      <c r="AB29" s="49">
        <v>0</v>
      </c>
      <c r="AC29" s="49">
        <v>0</v>
      </c>
      <c r="AD29" s="49">
        <v>0</v>
      </c>
      <c r="AE29" s="410">
        <f t="shared" si="38"/>
        <v>0</v>
      </c>
      <c r="AF29" s="210">
        <v>0</v>
      </c>
      <c r="AG29" s="210">
        <v>0</v>
      </c>
      <c r="AH29" s="210">
        <v>0</v>
      </c>
      <c r="AI29" s="210">
        <v>0</v>
      </c>
      <c r="AJ29" s="410">
        <f t="shared" si="39"/>
        <v>0</v>
      </c>
    </row>
    <row r="30" spans="1:36" s="18" customFormat="1" ht="15.75" customHeight="1" x14ac:dyDescent="0.25">
      <c r="A30" s="173"/>
      <c r="B30" s="884"/>
      <c r="C30" s="950"/>
      <c r="D30" s="944"/>
      <c r="E30" s="59" t="s">
        <v>119</v>
      </c>
      <c r="F30" s="167">
        <f t="shared" si="41"/>
        <v>0</v>
      </c>
      <c r="G30" s="43">
        <v>0</v>
      </c>
      <c r="H30" s="43">
        <v>0</v>
      </c>
      <c r="I30" s="43">
        <v>0</v>
      </c>
      <c r="J30" s="397">
        <v>0</v>
      </c>
      <c r="K30" s="410">
        <f t="shared" si="40"/>
        <v>0</v>
      </c>
      <c r="L30" s="380">
        <v>0</v>
      </c>
      <c r="M30" s="43">
        <v>0</v>
      </c>
      <c r="N30" s="43">
        <v>0</v>
      </c>
      <c r="O30" s="43">
        <v>0</v>
      </c>
      <c r="P30" s="311">
        <f t="shared" si="35"/>
        <v>0</v>
      </c>
      <c r="Q30" s="43">
        <v>0</v>
      </c>
      <c r="R30" s="43">
        <v>0</v>
      </c>
      <c r="S30" s="43">
        <v>0</v>
      </c>
      <c r="T30" s="397">
        <v>0</v>
      </c>
      <c r="U30" s="410">
        <f t="shared" si="36"/>
        <v>0</v>
      </c>
      <c r="V30" s="43">
        <v>0</v>
      </c>
      <c r="W30" s="43">
        <v>0</v>
      </c>
      <c r="X30" s="43">
        <v>0</v>
      </c>
      <c r="Y30" s="397">
        <v>0</v>
      </c>
      <c r="Z30" s="410">
        <f t="shared" si="37"/>
        <v>0</v>
      </c>
      <c r="AA30" s="43">
        <v>0</v>
      </c>
      <c r="AB30" s="43">
        <v>0</v>
      </c>
      <c r="AC30" s="43">
        <v>0</v>
      </c>
      <c r="AD30" s="43">
        <v>0</v>
      </c>
      <c r="AE30" s="410">
        <f t="shared" si="38"/>
        <v>0</v>
      </c>
      <c r="AF30" s="43">
        <v>0</v>
      </c>
      <c r="AG30" s="43">
        <v>0</v>
      </c>
      <c r="AH30" s="43">
        <v>0</v>
      </c>
      <c r="AI30" s="43">
        <v>0</v>
      </c>
      <c r="AJ30" s="410">
        <f t="shared" si="39"/>
        <v>0</v>
      </c>
    </row>
    <row r="31" spans="1:36" s="18" customFormat="1" ht="16.5" customHeight="1" thickBot="1" x14ac:dyDescent="0.3">
      <c r="A31" s="173"/>
      <c r="B31" s="884"/>
      <c r="C31" s="950"/>
      <c r="D31" s="946"/>
      <c r="E31" s="60" t="s">
        <v>114</v>
      </c>
      <c r="F31" s="167">
        <f t="shared" si="41"/>
        <v>0</v>
      </c>
      <c r="G31" s="44">
        <v>0</v>
      </c>
      <c r="H31" s="44">
        <v>0</v>
      </c>
      <c r="I31" s="44">
        <v>0</v>
      </c>
      <c r="J31" s="398">
        <v>0</v>
      </c>
      <c r="K31" s="410">
        <f t="shared" si="40"/>
        <v>0</v>
      </c>
      <c r="L31" s="381">
        <v>0</v>
      </c>
      <c r="M31" s="44">
        <v>0</v>
      </c>
      <c r="N31" s="44">
        <v>0</v>
      </c>
      <c r="O31" s="44">
        <v>0</v>
      </c>
      <c r="P31" s="311">
        <f t="shared" si="35"/>
        <v>0</v>
      </c>
      <c r="Q31" s="44">
        <v>0</v>
      </c>
      <c r="R31" s="44">
        <v>0</v>
      </c>
      <c r="S31" s="44">
        <v>0</v>
      </c>
      <c r="T31" s="398">
        <v>0</v>
      </c>
      <c r="U31" s="410">
        <f t="shared" si="36"/>
        <v>0</v>
      </c>
      <c r="V31" s="44">
        <v>0</v>
      </c>
      <c r="W31" s="44">
        <v>0</v>
      </c>
      <c r="X31" s="44">
        <v>0</v>
      </c>
      <c r="Y31" s="398">
        <v>0</v>
      </c>
      <c r="Z31" s="410">
        <f t="shared" si="37"/>
        <v>0</v>
      </c>
      <c r="AA31" s="44">
        <v>0</v>
      </c>
      <c r="AB31" s="44">
        <v>0</v>
      </c>
      <c r="AC31" s="44">
        <v>0</v>
      </c>
      <c r="AD31" s="44">
        <v>0</v>
      </c>
      <c r="AE31" s="410">
        <f t="shared" si="38"/>
        <v>0</v>
      </c>
      <c r="AF31" s="43">
        <v>0</v>
      </c>
      <c r="AG31" s="43">
        <v>0</v>
      </c>
      <c r="AH31" s="43">
        <v>0</v>
      </c>
      <c r="AI31" s="43">
        <v>0</v>
      </c>
      <c r="AJ31" s="410">
        <f t="shared" si="39"/>
        <v>0</v>
      </c>
    </row>
    <row r="32" spans="1:36" s="18" customFormat="1" ht="15.75" customHeight="1" x14ac:dyDescent="0.25">
      <c r="A32" s="173"/>
      <c r="B32" s="884">
        <v>7</v>
      </c>
      <c r="C32" s="950"/>
      <c r="D32" s="943" t="s">
        <v>441</v>
      </c>
      <c r="E32" s="57" t="s">
        <v>118</v>
      </c>
      <c r="F32" s="167">
        <f t="shared" si="41"/>
        <v>0</v>
      </c>
      <c r="G32" s="49">
        <v>0</v>
      </c>
      <c r="H32" s="49">
        <v>0</v>
      </c>
      <c r="I32" s="49">
        <v>0</v>
      </c>
      <c r="J32" s="399">
        <v>0</v>
      </c>
      <c r="K32" s="410">
        <f t="shared" si="40"/>
        <v>0</v>
      </c>
      <c r="L32" s="386">
        <v>0</v>
      </c>
      <c r="M32" s="49">
        <v>0</v>
      </c>
      <c r="N32" s="49">
        <v>0</v>
      </c>
      <c r="O32" s="49">
        <v>0</v>
      </c>
      <c r="P32" s="311">
        <f t="shared" si="35"/>
        <v>0</v>
      </c>
      <c r="Q32" s="49">
        <v>0</v>
      </c>
      <c r="R32" s="49">
        <v>0</v>
      </c>
      <c r="S32" s="49">
        <v>0</v>
      </c>
      <c r="T32" s="399">
        <v>0</v>
      </c>
      <c r="U32" s="410">
        <f t="shared" si="36"/>
        <v>0</v>
      </c>
      <c r="V32" s="49">
        <v>0</v>
      </c>
      <c r="W32" s="49">
        <v>0</v>
      </c>
      <c r="X32" s="49">
        <v>0</v>
      </c>
      <c r="Y32" s="399">
        <v>0</v>
      </c>
      <c r="Z32" s="410">
        <f t="shared" si="37"/>
        <v>0</v>
      </c>
      <c r="AA32" s="49">
        <v>0</v>
      </c>
      <c r="AB32" s="49">
        <v>0</v>
      </c>
      <c r="AC32" s="49">
        <v>0</v>
      </c>
      <c r="AD32" s="49">
        <v>0</v>
      </c>
      <c r="AE32" s="410">
        <f t="shared" si="38"/>
        <v>0</v>
      </c>
      <c r="AF32" s="210">
        <v>0</v>
      </c>
      <c r="AG32" s="210">
        <v>0</v>
      </c>
      <c r="AH32" s="210">
        <v>0</v>
      </c>
      <c r="AI32" s="210">
        <v>0</v>
      </c>
      <c r="AJ32" s="410">
        <f t="shared" si="39"/>
        <v>0</v>
      </c>
    </row>
    <row r="33" spans="1:36" s="18" customFormat="1" ht="15.75" customHeight="1" x14ac:dyDescent="0.25">
      <c r="A33" s="173"/>
      <c r="B33" s="884"/>
      <c r="C33" s="950"/>
      <c r="D33" s="944"/>
      <c r="E33" s="59" t="s">
        <v>119</v>
      </c>
      <c r="F33" s="167">
        <f t="shared" si="41"/>
        <v>0</v>
      </c>
      <c r="G33" s="43">
        <v>0</v>
      </c>
      <c r="H33" s="43">
        <v>0</v>
      </c>
      <c r="I33" s="43">
        <v>0</v>
      </c>
      <c r="J33" s="397">
        <v>0</v>
      </c>
      <c r="K33" s="410">
        <f t="shared" si="40"/>
        <v>0</v>
      </c>
      <c r="L33" s="380">
        <v>0</v>
      </c>
      <c r="M33" s="43">
        <v>0</v>
      </c>
      <c r="N33" s="43">
        <v>0</v>
      </c>
      <c r="O33" s="43">
        <v>0</v>
      </c>
      <c r="P33" s="311">
        <f t="shared" si="35"/>
        <v>0</v>
      </c>
      <c r="Q33" s="43">
        <v>0</v>
      </c>
      <c r="R33" s="43">
        <v>0</v>
      </c>
      <c r="S33" s="43">
        <v>0</v>
      </c>
      <c r="T33" s="397">
        <v>0</v>
      </c>
      <c r="U33" s="410">
        <f t="shared" si="36"/>
        <v>0</v>
      </c>
      <c r="V33" s="43">
        <v>0</v>
      </c>
      <c r="W33" s="43">
        <v>0</v>
      </c>
      <c r="X33" s="43">
        <v>0</v>
      </c>
      <c r="Y33" s="397">
        <v>0</v>
      </c>
      <c r="Z33" s="410">
        <f t="shared" si="37"/>
        <v>0</v>
      </c>
      <c r="AA33" s="43">
        <v>0</v>
      </c>
      <c r="AB33" s="43">
        <v>0</v>
      </c>
      <c r="AC33" s="43">
        <v>0</v>
      </c>
      <c r="AD33" s="43">
        <v>0</v>
      </c>
      <c r="AE33" s="410">
        <f t="shared" si="38"/>
        <v>0</v>
      </c>
      <c r="AF33" s="43">
        <v>0</v>
      </c>
      <c r="AG33" s="43">
        <v>0</v>
      </c>
      <c r="AH33" s="43">
        <v>0</v>
      </c>
      <c r="AI33" s="43">
        <v>0</v>
      </c>
      <c r="AJ33" s="410">
        <f t="shared" si="39"/>
        <v>0</v>
      </c>
    </row>
    <row r="34" spans="1:36" s="18" customFormat="1" ht="16.5" customHeight="1" thickBot="1" x14ac:dyDescent="0.3">
      <c r="A34" s="173"/>
      <c r="B34" s="884"/>
      <c r="C34" s="950"/>
      <c r="D34" s="944"/>
      <c r="E34" s="60" t="s">
        <v>114</v>
      </c>
      <c r="F34" s="167">
        <f t="shared" si="41"/>
        <v>0</v>
      </c>
      <c r="G34" s="44">
        <v>0</v>
      </c>
      <c r="H34" s="44">
        <v>0</v>
      </c>
      <c r="I34" s="44">
        <v>0</v>
      </c>
      <c r="J34" s="398">
        <v>0</v>
      </c>
      <c r="K34" s="410">
        <f t="shared" si="40"/>
        <v>0</v>
      </c>
      <c r="L34" s="381">
        <v>0</v>
      </c>
      <c r="M34" s="44">
        <v>0</v>
      </c>
      <c r="N34" s="44">
        <v>0</v>
      </c>
      <c r="O34" s="44">
        <v>0</v>
      </c>
      <c r="P34" s="311">
        <f t="shared" si="35"/>
        <v>0</v>
      </c>
      <c r="Q34" s="44">
        <v>0</v>
      </c>
      <c r="R34" s="44">
        <v>0</v>
      </c>
      <c r="S34" s="44">
        <v>0</v>
      </c>
      <c r="T34" s="398">
        <v>0</v>
      </c>
      <c r="U34" s="410">
        <f t="shared" si="36"/>
        <v>0</v>
      </c>
      <c r="V34" s="44">
        <v>0</v>
      </c>
      <c r="W34" s="44">
        <v>0</v>
      </c>
      <c r="X34" s="44">
        <v>0</v>
      </c>
      <c r="Y34" s="398">
        <v>0</v>
      </c>
      <c r="Z34" s="410">
        <f t="shared" si="37"/>
        <v>0</v>
      </c>
      <c r="AA34" s="44">
        <v>0</v>
      </c>
      <c r="AB34" s="44">
        <v>0</v>
      </c>
      <c r="AC34" s="44">
        <v>0</v>
      </c>
      <c r="AD34" s="44">
        <v>0</v>
      </c>
      <c r="AE34" s="410">
        <f t="shared" si="38"/>
        <v>0</v>
      </c>
      <c r="AF34" s="43">
        <v>0</v>
      </c>
      <c r="AG34" s="43">
        <v>0</v>
      </c>
      <c r="AH34" s="43">
        <v>0</v>
      </c>
      <c r="AI34" s="43">
        <v>0</v>
      </c>
      <c r="AJ34" s="410">
        <f t="shared" si="39"/>
        <v>0</v>
      </c>
    </row>
    <row r="35" spans="1:36" s="18" customFormat="1" ht="16.5" customHeight="1" thickBot="1" x14ac:dyDescent="0.3">
      <c r="A35" s="173"/>
      <c r="B35" s="884"/>
      <c r="C35" s="950"/>
      <c r="D35" s="945"/>
      <c r="E35" s="222" t="s">
        <v>626</v>
      </c>
      <c r="F35" s="167">
        <f t="shared" si="41"/>
        <v>0</v>
      </c>
      <c r="G35" s="213">
        <v>0</v>
      </c>
      <c r="H35" s="213">
        <v>0</v>
      </c>
      <c r="I35" s="213">
        <v>0</v>
      </c>
      <c r="J35" s="400">
        <v>0</v>
      </c>
      <c r="K35" s="410">
        <f t="shared" si="40"/>
        <v>0</v>
      </c>
      <c r="L35" s="384">
        <v>0</v>
      </c>
      <c r="M35" s="213">
        <v>0</v>
      </c>
      <c r="N35" s="213">
        <v>0</v>
      </c>
      <c r="O35" s="213">
        <v>0</v>
      </c>
      <c r="P35" s="311">
        <f t="shared" si="35"/>
        <v>0</v>
      </c>
      <c r="Q35" s="213">
        <v>0</v>
      </c>
      <c r="R35" s="213">
        <v>0</v>
      </c>
      <c r="S35" s="213">
        <v>0</v>
      </c>
      <c r="T35" s="400">
        <v>0</v>
      </c>
      <c r="U35" s="410">
        <f t="shared" si="36"/>
        <v>0</v>
      </c>
      <c r="V35" s="213">
        <v>0</v>
      </c>
      <c r="W35" s="213">
        <v>0</v>
      </c>
      <c r="X35" s="213">
        <v>0</v>
      </c>
      <c r="Y35" s="400">
        <v>0</v>
      </c>
      <c r="Z35" s="410">
        <f t="shared" si="37"/>
        <v>0</v>
      </c>
      <c r="AA35" s="213">
        <v>0</v>
      </c>
      <c r="AB35" s="213">
        <v>0</v>
      </c>
      <c r="AC35" s="213">
        <v>0</v>
      </c>
      <c r="AD35" s="213">
        <v>0</v>
      </c>
      <c r="AE35" s="410">
        <f t="shared" si="38"/>
        <v>0</v>
      </c>
      <c r="AF35" s="43">
        <v>0</v>
      </c>
      <c r="AG35" s="43">
        <v>0</v>
      </c>
      <c r="AH35" s="43">
        <v>0</v>
      </c>
      <c r="AI35" s="43">
        <v>0</v>
      </c>
      <c r="AJ35" s="410">
        <f t="shared" si="39"/>
        <v>0</v>
      </c>
    </row>
    <row r="36" spans="1:36" s="18" customFormat="1" ht="16.5" customHeight="1" thickBot="1" x14ac:dyDescent="0.3">
      <c r="A36" s="173"/>
      <c r="B36" s="884"/>
      <c r="C36" s="950"/>
      <c r="D36" s="946"/>
      <c r="E36" s="222" t="s">
        <v>625</v>
      </c>
      <c r="F36" s="167">
        <f t="shared" si="41"/>
        <v>0</v>
      </c>
      <c r="G36" s="176">
        <v>0</v>
      </c>
      <c r="H36" s="176">
        <v>0</v>
      </c>
      <c r="I36" s="176">
        <v>0</v>
      </c>
      <c r="J36" s="401">
        <v>0</v>
      </c>
      <c r="K36" s="410">
        <f t="shared" si="40"/>
        <v>0</v>
      </c>
      <c r="L36" s="385">
        <v>0</v>
      </c>
      <c r="M36" s="176">
        <v>0</v>
      </c>
      <c r="N36" s="176">
        <v>0</v>
      </c>
      <c r="O36" s="176">
        <v>0</v>
      </c>
      <c r="P36" s="311">
        <f t="shared" si="35"/>
        <v>0</v>
      </c>
      <c r="Q36" s="176">
        <v>0</v>
      </c>
      <c r="R36" s="176">
        <v>0</v>
      </c>
      <c r="S36" s="176">
        <v>0</v>
      </c>
      <c r="T36" s="401">
        <v>0</v>
      </c>
      <c r="U36" s="410">
        <f t="shared" si="36"/>
        <v>0</v>
      </c>
      <c r="V36" s="176">
        <v>0</v>
      </c>
      <c r="W36" s="176">
        <v>0</v>
      </c>
      <c r="X36" s="176">
        <v>0</v>
      </c>
      <c r="Y36" s="401">
        <v>0</v>
      </c>
      <c r="Z36" s="410">
        <f t="shared" si="37"/>
        <v>0</v>
      </c>
      <c r="AA36" s="176">
        <v>0</v>
      </c>
      <c r="AB36" s="176">
        <v>0</v>
      </c>
      <c r="AC36" s="176">
        <v>0</v>
      </c>
      <c r="AD36" s="176">
        <v>0</v>
      </c>
      <c r="AE36" s="410">
        <f t="shared" si="38"/>
        <v>0</v>
      </c>
      <c r="AF36" s="210">
        <v>0</v>
      </c>
      <c r="AG36" s="210">
        <v>0</v>
      </c>
      <c r="AH36" s="210">
        <v>0</v>
      </c>
      <c r="AI36" s="210">
        <v>0</v>
      </c>
      <c r="AJ36" s="410">
        <f t="shared" si="39"/>
        <v>0</v>
      </c>
    </row>
    <row r="37" spans="1:36" s="18" customFormat="1" ht="15.75" customHeight="1" x14ac:dyDescent="0.25">
      <c r="A37" s="173"/>
      <c r="B37" s="884">
        <v>8</v>
      </c>
      <c r="C37" s="950"/>
      <c r="D37" s="943" t="s">
        <v>442</v>
      </c>
      <c r="E37" s="57" t="s">
        <v>118</v>
      </c>
      <c r="F37" s="167">
        <f t="shared" si="41"/>
        <v>0</v>
      </c>
      <c r="G37" s="49">
        <v>0</v>
      </c>
      <c r="H37" s="49">
        <v>0</v>
      </c>
      <c r="I37" s="49">
        <v>0</v>
      </c>
      <c r="J37" s="399">
        <v>0</v>
      </c>
      <c r="K37" s="410">
        <f t="shared" si="40"/>
        <v>0</v>
      </c>
      <c r="L37" s="386">
        <v>0</v>
      </c>
      <c r="M37" s="49">
        <v>0</v>
      </c>
      <c r="N37" s="49">
        <v>0</v>
      </c>
      <c r="O37" s="49">
        <v>0</v>
      </c>
      <c r="P37" s="311">
        <f t="shared" si="35"/>
        <v>0</v>
      </c>
      <c r="Q37" s="49">
        <v>0</v>
      </c>
      <c r="R37" s="49">
        <v>0</v>
      </c>
      <c r="S37" s="49">
        <v>0</v>
      </c>
      <c r="T37" s="399">
        <v>0</v>
      </c>
      <c r="U37" s="410">
        <f t="shared" si="36"/>
        <v>0</v>
      </c>
      <c r="V37" s="49">
        <v>0</v>
      </c>
      <c r="W37" s="49">
        <v>0</v>
      </c>
      <c r="X37" s="49">
        <v>0</v>
      </c>
      <c r="Y37" s="399">
        <v>0</v>
      </c>
      <c r="Z37" s="410">
        <f t="shared" si="37"/>
        <v>0</v>
      </c>
      <c r="AA37" s="49">
        <v>0</v>
      </c>
      <c r="AB37" s="49">
        <v>0</v>
      </c>
      <c r="AC37" s="49">
        <v>0</v>
      </c>
      <c r="AD37" s="49">
        <v>0</v>
      </c>
      <c r="AE37" s="410">
        <f t="shared" si="38"/>
        <v>0</v>
      </c>
      <c r="AF37" s="210">
        <v>0</v>
      </c>
      <c r="AG37" s="210">
        <v>0</v>
      </c>
      <c r="AH37" s="210">
        <v>0</v>
      </c>
      <c r="AI37" s="210">
        <v>0</v>
      </c>
      <c r="AJ37" s="410">
        <f t="shared" si="39"/>
        <v>0</v>
      </c>
    </row>
    <row r="38" spans="1:36" s="18" customFormat="1" ht="15.75" customHeight="1" x14ac:dyDescent="0.25">
      <c r="A38" s="173"/>
      <c r="B38" s="884"/>
      <c r="C38" s="950"/>
      <c r="D38" s="944"/>
      <c r="E38" s="59" t="s">
        <v>119</v>
      </c>
      <c r="F38" s="167">
        <f t="shared" si="41"/>
        <v>0</v>
      </c>
      <c r="G38" s="43">
        <v>0</v>
      </c>
      <c r="H38" s="43">
        <v>0</v>
      </c>
      <c r="I38" s="43">
        <v>0</v>
      </c>
      <c r="J38" s="397">
        <v>0</v>
      </c>
      <c r="K38" s="410">
        <f t="shared" si="40"/>
        <v>0</v>
      </c>
      <c r="L38" s="380">
        <v>0</v>
      </c>
      <c r="M38" s="43">
        <v>0</v>
      </c>
      <c r="N38" s="43">
        <v>0</v>
      </c>
      <c r="O38" s="43">
        <v>0</v>
      </c>
      <c r="P38" s="311">
        <f t="shared" si="35"/>
        <v>0</v>
      </c>
      <c r="Q38" s="43">
        <v>0</v>
      </c>
      <c r="R38" s="43">
        <v>0</v>
      </c>
      <c r="S38" s="43">
        <v>0</v>
      </c>
      <c r="T38" s="397">
        <v>0</v>
      </c>
      <c r="U38" s="410">
        <f t="shared" si="36"/>
        <v>0</v>
      </c>
      <c r="V38" s="43">
        <v>0</v>
      </c>
      <c r="W38" s="43">
        <v>0</v>
      </c>
      <c r="X38" s="43">
        <v>0</v>
      </c>
      <c r="Y38" s="397">
        <v>0</v>
      </c>
      <c r="Z38" s="410">
        <f t="shared" si="37"/>
        <v>0</v>
      </c>
      <c r="AA38" s="43">
        <v>0</v>
      </c>
      <c r="AB38" s="43">
        <v>0</v>
      </c>
      <c r="AC38" s="43">
        <v>0</v>
      </c>
      <c r="AD38" s="43">
        <v>0</v>
      </c>
      <c r="AE38" s="410">
        <f t="shared" si="38"/>
        <v>0</v>
      </c>
      <c r="AF38" s="43">
        <v>0</v>
      </c>
      <c r="AG38" s="43">
        <v>0</v>
      </c>
      <c r="AH38" s="43">
        <v>0</v>
      </c>
      <c r="AI38" s="43">
        <v>0</v>
      </c>
      <c r="AJ38" s="410">
        <f t="shared" si="39"/>
        <v>0</v>
      </c>
    </row>
    <row r="39" spans="1:36" s="18" customFormat="1" ht="16.5" customHeight="1" thickBot="1" x14ac:dyDescent="0.3">
      <c r="A39" s="173"/>
      <c r="B39" s="884"/>
      <c r="C39" s="950"/>
      <c r="D39" s="944"/>
      <c r="E39" s="60" t="s">
        <v>114</v>
      </c>
      <c r="F39" s="167">
        <f t="shared" si="41"/>
        <v>14</v>
      </c>
      <c r="G39" s="44">
        <v>0</v>
      </c>
      <c r="H39" s="44">
        <v>0</v>
      </c>
      <c r="I39" s="44">
        <v>0</v>
      </c>
      <c r="J39" s="398">
        <v>0</v>
      </c>
      <c r="K39" s="410">
        <f t="shared" si="40"/>
        <v>0</v>
      </c>
      <c r="L39" s="381">
        <v>2</v>
      </c>
      <c r="M39" s="44">
        <v>0</v>
      </c>
      <c r="N39" s="44">
        <v>0</v>
      </c>
      <c r="O39" s="44">
        <v>0</v>
      </c>
      <c r="P39" s="311">
        <f t="shared" si="35"/>
        <v>2</v>
      </c>
      <c r="Q39" s="44">
        <v>2</v>
      </c>
      <c r="R39" s="44">
        <v>0</v>
      </c>
      <c r="S39" s="44">
        <v>0</v>
      </c>
      <c r="T39" s="398">
        <v>0</v>
      </c>
      <c r="U39" s="410">
        <f t="shared" si="36"/>
        <v>2</v>
      </c>
      <c r="V39" s="44">
        <v>0</v>
      </c>
      <c r="W39" s="44">
        <v>4</v>
      </c>
      <c r="X39" s="44">
        <v>0</v>
      </c>
      <c r="Y39" s="398">
        <v>1</v>
      </c>
      <c r="Z39" s="410">
        <f t="shared" si="37"/>
        <v>5</v>
      </c>
      <c r="AA39" s="44">
        <v>0</v>
      </c>
      <c r="AB39" s="44">
        <v>0</v>
      </c>
      <c r="AC39" s="44">
        <v>0</v>
      </c>
      <c r="AD39" s="44">
        <v>4</v>
      </c>
      <c r="AE39" s="410">
        <f t="shared" si="38"/>
        <v>4</v>
      </c>
      <c r="AF39" s="43">
        <v>0</v>
      </c>
      <c r="AG39" s="43">
        <v>0</v>
      </c>
      <c r="AH39" s="43">
        <v>0</v>
      </c>
      <c r="AI39" s="43">
        <v>1</v>
      </c>
      <c r="AJ39" s="410">
        <f t="shared" si="39"/>
        <v>1</v>
      </c>
    </row>
    <row r="40" spans="1:36" s="18" customFormat="1" ht="16.5" customHeight="1" thickBot="1" x14ac:dyDescent="0.3">
      <c r="A40" s="173"/>
      <c r="B40" s="884"/>
      <c r="C40" s="950"/>
      <c r="D40" s="945"/>
      <c r="E40" s="222" t="s">
        <v>626</v>
      </c>
      <c r="F40" s="167">
        <f t="shared" si="41"/>
        <v>23</v>
      </c>
      <c r="G40" s="213">
        <v>1</v>
      </c>
      <c r="H40" s="213">
        <v>0</v>
      </c>
      <c r="I40" s="213">
        <v>0</v>
      </c>
      <c r="J40" s="400">
        <v>0</v>
      </c>
      <c r="K40" s="410">
        <f t="shared" si="40"/>
        <v>1</v>
      </c>
      <c r="L40" s="384">
        <v>8</v>
      </c>
      <c r="M40" s="213">
        <v>0</v>
      </c>
      <c r="N40" s="213">
        <v>0</v>
      </c>
      <c r="O40" s="213">
        <v>0</v>
      </c>
      <c r="P40" s="311">
        <f t="shared" si="35"/>
        <v>8</v>
      </c>
      <c r="Q40" s="213">
        <v>5</v>
      </c>
      <c r="R40" s="213">
        <v>0</v>
      </c>
      <c r="S40" s="213">
        <v>0</v>
      </c>
      <c r="T40" s="400">
        <v>0</v>
      </c>
      <c r="U40" s="410">
        <f t="shared" si="36"/>
        <v>5</v>
      </c>
      <c r="V40" s="213">
        <v>1</v>
      </c>
      <c r="W40" s="213">
        <v>1</v>
      </c>
      <c r="X40" s="213">
        <v>0</v>
      </c>
      <c r="Y40" s="400">
        <v>2</v>
      </c>
      <c r="Z40" s="410">
        <f t="shared" si="37"/>
        <v>4</v>
      </c>
      <c r="AA40" s="213">
        <v>0</v>
      </c>
      <c r="AB40" s="213">
        <v>0</v>
      </c>
      <c r="AC40" s="213">
        <v>0</v>
      </c>
      <c r="AD40" s="213">
        <v>3</v>
      </c>
      <c r="AE40" s="410">
        <f t="shared" si="38"/>
        <v>3</v>
      </c>
      <c r="AF40" s="43">
        <v>0</v>
      </c>
      <c r="AG40" s="43">
        <v>0</v>
      </c>
      <c r="AH40" s="43">
        <v>0</v>
      </c>
      <c r="AI40" s="43">
        <v>2</v>
      </c>
      <c r="AJ40" s="410">
        <f t="shared" si="39"/>
        <v>2</v>
      </c>
    </row>
    <row r="41" spans="1:36" s="18" customFormat="1" ht="16.5" customHeight="1" thickBot="1" x14ac:dyDescent="0.3">
      <c r="A41" s="173"/>
      <c r="B41" s="884"/>
      <c r="C41" s="950"/>
      <c r="D41" s="946"/>
      <c r="E41" s="222" t="s">
        <v>625</v>
      </c>
      <c r="F41" s="167">
        <f t="shared" si="41"/>
        <v>0</v>
      </c>
      <c r="G41" s="176">
        <v>0</v>
      </c>
      <c r="H41" s="176">
        <v>0</v>
      </c>
      <c r="I41" s="176">
        <v>0</v>
      </c>
      <c r="J41" s="401">
        <v>0</v>
      </c>
      <c r="K41" s="410">
        <f t="shared" si="40"/>
        <v>0</v>
      </c>
      <c r="L41" s="385">
        <v>0</v>
      </c>
      <c r="M41" s="176">
        <v>0</v>
      </c>
      <c r="N41" s="176">
        <v>0</v>
      </c>
      <c r="O41" s="176">
        <v>0</v>
      </c>
      <c r="P41" s="311">
        <f t="shared" si="35"/>
        <v>0</v>
      </c>
      <c r="Q41" s="176">
        <v>0</v>
      </c>
      <c r="R41" s="176">
        <v>0</v>
      </c>
      <c r="S41" s="176">
        <v>0</v>
      </c>
      <c r="T41" s="401">
        <v>0</v>
      </c>
      <c r="U41" s="410">
        <f t="shared" si="36"/>
        <v>0</v>
      </c>
      <c r="V41" s="176">
        <v>0</v>
      </c>
      <c r="W41" s="176">
        <v>0</v>
      </c>
      <c r="X41" s="176">
        <v>0</v>
      </c>
      <c r="Y41" s="401">
        <v>0</v>
      </c>
      <c r="Z41" s="410">
        <f t="shared" si="37"/>
        <v>0</v>
      </c>
      <c r="AA41" s="176">
        <v>0</v>
      </c>
      <c r="AB41" s="176">
        <v>0</v>
      </c>
      <c r="AC41" s="176">
        <v>0</v>
      </c>
      <c r="AD41" s="176">
        <v>0</v>
      </c>
      <c r="AE41" s="410">
        <f t="shared" si="38"/>
        <v>0</v>
      </c>
      <c r="AF41" s="210">
        <v>0</v>
      </c>
      <c r="AG41" s="210">
        <v>0</v>
      </c>
      <c r="AH41" s="210">
        <v>0</v>
      </c>
      <c r="AI41" s="210">
        <v>0</v>
      </c>
      <c r="AJ41" s="410">
        <f t="shared" si="39"/>
        <v>0</v>
      </c>
    </row>
    <row r="42" spans="1:36" s="18" customFormat="1" ht="15" customHeight="1" x14ac:dyDescent="0.25">
      <c r="A42" s="173"/>
      <c r="B42" s="884">
        <v>9</v>
      </c>
      <c r="C42" s="950"/>
      <c r="D42" s="943" t="s">
        <v>514</v>
      </c>
      <c r="E42" s="57" t="s">
        <v>118</v>
      </c>
      <c r="F42" s="167">
        <f t="shared" si="41"/>
        <v>0</v>
      </c>
      <c r="G42" s="49">
        <v>0</v>
      </c>
      <c r="H42" s="49">
        <v>0</v>
      </c>
      <c r="I42" s="49">
        <v>0</v>
      </c>
      <c r="J42" s="399">
        <v>0</v>
      </c>
      <c r="K42" s="410">
        <f t="shared" si="40"/>
        <v>0</v>
      </c>
      <c r="L42" s="386">
        <v>0</v>
      </c>
      <c r="M42" s="49">
        <v>0</v>
      </c>
      <c r="N42" s="49">
        <v>0</v>
      </c>
      <c r="O42" s="49">
        <v>0</v>
      </c>
      <c r="P42" s="311">
        <f t="shared" si="35"/>
        <v>0</v>
      </c>
      <c r="Q42" s="49">
        <v>0</v>
      </c>
      <c r="R42" s="49">
        <v>0</v>
      </c>
      <c r="S42" s="49">
        <v>0</v>
      </c>
      <c r="T42" s="399">
        <v>0</v>
      </c>
      <c r="U42" s="410">
        <f t="shared" si="36"/>
        <v>0</v>
      </c>
      <c r="V42" s="49">
        <v>0</v>
      </c>
      <c r="W42" s="49">
        <v>0</v>
      </c>
      <c r="X42" s="49">
        <v>0</v>
      </c>
      <c r="Y42" s="399">
        <v>0</v>
      </c>
      <c r="Z42" s="410">
        <f t="shared" si="37"/>
        <v>0</v>
      </c>
      <c r="AA42" s="49">
        <v>0</v>
      </c>
      <c r="AB42" s="49">
        <v>0</v>
      </c>
      <c r="AC42" s="49">
        <v>0</v>
      </c>
      <c r="AD42" s="49">
        <v>0</v>
      </c>
      <c r="AE42" s="410">
        <f t="shared" si="38"/>
        <v>0</v>
      </c>
      <c r="AF42" s="210">
        <v>0</v>
      </c>
      <c r="AG42" s="210">
        <v>0</v>
      </c>
      <c r="AH42" s="210">
        <v>0</v>
      </c>
      <c r="AI42" s="210">
        <v>0</v>
      </c>
      <c r="AJ42" s="410">
        <f t="shared" si="39"/>
        <v>0</v>
      </c>
    </row>
    <row r="43" spans="1:36" s="18" customFormat="1" ht="15" customHeight="1" x14ac:dyDescent="0.25">
      <c r="A43" s="173"/>
      <c r="B43" s="884"/>
      <c r="C43" s="950"/>
      <c r="D43" s="944"/>
      <c r="E43" s="59" t="s">
        <v>119</v>
      </c>
      <c r="F43" s="167">
        <f t="shared" si="41"/>
        <v>0</v>
      </c>
      <c r="G43" s="43">
        <v>0</v>
      </c>
      <c r="H43" s="43">
        <v>0</v>
      </c>
      <c r="I43" s="43">
        <v>0</v>
      </c>
      <c r="J43" s="397">
        <v>0</v>
      </c>
      <c r="K43" s="410">
        <f t="shared" si="40"/>
        <v>0</v>
      </c>
      <c r="L43" s="380">
        <v>0</v>
      </c>
      <c r="M43" s="43">
        <v>0</v>
      </c>
      <c r="N43" s="43">
        <v>0</v>
      </c>
      <c r="O43" s="43">
        <v>0</v>
      </c>
      <c r="P43" s="311">
        <f t="shared" si="35"/>
        <v>0</v>
      </c>
      <c r="Q43" s="43">
        <v>0</v>
      </c>
      <c r="R43" s="43">
        <v>0</v>
      </c>
      <c r="S43" s="43">
        <v>0</v>
      </c>
      <c r="T43" s="397">
        <v>0</v>
      </c>
      <c r="U43" s="410">
        <f t="shared" si="36"/>
        <v>0</v>
      </c>
      <c r="V43" s="43">
        <v>0</v>
      </c>
      <c r="W43" s="43">
        <v>0</v>
      </c>
      <c r="X43" s="43">
        <v>0</v>
      </c>
      <c r="Y43" s="397">
        <v>0</v>
      </c>
      <c r="Z43" s="410">
        <f t="shared" si="37"/>
        <v>0</v>
      </c>
      <c r="AA43" s="43">
        <v>0</v>
      </c>
      <c r="AB43" s="43">
        <v>0</v>
      </c>
      <c r="AC43" s="43">
        <v>0</v>
      </c>
      <c r="AD43" s="43">
        <v>0</v>
      </c>
      <c r="AE43" s="410">
        <f t="shared" si="38"/>
        <v>0</v>
      </c>
      <c r="AF43" s="43">
        <v>0</v>
      </c>
      <c r="AG43" s="43">
        <v>0</v>
      </c>
      <c r="AH43" s="43">
        <v>0</v>
      </c>
      <c r="AI43" s="43">
        <v>0</v>
      </c>
      <c r="AJ43" s="410">
        <f t="shared" si="39"/>
        <v>0</v>
      </c>
    </row>
    <row r="44" spans="1:36" s="18" customFormat="1" ht="15.75" customHeight="1" thickBot="1" x14ac:dyDescent="0.3">
      <c r="A44" s="173"/>
      <c r="B44" s="884"/>
      <c r="C44" s="950"/>
      <c r="D44" s="946"/>
      <c r="E44" s="60" t="s">
        <v>114</v>
      </c>
      <c r="F44" s="167">
        <f t="shared" si="41"/>
        <v>0</v>
      </c>
      <c r="G44" s="44">
        <v>0</v>
      </c>
      <c r="H44" s="44">
        <v>0</v>
      </c>
      <c r="I44" s="44">
        <v>0</v>
      </c>
      <c r="J44" s="398">
        <v>0</v>
      </c>
      <c r="K44" s="410">
        <f t="shared" si="40"/>
        <v>0</v>
      </c>
      <c r="L44" s="381">
        <v>0</v>
      </c>
      <c r="M44" s="44">
        <v>0</v>
      </c>
      <c r="N44" s="44">
        <v>0</v>
      </c>
      <c r="O44" s="44">
        <v>0</v>
      </c>
      <c r="P44" s="311">
        <f t="shared" si="35"/>
        <v>0</v>
      </c>
      <c r="Q44" s="44">
        <v>0</v>
      </c>
      <c r="R44" s="44">
        <v>0</v>
      </c>
      <c r="S44" s="44">
        <v>0</v>
      </c>
      <c r="T44" s="398">
        <v>0</v>
      </c>
      <c r="U44" s="410">
        <f t="shared" si="36"/>
        <v>0</v>
      </c>
      <c r="V44" s="44">
        <v>0</v>
      </c>
      <c r="W44" s="44">
        <v>0</v>
      </c>
      <c r="X44" s="44">
        <v>0</v>
      </c>
      <c r="Y44" s="398">
        <v>0</v>
      </c>
      <c r="Z44" s="410">
        <f t="shared" si="37"/>
        <v>0</v>
      </c>
      <c r="AA44" s="44">
        <v>0</v>
      </c>
      <c r="AB44" s="44">
        <v>0</v>
      </c>
      <c r="AC44" s="44">
        <v>0</v>
      </c>
      <c r="AD44" s="44">
        <v>0</v>
      </c>
      <c r="AE44" s="410">
        <f t="shared" si="38"/>
        <v>0</v>
      </c>
      <c r="AF44" s="43">
        <v>0</v>
      </c>
      <c r="AG44" s="43">
        <v>0</v>
      </c>
      <c r="AH44" s="43">
        <v>0</v>
      </c>
      <c r="AI44" s="43">
        <v>0</v>
      </c>
      <c r="AJ44" s="410">
        <f t="shared" si="39"/>
        <v>0</v>
      </c>
    </row>
    <row r="45" spans="1:36" s="18" customFormat="1" ht="15" customHeight="1" x14ac:dyDescent="0.25">
      <c r="A45" s="173"/>
      <c r="B45" s="884">
        <v>10</v>
      </c>
      <c r="C45" s="950"/>
      <c r="D45" s="943" t="s">
        <v>518</v>
      </c>
      <c r="E45" s="183" t="s">
        <v>118</v>
      </c>
      <c r="F45" s="167">
        <f t="shared" si="41"/>
        <v>0</v>
      </c>
      <c r="G45" s="178"/>
      <c r="H45" s="178"/>
      <c r="I45" s="178"/>
      <c r="J45" s="402"/>
      <c r="K45" s="410">
        <f t="shared" si="40"/>
        <v>0</v>
      </c>
      <c r="L45" s="382"/>
      <c r="M45" s="178"/>
      <c r="N45" s="178"/>
      <c r="O45" s="178"/>
      <c r="P45" s="311">
        <f t="shared" si="35"/>
        <v>0</v>
      </c>
      <c r="Q45" s="178"/>
      <c r="R45" s="178"/>
      <c r="S45" s="178"/>
      <c r="T45" s="402"/>
      <c r="U45" s="410">
        <f t="shared" si="36"/>
        <v>0</v>
      </c>
      <c r="V45" s="178"/>
      <c r="W45" s="178"/>
      <c r="X45" s="178"/>
      <c r="Y45" s="402"/>
      <c r="Z45" s="410">
        <f t="shared" si="37"/>
        <v>0</v>
      </c>
      <c r="AA45" s="178"/>
      <c r="AB45" s="178"/>
      <c r="AC45" s="178"/>
      <c r="AD45" s="178"/>
      <c r="AE45" s="410">
        <f t="shared" si="38"/>
        <v>0</v>
      </c>
      <c r="AF45" s="166"/>
      <c r="AG45" s="166"/>
      <c r="AH45" s="166"/>
      <c r="AI45" s="166"/>
      <c r="AJ45" s="410">
        <f t="shared" si="39"/>
        <v>0</v>
      </c>
    </row>
    <row r="46" spans="1:36" s="18" customFormat="1" ht="15" customHeight="1" x14ac:dyDescent="0.25">
      <c r="A46" s="173"/>
      <c r="B46" s="884"/>
      <c r="C46" s="950"/>
      <c r="D46" s="944"/>
      <c r="E46" s="184" t="s">
        <v>119</v>
      </c>
      <c r="F46" s="167">
        <f t="shared" si="41"/>
        <v>0</v>
      </c>
      <c r="G46" s="166"/>
      <c r="H46" s="166"/>
      <c r="I46" s="166"/>
      <c r="J46" s="403"/>
      <c r="K46" s="410">
        <f t="shared" si="40"/>
        <v>0</v>
      </c>
      <c r="L46" s="383"/>
      <c r="M46" s="166"/>
      <c r="N46" s="166"/>
      <c r="O46" s="166"/>
      <c r="P46" s="311">
        <f t="shared" si="35"/>
        <v>0</v>
      </c>
      <c r="Q46" s="166"/>
      <c r="R46" s="166"/>
      <c r="S46" s="166"/>
      <c r="T46" s="403"/>
      <c r="U46" s="410">
        <f t="shared" si="36"/>
        <v>0</v>
      </c>
      <c r="V46" s="166"/>
      <c r="W46" s="166"/>
      <c r="X46" s="166"/>
      <c r="Y46" s="403"/>
      <c r="Z46" s="410">
        <f t="shared" si="37"/>
        <v>0</v>
      </c>
      <c r="AA46" s="166"/>
      <c r="AB46" s="166"/>
      <c r="AC46" s="166"/>
      <c r="AD46" s="166"/>
      <c r="AE46" s="410">
        <f t="shared" si="38"/>
        <v>0</v>
      </c>
      <c r="AF46" s="166"/>
      <c r="AG46" s="166"/>
      <c r="AH46" s="166"/>
      <c r="AI46" s="166"/>
      <c r="AJ46" s="410">
        <f t="shared" si="39"/>
        <v>0</v>
      </c>
    </row>
    <row r="47" spans="1:36" s="18" customFormat="1" ht="15.75" customHeight="1" thickBot="1" x14ac:dyDescent="0.3">
      <c r="A47" s="173"/>
      <c r="B47" s="884"/>
      <c r="C47" s="950"/>
      <c r="D47" s="944"/>
      <c r="E47" s="60" t="s">
        <v>114</v>
      </c>
      <c r="F47" s="167">
        <f t="shared" si="41"/>
        <v>0</v>
      </c>
      <c r="G47" s="44">
        <v>0</v>
      </c>
      <c r="H47" s="44">
        <v>0</v>
      </c>
      <c r="I47" s="44">
        <v>0</v>
      </c>
      <c r="J47" s="398">
        <v>0</v>
      </c>
      <c r="K47" s="410">
        <f t="shared" si="40"/>
        <v>0</v>
      </c>
      <c r="L47" s="381">
        <v>0</v>
      </c>
      <c r="M47" s="44">
        <v>0</v>
      </c>
      <c r="N47" s="44">
        <v>0</v>
      </c>
      <c r="O47" s="44">
        <v>0</v>
      </c>
      <c r="P47" s="311">
        <f t="shared" si="35"/>
        <v>0</v>
      </c>
      <c r="Q47" s="44">
        <v>0</v>
      </c>
      <c r="R47" s="44">
        <v>0</v>
      </c>
      <c r="S47" s="44">
        <v>0</v>
      </c>
      <c r="T47" s="398">
        <v>0</v>
      </c>
      <c r="U47" s="410">
        <f t="shared" si="36"/>
        <v>0</v>
      </c>
      <c r="V47" s="44">
        <v>0</v>
      </c>
      <c r="W47" s="44">
        <v>0</v>
      </c>
      <c r="X47" s="44">
        <v>0</v>
      </c>
      <c r="Y47" s="398">
        <v>0</v>
      </c>
      <c r="Z47" s="410">
        <f t="shared" si="37"/>
        <v>0</v>
      </c>
      <c r="AA47" s="44">
        <v>0</v>
      </c>
      <c r="AB47" s="44">
        <v>0</v>
      </c>
      <c r="AC47" s="44">
        <v>0</v>
      </c>
      <c r="AD47" s="44">
        <v>0</v>
      </c>
      <c r="AE47" s="410">
        <f t="shared" si="38"/>
        <v>0</v>
      </c>
      <c r="AF47" s="43">
        <v>0</v>
      </c>
      <c r="AG47" s="43">
        <v>0</v>
      </c>
      <c r="AH47" s="43">
        <v>0</v>
      </c>
      <c r="AI47" s="43">
        <v>0</v>
      </c>
      <c r="AJ47" s="410">
        <f t="shared" si="39"/>
        <v>0</v>
      </c>
    </row>
    <row r="48" spans="1:36" s="18" customFormat="1" ht="15.75" customHeight="1" thickBot="1" x14ac:dyDescent="0.3">
      <c r="A48" s="173"/>
      <c r="B48" s="884"/>
      <c r="C48" s="950"/>
      <c r="D48" s="945"/>
      <c r="E48" s="222" t="s">
        <v>626</v>
      </c>
      <c r="F48" s="167">
        <f t="shared" si="41"/>
        <v>0</v>
      </c>
      <c r="G48" s="213">
        <v>0</v>
      </c>
      <c r="H48" s="213">
        <v>0</v>
      </c>
      <c r="I48" s="213">
        <v>0</v>
      </c>
      <c r="J48" s="400">
        <v>0</v>
      </c>
      <c r="K48" s="410">
        <f t="shared" si="40"/>
        <v>0</v>
      </c>
      <c r="L48" s="384">
        <v>0</v>
      </c>
      <c r="M48" s="213">
        <v>0</v>
      </c>
      <c r="N48" s="213">
        <v>0</v>
      </c>
      <c r="O48" s="213">
        <v>0</v>
      </c>
      <c r="P48" s="311">
        <f t="shared" si="35"/>
        <v>0</v>
      </c>
      <c r="Q48" s="213">
        <v>0</v>
      </c>
      <c r="R48" s="213">
        <v>0</v>
      </c>
      <c r="S48" s="213">
        <v>0</v>
      </c>
      <c r="T48" s="400">
        <v>0</v>
      </c>
      <c r="U48" s="410">
        <f t="shared" si="36"/>
        <v>0</v>
      </c>
      <c r="V48" s="213">
        <v>0</v>
      </c>
      <c r="W48" s="213">
        <v>0</v>
      </c>
      <c r="X48" s="213">
        <v>0</v>
      </c>
      <c r="Y48" s="400">
        <v>0</v>
      </c>
      <c r="Z48" s="410">
        <f t="shared" si="37"/>
        <v>0</v>
      </c>
      <c r="AA48" s="213">
        <v>0</v>
      </c>
      <c r="AB48" s="213">
        <v>0</v>
      </c>
      <c r="AC48" s="213">
        <v>0</v>
      </c>
      <c r="AD48" s="213">
        <v>0</v>
      </c>
      <c r="AE48" s="410">
        <f t="shared" si="38"/>
        <v>0</v>
      </c>
      <c r="AF48" s="43">
        <v>0</v>
      </c>
      <c r="AG48" s="43">
        <v>0</v>
      </c>
      <c r="AH48" s="43">
        <v>0</v>
      </c>
      <c r="AI48" s="43">
        <v>0</v>
      </c>
      <c r="AJ48" s="410">
        <f t="shared" si="39"/>
        <v>0</v>
      </c>
    </row>
    <row r="49" spans="1:36" s="18" customFormat="1" ht="15.75" customHeight="1" thickBot="1" x14ac:dyDescent="0.3">
      <c r="A49" s="173"/>
      <c r="B49" s="884"/>
      <c r="C49" s="950"/>
      <c r="D49" s="946"/>
      <c r="E49" s="222" t="s">
        <v>625</v>
      </c>
      <c r="F49" s="167">
        <f t="shared" si="41"/>
        <v>0</v>
      </c>
      <c r="G49" s="176">
        <v>0</v>
      </c>
      <c r="H49" s="176">
        <v>0</v>
      </c>
      <c r="I49" s="176">
        <v>0</v>
      </c>
      <c r="J49" s="401">
        <v>0</v>
      </c>
      <c r="K49" s="410">
        <f t="shared" si="40"/>
        <v>0</v>
      </c>
      <c r="L49" s="385">
        <v>0</v>
      </c>
      <c r="M49" s="176">
        <v>0</v>
      </c>
      <c r="N49" s="176">
        <v>0</v>
      </c>
      <c r="O49" s="176">
        <v>0</v>
      </c>
      <c r="P49" s="311">
        <f t="shared" si="35"/>
        <v>0</v>
      </c>
      <c r="Q49" s="176">
        <v>0</v>
      </c>
      <c r="R49" s="176">
        <v>0</v>
      </c>
      <c r="S49" s="176">
        <v>0</v>
      </c>
      <c r="T49" s="401">
        <v>0</v>
      </c>
      <c r="U49" s="410">
        <f t="shared" si="36"/>
        <v>0</v>
      </c>
      <c r="V49" s="176">
        <v>0</v>
      </c>
      <c r="W49" s="176">
        <v>0</v>
      </c>
      <c r="X49" s="176">
        <v>0</v>
      </c>
      <c r="Y49" s="401">
        <v>0</v>
      </c>
      <c r="Z49" s="410">
        <f t="shared" si="37"/>
        <v>0</v>
      </c>
      <c r="AA49" s="176">
        <v>0</v>
      </c>
      <c r="AB49" s="176">
        <v>0</v>
      </c>
      <c r="AC49" s="176">
        <v>0</v>
      </c>
      <c r="AD49" s="176">
        <v>0</v>
      </c>
      <c r="AE49" s="410">
        <f t="shared" si="38"/>
        <v>0</v>
      </c>
      <c r="AF49" s="210">
        <v>0</v>
      </c>
      <c r="AG49" s="210">
        <v>0</v>
      </c>
      <c r="AH49" s="210">
        <v>0</v>
      </c>
      <c r="AI49" s="210">
        <v>0</v>
      </c>
      <c r="AJ49" s="410">
        <f t="shared" si="39"/>
        <v>0</v>
      </c>
    </row>
    <row r="50" spans="1:36" s="18" customFormat="1" ht="15" customHeight="1" x14ac:dyDescent="0.25">
      <c r="A50" s="173"/>
      <c r="B50" s="884">
        <v>11</v>
      </c>
      <c r="C50" s="950"/>
      <c r="D50" s="943" t="s">
        <v>617</v>
      </c>
      <c r="E50" s="57" t="s">
        <v>118</v>
      </c>
      <c r="F50" s="167">
        <f t="shared" si="41"/>
        <v>0</v>
      </c>
      <c r="G50" s="49">
        <v>0</v>
      </c>
      <c r="H50" s="49">
        <v>0</v>
      </c>
      <c r="I50" s="49">
        <v>0</v>
      </c>
      <c r="J50" s="399">
        <v>0</v>
      </c>
      <c r="K50" s="410">
        <f t="shared" si="40"/>
        <v>0</v>
      </c>
      <c r="L50" s="386">
        <v>0</v>
      </c>
      <c r="M50" s="49">
        <v>0</v>
      </c>
      <c r="N50" s="49">
        <v>0</v>
      </c>
      <c r="O50" s="49">
        <v>0</v>
      </c>
      <c r="P50" s="311">
        <f t="shared" si="35"/>
        <v>0</v>
      </c>
      <c r="Q50" s="49">
        <v>0</v>
      </c>
      <c r="R50" s="49">
        <v>0</v>
      </c>
      <c r="S50" s="49">
        <v>0</v>
      </c>
      <c r="T50" s="399">
        <v>0</v>
      </c>
      <c r="U50" s="410">
        <f t="shared" si="36"/>
        <v>0</v>
      </c>
      <c r="V50" s="49">
        <v>0</v>
      </c>
      <c r="W50" s="49">
        <v>0</v>
      </c>
      <c r="X50" s="49">
        <v>0</v>
      </c>
      <c r="Y50" s="399">
        <v>0</v>
      </c>
      <c r="Z50" s="410">
        <f t="shared" si="37"/>
        <v>0</v>
      </c>
      <c r="AA50" s="49">
        <v>0</v>
      </c>
      <c r="AB50" s="49">
        <v>0</v>
      </c>
      <c r="AC50" s="49">
        <v>0</v>
      </c>
      <c r="AD50" s="49">
        <v>0</v>
      </c>
      <c r="AE50" s="410">
        <f t="shared" si="38"/>
        <v>0</v>
      </c>
      <c r="AF50" s="210">
        <v>0</v>
      </c>
      <c r="AG50" s="210">
        <v>0</v>
      </c>
      <c r="AH50" s="210">
        <v>0</v>
      </c>
      <c r="AI50" s="210">
        <v>0</v>
      </c>
      <c r="AJ50" s="410">
        <f t="shared" si="39"/>
        <v>0</v>
      </c>
    </row>
    <row r="51" spans="1:36" s="18" customFormat="1" ht="15" customHeight="1" x14ac:dyDescent="0.25">
      <c r="A51" s="173"/>
      <c r="B51" s="884"/>
      <c r="C51" s="950"/>
      <c r="D51" s="944"/>
      <c r="E51" s="59" t="s">
        <v>119</v>
      </c>
      <c r="F51" s="167">
        <f t="shared" si="41"/>
        <v>0</v>
      </c>
      <c r="G51" s="43">
        <v>0</v>
      </c>
      <c r="H51" s="43">
        <v>0</v>
      </c>
      <c r="I51" s="43">
        <v>0</v>
      </c>
      <c r="J51" s="397">
        <v>0</v>
      </c>
      <c r="K51" s="410">
        <f t="shared" si="40"/>
        <v>0</v>
      </c>
      <c r="L51" s="380">
        <v>0</v>
      </c>
      <c r="M51" s="43">
        <v>0</v>
      </c>
      <c r="N51" s="43">
        <v>0</v>
      </c>
      <c r="O51" s="43">
        <v>0</v>
      </c>
      <c r="P51" s="311">
        <f t="shared" si="35"/>
        <v>0</v>
      </c>
      <c r="Q51" s="43">
        <v>0</v>
      </c>
      <c r="R51" s="43">
        <v>0</v>
      </c>
      <c r="S51" s="43">
        <v>0</v>
      </c>
      <c r="T51" s="397">
        <v>0</v>
      </c>
      <c r="U51" s="410">
        <f t="shared" si="36"/>
        <v>0</v>
      </c>
      <c r="V51" s="43">
        <v>0</v>
      </c>
      <c r="W51" s="43">
        <v>0</v>
      </c>
      <c r="X51" s="43">
        <v>0</v>
      </c>
      <c r="Y51" s="397">
        <v>0</v>
      </c>
      <c r="Z51" s="410">
        <f t="shared" si="37"/>
        <v>0</v>
      </c>
      <c r="AA51" s="43">
        <v>0</v>
      </c>
      <c r="AB51" s="43">
        <v>0</v>
      </c>
      <c r="AC51" s="43">
        <v>0</v>
      </c>
      <c r="AD51" s="43">
        <v>0</v>
      </c>
      <c r="AE51" s="410">
        <f t="shared" si="38"/>
        <v>0</v>
      </c>
      <c r="AF51" s="43">
        <v>0</v>
      </c>
      <c r="AG51" s="43">
        <v>0</v>
      </c>
      <c r="AH51" s="43">
        <v>0</v>
      </c>
      <c r="AI51" s="43">
        <v>0</v>
      </c>
      <c r="AJ51" s="410">
        <f t="shared" si="39"/>
        <v>0</v>
      </c>
    </row>
    <row r="52" spans="1:36" s="18" customFormat="1" ht="15.75" customHeight="1" thickBot="1" x14ac:dyDescent="0.3">
      <c r="A52" s="173"/>
      <c r="B52" s="884"/>
      <c r="C52" s="950"/>
      <c r="D52" s="944"/>
      <c r="E52" s="60" t="s">
        <v>114</v>
      </c>
      <c r="F52" s="167">
        <f t="shared" si="41"/>
        <v>0</v>
      </c>
      <c r="G52" s="44">
        <v>0</v>
      </c>
      <c r="H52" s="44">
        <v>0</v>
      </c>
      <c r="I52" s="44">
        <v>0</v>
      </c>
      <c r="J52" s="398">
        <v>0</v>
      </c>
      <c r="K52" s="410">
        <f t="shared" si="40"/>
        <v>0</v>
      </c>
      <c r="L52" s="381">
        <v>0</v>
      </c>
      <c r="M52" s="44">
        <v>0</v>
      </c>
      <c r="N52" s="44">
        <v>0</v>
      </c>
      <c r="O52" s="44">
        <v>0</v>
      </c>
      <c r="P52" s="311">
        <f t="shared" si="35"/>
        <v>0</v>
      </c>
      <c r="Q52" s="44">
        <v>0</v>
      </c>
      <c r="R52" s="44">
        <v>0</v>
      </c>
      <c r="S52" s="44">
        <v>0</v>
      </c>
      <c r="T52" s="398">
        <v>0</v>
      </c>
      <c r="U52" s="410">
        <f t="shared" si="36"/>
        <v>0</v>
      </c>
      <c r="V52" s="44">
        <v>0</v>
      </c>
      <c r="W52" s="44">
        <v>0</v>
      </c>
      <c r="X52" s="44">
        <v>0</v>
      </c>
      <c r="Y52" s="398">
        <v>0</v>
      </c>
      <c r="Z52" s="410">
        <f t="shared" si="37"/>
        <v>0</v>
      </c>
      <c r="AA52" s="44">
        <v>0</v>
      </c>
      <c r="AB52" s="44">
        <v>0</v>
      </c>
      <c r="AC52" s="44">
        <v>0</v>
      </c>
      <c r="AD52" s="44">
        <v>0</v>
      </c>
      <c r="AE52" s="410">
        <f t="shared" si="38"/>
        <v>0</v>
      </c>
      <c r="AF52" s="43">
        <v>0</v>
      </c>
      <c r="AG52" s="43">
        <v>0</v>
      </c>
      <c r="AH52" s="43">
        <v>0</v>
      </c>
      <c r="AI52" s="43">
        <v>0</v>
      </c>
      <c r="AJ52" s="410">
        <f t="shared" si="39"/>
        <v>0</v>
      </c>
    </row>
    <row r="53" spans="1:36" s="18" customFormat="1" ht="15.75" customHeight="1" thickBot="1" x14ac:dyDescent="0.3">
      <c r="A53" s="173"/>
      <c r="B53" s="884"/>
      <c r="C53" s="950"/>
      <c r="D53" s="945"/>
      <c r="E53" s="222" t="s">
        <v>626</v>
      </c>
      <c r="F53" s="167">
        <f t="shared" si="41"/>
        <v>0</v>
      </c>
      <c r="G53" s="213">
        <v>0</v>
      </c>
      <c r="H53" s="213">
        <v>0</v>
      </c>
      <c r="I53" s="213">
        <v>0</v>
      </c>
      <c r="J53" s="400">
        <v>0</v>
      </c>
      <c r="K53" s="410">
        <f t="shared" si="40"/>
        <v>0</v>
      </c>
      <c r="L53" s="384">
        <v>0</v>
      </c>
      <c r="M53" s="213">
        <v>0</v>
      </c>
      <c r="N53" s="213">
        <v>0</v>
      </c>
      <c r="O53" s="213">
        <v>0</v>
      </c>
      <c r="P53" s="311">
        <f t="shared" si="35"/>
        <v>0</v>
      </c>
      <c r="Q53" s="213">
        <v>0</v>
      </c>
      <c r="R53" s="213">
        <v>0</v>
      </c>
      <c r="S53" s="213">
        <v>0</v>
      </c>
      <c r="T53" s="400">
        <v>0</v>
      </c>
      <c r="U53" s="410">
        <f t="shared" si="36"/>
        <v>0</v>
      </c>
      <c r="V53" s="213">
        <v>0</v>
      </c>
      <c r="W53" s="213">
        <v>0</v>
      </c>
      <c r="X53" s="213">
        <v>0</v>
      </c>
      <c r="Y53" s="400">
        <v>0</v>
      </c>
      <c r="Z53" s="410">
        <f t="shared" si="37"/>
        <v>0</v>
      </c>
      <c r="AA53" s="213">
        <v>0</v>
      </c>
      <c r="AB53" s="213">
        <v>0</v>
      </c>
      <c r="AC53" s="213">
        <v>0</v>
      </c>
      <c r="AD53" s="213">
        <v>0</v>
      </c>
      <c r="AE53" s="410">
        <f t="shared" si="38"/>
        <v>0</v>
      </c>
      <c r="AF53" s="43">
        <v>0</v>
      </c>
      <c r="AG53" s="43">
        <v>0</v>
      </c>
      <c r="AH53" s="43">
        <v>0</v>
      </c>
      <c r="AI53" s="43">
        <v>0</v>
      </c>
      <c r="AJ53" s="410">
        <f t="shared" si="39"/>
        <v>0</v>
      </c>
    </row>
    <row r="54" spans="1:36" s="18" customFormat="1" ht="16.5" customHeight="1" thickBot="1" x14ac:dyDescent="0.3">
      <c r="A54" s="173"/>
      <c r="B54" s="884"/>
      <c r="C54" s="950"/>
      <c r="D54" s="946"/>
      <c r="E54" s="222" t="s">
        <v>625</v>
      </c>
      <c r="F54" s="167">
        <f t="shared" si="41"/>
        <v>0</v>
      </c>
      <c r="G54" s="176">
        <v>0</v>
      </c>
      <c r="H54" s="176">
        <v>0</v>
      </c>
      <c r="I54" s="176">
        <v>0</v>
      </c>
      <c r="J54" s="401">
        <v>0</v>
      </c>
      <c r="K54" s="410">
        <f t="shared" si="40"/>
        <v>0</v>
      </c>
      <c r="L54" s="385">
        <v>0</v>
      </c>
      <c r="M54" s="176">
        <v>0</v>
      </c>
      <c r="N54" s="176">
        <v>0</v>
      </c>
      <c r="O54" s="176">
        <v>0</v>
      </c>
      <c r="P54" s="311">
        <f t="shared" si="35"/>
        <v>0</v>
      </c>
      <c r="Q54" s="176">
        <v>0</v>
      </c>
      <c r="R54" s="176">
        <v>0</v>
      </c>
      <c r="S54" s="176">
        <v>0</v>
      </c>
      <c r="T54" s="401">
        <v>0</v>
      </c>
      <c r="U54" s="410">
        <f t="shared" si="36"/>
        <v>0</v>
      </c>
      <c r="V54" s="176">
        <v>0</v>
      </c>
      <c r="W54" s="176">
        <v>0</v>
      </c>
      <c r="X54" s="176">
        <v>0</v>
      </c>
      <c r="Y54" s="401">
        <v>0</v>
      </c>
      <c r="Z54" s="410">
        <f t="shared" si="37"/>
        <v>0</v>
      </c>
      <c r="AA54" s="176">
        <v>0</v>
      </c>
      <c r="AB54" s="176">
        <v>0</v>
      </c>
      <c r="AC54" s="176">
        <v>0</v>
      </c>
      <c r="AD54" s="176">
        <v>0</v>
      </c>
      <c r="AE54" s="410">
        <f t="shared" si="38"/>
        <v>0</v>
      </c>
      <c r="AF54" s="210">
        <v>0</v>
      </c>
      <c r="AG54" s="210">
        <v>0</v>
      </c>
      <c r="AH54" s="210">
        <v>0</v>
      </c>
      <c r="AI54" s="210">
        <v>0</v>
      </c>
      <c r="AJ54" s="410">
        <f t="shared" si="39"/>
        <v>0</v>
      </c>
    </row>
    <row r="55" spans="1:36" s="18" customFormat="1" ht="15.75" customHeight="1" x14ac:dyDescent="0.25">
      <c r="A55" s="173"/>
      <c r="B55" s="884">
        <v>12</v>
      </c>
      <c r="C55" s="950"/>
      <c r="D55" s="943" t="s">
        <v>519</v>
      </c>
      <c r="E55" s="57" t="s">
        <v>118</v>
      </c>
      <c r="F55" s="167">
        <f t="shared" si="41"/>
        <v>0</v>
      </c>
      <c r="G55" s="49">
        <v>0</v>
      </c>
      <c r="H55" s="49">
        <v>0</v>
      </c>
      <c r="I55" s="49">
        <v>0</v>
      </c>
      <c r="J55" s="399">
        <v>0</v>
      </c>
      <c r="K55" s="410">
        <f t="shared" si="40"/>
        <v>0</v>
      </c>
      <c r="L55" s="386">
        <v>0</v>
      </c>
      <c r="M55" s="49">
        <v>0</v>
      </c>
      <c r="N55" s="49">
        <v>0</v>
      </c>
      <c r="O55" s="49">
        <v>0</v>
      </c>
      <c r="P55" s="311">
        <f t="shared" si="35"/>
        <v>0</v>
      </c>
      <c r="Q55" s="49">
        <v>0</v>
      </c>
      <c r="R55" s="49">
        <v>0</v>
      </c>
      <c r="S55" s="49">
        <v>0</v>
      </c>
      <c r="T55" s="399">
        <v>0</v>
      </c>
      <c r="U55" s="410">
        <f t="shared" si="36"/>
        <v>0</v>
      </c>
      <c r="V55" s="49">
        <v>0</v>
      </c>
      <c r="W55" s="49">
        <v>0</v>
      </c>
      <c r="X55" s="49">
        <v>0</v>
      </c>
      <c r="Y55" s="399">
        <v>0</v>
      </c>
      <c r="Z55" s="410">
        <f t="shared" si="37"/>
        <v>0</v>
      </c>
      <c r="AA55" s="49">
        <v>0</v>
      </c>
      <c r="AB55" s="49">
        <v>0</v>
      </c>
      <c r="AC55" s="49">
        <v>0</v>
      </c>
      <c r="AD55" s="49">
        <v>0</v>
      </c>
      <c r="AE55" s="410">
        <f t="shared" si="38"/>
        <v>0</v>
      </c>
      <c r="AF55" s="210">
        <v>0</v>
      </c>
      <c r="AG55" s="210">
        <v>0</v>
      </c>
      <c r="AH55" s="210">
        <v>0</v>
      </c>
      <c r="AI55" s="210">
        <v>0</v>
      </c>
      <c r="AJ55" s="410">
        <f t="shared" si="39"/>
        <v>0</v>
      </c>
    </row>
    <row r="56" spans="1:36" s="18" customFormat="1" ht="15.75" customHeight="1" x14ac:dyDescent="0.25">
      <c r="A56" s="173"/>
      <c r="B56" s="884"/>
      <c r="C56" s="950"/>
      <c r="D56" s="944"/>
      <c r="E56" s="59" t="s">
        <v>119</v>
      </c>
      <c r="F56" s="167">
        <f t="shared" si="41"/>
        <v>0</v>
      </c>
      <c r="G56" s="43">
        <v>0</v>
      </c>
      <c r="H56" s="43">
        <v>0</v>
      </c>
      <c r="I56" s="43">
        <v>0</v>
      </c>
      <c r="J56" s="397">
        <v>0</v>
      </c>
      <c r="K56" s="410">
        <f t="shared" si="40"/>
        <v>0</v>
      </c>
      <c r="L56" s="380">
        <v>0</v>
      </c>
      <c r="M56" s="43">
        <v>0</v>
      </c>
      <c r="N56" s="43">
        <v>0</v>
      </c>
      <c r="O56" s="43">
        <v>0</v>
      </c>
      <c r="P56" s="311">
        <f t="shared" si="35"/>
        <v>0</v>
      </c>
      <c r="Q56" s="43">
        <v>0</v>
      </c>
      <c r="R56" s="43">
        <v>0</v>
      </c>
      <c r="S56" s="43">
        <v>0</v>
      </c>
      <c r="T56" s="397">
        <v>0</v>
      </c>
      <c r="U56" s="410">
        <f t="shared" si="36"/>
        <v>0</v>
      </c>
      <c r="V56" s="43">
        <v>0</v>
      </c>
      <c r="W56" s="43">
        <v>0</v>
      </c>
      <c r="X56" s="43">
        <v>0</v>
      </c>
      <c r="Y56" s="397">
        <v>0</v>
      </c>
      <c r="Z56" s="410">
        <f t="shared" si="37"/>
        <v>0</v>
      </c>
      <c r="AA56" s="43">
        <v>0</v>
      </c>
      <c r="AB56" s="43">
        <v>0</v>
      </c>
      <c r="AC56" s="43">
        <v>0</v>
      </c>
      <c r="AD56" s="43">
        <v>0</v>
      </c>
      <c r="AE56" s="410">
        <f t="shared" si="38"/>
        <v>0</v>
      </c>
      <c r="AF56" s="43">
        <v>0</v>
      </c>
      <c r="AG56" s="43">
        <v>0</v>
      </c>
      <c r="AH56" s="43">
        <v>0</v>
      </c>
      <c r="AI56" s="43">
        <v>0</v>
      </c>
      <c r="AJ56" s="410">
        <f t="shared" si="39"/>
        <v>0</v>
      </c>
    </row>
    <row r="57" spans="1:36" s="18" customFormat="1" ht="16.5" customHeight="1" thickBot="1" x14ac:dyDescent="0.3">
      <c r="A57" s="173"/>
      <c r="B57" s="884"/>
      <c r="C57" s="950"/>
      <c r="D57" s="944"/>
      <c r="E57" s="60" t="s">
        <v>114</v>
      </c>
      <c r="F57" s="167">
        <f t="shared" si="41"/>
        <v>0</v>
      </c>
      <c r="G57" s="44">
        <v>0</v>
      </c>
      <c r="H57" s="44">
        <v>0</v>
      </c>
      <c r="I57" s="44">
        <v>0</v>
      </c>
      <c r="J57" s="398">
        <v>0</v>
      </c>
      <c r="K57" s="410">
        <f t="shared" si="40"/>
        <v>0</v>
      </c>
      <c r="L57" s="381">
        <v>0</v>
      </c>
      <c r="M57" s="44">
        <v>0</v>
      </c>
      <c r="N57" s="44">
        <v>0</v>
      </c>
      <c r="O57" s="44">
        <v>0</v>
      </c>
      <c r="P57" s="311">
        <f t="shared" si="35"/>
        <v>0</v>
      </c>
      <c r="Q57" s="44">
        <v>0</v>
      </c>
      <c r="R57" s="44">
        <v>0</v>
      </c>
      <c r="S57" s="44">
        <v>0</v>
      </c>
      <c r="T57" s="398">
        <v>0</v>
      </c>
      <c r="U57" s="410">
        <f t="shared" si="36"/>
        <v>0</v>
      </c>
      <c r="V57" s="44">
        <v>0</v>
      </c>
      <c r="W57" s="44">
        <v>0</v>
      </c>
      <c r="X57" s="44">
        <v>0</v>
      </c>
      <c r="Y57" s="398">
        <v>0</v>
      </c>
      <c r="Z57" s="410">
        <f t="shared" si="37"/>
        <v>0</v>
      </c>
      <c r="AA57" s="44">
        <v>0</v>
      </c>
      <c r="AB57" s="44">
        <v>0</v>
      </c>
      <c r="AC57" s="44">
        <v>0</v>
      </c>
      <c r="AD57" s="44">
        <v>0</v>
      </c>
      <c r="AE57" s="410">
        <f t="shared" si="38"/>
        <v>0</v>
      </c>
      <c r="AF57" s="43">
        <v>0</v>
      </c>
      <c r="AG57" s="43">
        <v>0</v>
      </c>
      <c r="AH57" s="43">
        <v>0</v>
      </c>
      <c r="AI57" s="43">
        <v>0</v>
      </c>
      <c r="AJ57" s="410">
        <f t="shared" si="39"/>
        <v>0</v>
      </c>
    </row>
    <row r="58" spans="1:36" s="18" customFormat="1" ht="16.5" customHeight="1" thickBot="1" x14ac:dyDescent="0.3">
      <c r="A58" s="173"/>
      <c r="B58" s="884"/>
      <c r="C58" s="950"/>
      <c r="D58" s="945"/>
      <c r="E58" s="222" t="s">
        <v>626</v>
      </c>
      <c r="F58" s="167">
        <f t="shared" si="41"/>
        <v>2</v>
      </c>
      <c r="G58" s="213">
        <v>0</v>
      </c>
      <c r="H58" s="213">
        <v>0</v>
      </c>
      <c r="I58" s="213">
        <v>0</v>
      </c>
      <c r="J58" s="400">
        <v>0</v>
      </c>
      <c r="K58" s="410">
        <f t="shared" si="40"/>
        <v>0</v>
      </c>
      <c r="L58" s="384">
        <v>0</v>
      </c>
      <c r="M58" s="213">
        <v>0</v>
      </c>
      <c r="N58" s="213">
        <v>0</v>
      </c>
      <c r="O58" s="213">
        <v>0</v>
      </c>
      <c r="P58" s="311">
        <f t="shared" si="35"/>
        <v>0</v>
      </c>
      <c r="Q58" s="213">
        <v>0</v>
      </c>
      <c r="R58" s="213">
        <v>0</v>
      </c>
      <c r="S58" s="213">
        <v>0</v>
      </c>
      <c r="T58" s="400">
        <v>0</v>
      </c>
      <c r="U58" s="410">
        <f t="shared" si="36"/>
        <v>0</v>
      </c>
      <c r="V58" s="213">
        <v>0</v>
      </c>
      <c r="W58" s="213">
        <v>0</v>
      </c>
      <c r="X58" s="213">
        <v>0</v>
      </c>
      <c r="Y58" s="400">
        <v>0</v>
      </c>
      <c r="Z58" s="410">
        <f t="shared" si="37"/>
        <v>0</v>
      </c>
      <c r="AA58" s="213">
        <v>0</v>
      </c>
      <c r="AB58" s="213">
        <v>2</v>
      </c>
      <c r="AC58" s="213">
        <v>0</v>
      </c>
      <c r="AD58" s="213">
        <v>0</v>
      </c>
      <c r="AE58" s="410">
        <f t="shared" si="38"/>
        <v>2</v>
      </c>
      <c r="AF58" s="43">
        <v>0</v>
      </c>
      <c r="AG58" s="43">
        <v>0</v>
      </c>
      <c r="AH58" s="43">
        <v>0</v>
      </c>
      <c r="AI58" s="43">
        <v>0</v>
      </c>
      <c r="AJ58" s="410">
        <f t="shared" si="39"/>
        <v>0</v>
      </c>
    </row>
    <row r="59" spans="1:36" s="18" customFormat="1" ht="16.5" customHeight="1" thickBot="1" x14ac:dyDescent="0.3">
      <c r="A59" s="173"/>
      <c r="B59" s="884"/>
      <c r="C59" s="950"/>
      <c r="D59" s="946"/>
      <c r="E59" s="222" t="s">
        <v>625</v>
      </c>
      <c r="F59" s="167">
        <f t="shared" si="41"/>
        <v>0</v>
      </c>
      <c r="G59" s="176">
        <v>0</v>
      </c>
      <c r="H59" s="176">
        <v>0</v>
      </c>
      <c r="I59" s="176">
        <v>0</v>
      </c>
      <c r="J59" s="401">
        <v>0</v>
      </c>
      <c r="K59" s="410">
        <f t="shared" si="40"/>
        <v>0</v>
      </c>
      <c r="L59" s="385">
        <v>0</v>
      </c>
      <c r="M59" s="176">
        <v>0</v>
      </c>
      <c r="N59" s="176">
        <v>0</v>
      </c>
      <c r="O59" s="176">
        <v>0</v>
      </c>
      <c r="P59" s="311">
        <f t="shared" si="35"/>
        <v>0</v>
      </c>
      <c r="Q59" s="176">
        <v>0</v>
      </c>
      <c r="R59" s="176">
        <v>0</v>
      </c>
      <c r="S59" s="176">
        <v>0</v>
      </c>
      <c r="T59" s="401">
        <v>0</v>
      </c>
      <c r="U59" s="410">
        <f t="shared" si="36"/>
        <v>0</v>
      </c>
      <c r="V59" s="176">
        <v>0</v>
      </c>
      <c r="W59" s="176">
        <v>0</v>
      </c>
      <c r="X59" s="176">
        <v>0</v>
      </c>
      <c r="Y59" s="401">
        <v>0</v>
      </c>
      <c r="Z59" s="410">
        <f t="shared" si="37"/>
        <v>0</v>
      </c>
      <c r="AA59" s="176">
        <v>0</v>
      </c>
      <c r="AB59" s="176">
        <v>0</v>
      </c>
      <c r="AC59" s="176">
        <v>0</v>
      </c>
      <c r="AD59" s="176">
        <v>0</v>
      </c>
      <c r="AE59" s="410">
        <f t="shared" si="38"/>
        <v>0</v>
      </c>
      <c r="AF59" s="210">
        <v>0</v>
      </c>
      <c r="AG59" s="210">
        <v>0</v>
      </c>
      <c r="AH59" s="210">
        <v>0</v>
      </c>
      <c r="AI59" s="210">
        <v>0</v>
      </c>
      <c r="AJ59" s="410">
        <f t="shared" si="39"/>
        <v>0</v>
      </c>
    </row>
    <row r="60" spans="1:36" s="18" customFormat="1" ht="15" customHeight="1" x14ac:dyDescent="0.25">
      <c r="A60" s="173"/>
      <c r="B60" s="884">
        <v>13</v>
      </c>
      <c r="C60" s="950"/>
      <c r="D60" s="943" t="s">
        <v>520</v>
      </c>
      <c r="E60" s="57" t="s">
        <v>118</v>
      </c>
      <c r="F60" s="167">
        <f t="shared" si="41"/>
        <v>16</v>
      </c>
      <c r="G60" s="49">
        <v>0</v>
      </c>
      <c r="H60" s="49">
        <v>0</v>
      </c>
      <c r="I60" s="49">
        <v>0</v>
      </c>
      <c r="J60" s="399">
        <v>0</v>
      </c>
      <c r="K60" s="410">
        <f t="shared" si="40"/>
        <v>0</v>
      </c>
      <c r="L60" s="386">
        <v>2</v>
      </c>
      <c r="M60" s="49">
        <v>0</v>
      </c>
      <c r="N60" s="49">
        <v>0</v>
      </c>
      <c r="O60" s="49">
        <v>1</v>
      </c>
      <c r="P60" s="311">
        <f t="shared" si="35"/>
        <v>3</v>
      </c>
      <c r="Q60" s="49">
        <v>4</v>
      </c>
      <c r="R60" s="49">
        <v>0</v>
      </c>
      <c r="S60" s="49">
        <v>0</v>
      </c>
      <c r="T60" s="399">
        <v>0</v>
      </c>
      <c r="U60" s="410">
        <f t="shared" si="36"/>
        <v>4</v>
      </c>
      <c r="V60" s="49">
        <v>0</v>
      </c>
      <c r="W60" s="49">
        <v>0</v>
      </c>
      <c r="X60" s="49">
        <v>0</v>
      </c>
      <c r="Y60" s="399">
        <v>2</v>
      </c>
      <c r="Z60" s="410">
        <f t="shared" si="37"/>
        <v>2</v>
      </c>
      <c r="AA60" s="49">
        <v>0</v>
      </c>
      <c r="AB60" s="49">
        <v>0</v>
      </c>
      <c r="AC60" s="49">
        <v>0</v>
      </c>
      <c r="AD60" s="49">
        <v>3</v>
      </c>
      <c r="AE60" s="410">
        <f t="shared" si="38"/>
        <v>3</v>
      </c>
      <c r="AF60" s="210">
        <v>0</v>
      </c>
      <c r="AG60" s="210">
        <v>0</v>
      </c>
      <c r="AH60" s="210">
        <v>0</v>
      </c>
      <c r="AI60" s="210">
        <v>4</v>
      </c>
      <c r="AJ60" s="410">
        <f t="shared" si="39"/>
        <v>4</v>
      </c>
    </row>
    <row r="61" spans="1:36" s="18" customFormat="1" ht="15" customHeight="1" x14ac:dyDescent="0.25">
      <c r="A61" s="173"/>
      <c r="B61" s="884"/>
      <c r="C61" s="950"/>
      <c r="D61" s="944"/>
      <c r="E61" s="59" t="s">
        <v>119</v>
      </c>
      <c r="F61" s="167">
        <f t="shared" si="41"/>
        <v>0</v>
      </c>
      <c r="G61" s="43">
        <v>0</v>
      </c>
      <c r="H61" s="43">
        <v>0</v>
      </c>
      <c r="I61" s="43">
        <v>0</v>
      </c>
      <c r="J61" s="397">
        <v>0</v>
      </c>
      <c r="K61" s="410">
        <f t="shared" si="40"/>
        <v>0</v>
      </c>
      <c r="L61" s="380">
        <v>0</v>
      </c>
      <c r="M61" s="43">
        <v>0</v>
      </c>
      <c r="N61" s="43">
        <v>0</v>
      </c>
      <c r="O61" s="43">
        <v>0</v>
      </c>
      <c r="P61" s="311">
        <f t="shared" si="35"/>
        <v>0</v>
      </c>
      <c r="Q61" s="43">
        <v>0</v>
      </c>
      <c r="R61" s="43">
        <v>0</v>
      </c>
      <c r="S61" s="43">
        <v>0</v>
      </c>
      <c r="T61" s="397">
        <v>0</v>
      </c>
      <c r="U61" s="410">
        <f t="shared" si="36"/>
        <v>0</v>
      </c>
      <c r="V61" s="43">
        <v>0</v>
      </c>
      <c r="W61" s="43">
        <v>0</v>
      </c>
      <c r="X61" s="43">
        <v>0</v>
      </c>
      <c r="Y61" s="397">
        <v>0</v>
      </c>
      <c r="Z61" s="410">
        <f t="shared" si="37"/>
        <v>0</v>
      </c>
      <c r="AA61" s="43">
        <v>0</v>
      </c>
      <c r="AB61" s="43">
        <v>0</v>
      </c>
      <c r="AC61" s="43">
        <v>0</v>
      </c>
      <c r="AD61" s="43">
        <v>0</v>
      </c>
      <c r="AE61" s="410">
        <f t="shared" si="38"/>
        <v>0</v>
      </c>
      <c r="AF61" s="43">
        <v>0</v>
      </c>
      <c r="AG61" s="43">
        <v>0</v>
      </c>
      <c r="AH61" s="43">
        <v>0</v>
      </c>
      <c r="AI61" s="43">
        <v>0</v>
      </c>
      <c r="AJ61" s="410">
        <f t="shared" si="39"/>
        <v>0</v>
      </c>
    </row>
    <row r="62" spans="1:36" s="18" customFormat="1" ht="15" customHeight="1" thickBot="1" x14ac:dyDescent="0.3">
      <c r="A62" s="173"/>
      <c r="B62" s="884"/>
      <c r="C62" s="950"/>
      <c r="D62" s="944"/>
      <c r="E62" s="60" t="s">
        <v>114</v>
      </c>
      <c r="F62" s="167">
        <f t="shared" si="41"/>
        <v>420</v>
      </c>
      <c r="G62" s="44">
        <v>51</v>
      </c>
      <c r="H62" s="44">
        <v>1</v>
      </c>
      <c r="I62" s="44">
        <v>1</v>
      </c>
      <c r="J62" s="398">
        <v>2</v>
      </c>
      <c r="K62" s="410">
        <f t="shared" si="40"/>
        <v>55</v>
      </c>
      <c r="L62" s="381">
        <v>53</v>
      </c>
      <c r="M62" s="44">
        <v>9</v>
      </c>
      <c r="N62" s="44">
        <v>0</v>
      </c>
      <c r="O62" s="44">
        <v>1</v>
      </c>
      <c r="P62" s="311">
        <f t="shared" si="35"/>
        <v>63</v>
      </c>
      <c r="Q62" s="44">
        <v>100</v>
      </c>
      <c r="R62" s="44">
        <v>1</v>
      </c>
      <c r="S62" s="44">
        <v>4</v>
      </c>
      <c r="T62" s="398">
        <v>7</v>
      </c>
      <c r="U62" s="410">
        <f t="shared" si="36"/>
        <v>112</v>
      </c>
      <c r="V62" s="44">
        <v>4</v>
      </c>
      <c r="W62" s="44">
        <v>2</v>
      </c>
      <c r="X62" s="44">
        <v>4</v>
      </c>
      <c r="Y62" s="398">
        <v>76</v>
      </c>
      <c r="Z62" s="410">
        <f t="shared" si="37"/>
        <v>86</v>
      </c>
      <c r="AA62" s="44">
        <v>4</v>
      </c>
      <c r="AB62" s="44">
        <v>2</v>
      </c>
      <c r="AC62" s="44">
        <v>6</v>
      </c>
      <c r="AD62" s="44">
        <v>48</v>
      </c>
      <c r="AE62" s="410">
        <f t="shared" si="38"/>
        <v>60</v>
      </c>
      <c r="AF62" s="43">
        <v>1</v>
      </c>
      <c r="AG62" s="43">
        <v>0</v>
      </c>
      <c r="AH62" s="43">
        <v>1</v>
      </c>
      <c r="AI62" s="43">
        <v>42</v>
      </c>
      <c r="AJ62" s="410">
        <f t="shared" si="39"/>
        <v>44</v>
      </c>
    </row>
    <row r="63" spans="1:36" s="18" customFormat="1" ht="15" customHeight="1" thickBot="1" x14ac:dyDescent="0.3">
      <c r="A63" s="173"/>
      <c r="B63" s="884"/>
      <c r="C63" s="950"/>
      <c r="D63" s="945"/>
      <c r="E63" s="222" t="s">
        <v>626</v>
      </c>
      <c r="F63" s="167">
        <f t="shared" si="41"/>
        <v>906</v>
      </c>
      <c r="G63" s="213">
        <v>83</v>
      </c>
      <c r="H63" s="213">
        <v>9</v>
      </c>
      <c r="I63" s="213">
        <v>7</v>
      </c>
      <c r="J63" s="400">
        <v>7</v>
      </c>
      <c r="K63" s="410">
        <f t="shared" si="40"/>
        <v>106</v>
      </c>
      <c r="L63" s="384">
        <v>125</v>
      </c>
      <c r="M63" s="213">
        <v>2</v>
      </c>
      <c r="N63" s="213">
        <v>17</v>
      </c>
      <c r="O63" s="213">
        <v>8</v>
      </c>
      <c r="P63" s="311">
        <f t="shared" si="35"/>
        <v>152</v>
      </c>
      <c r="Q63" s="213">
        <v>191</v>
      </c>
      <c r="R63" s="213">
        <v>3</v>
      </c>
      <c r="S63" s="213">
        <v>30</v>
      </c>
      <c r="T63" s="400">
        <v>29</v>
      </c>
      <c r="U63" s="410">
        <f t="shared" si="36"/>
        <v>253</v>
      </c>
      <c r="V63" s="213">
        <v>3</v>
      </c>
      <c r="W63" s="213">
        <v>17</v>
      </c>
      <c r="X63" s="213">
        <v>9</v>
      </c>
      <c r="Y63" s="400">
        <v>145</v>
      </c>
      <c r="Z63" s="410">
        <f t="shared" si="37"/>
        <v>174</v>
      </c>
      <c r="AA63" s="213">
        <v>1</v>
      </c>
      <c r="AB63" s="213">
        <v>9</v>
      </c>
      <c r="AC63" s="213">
        <v>2</v>
      </c>
      <c r="AD63" s="213">
        <v>82</v>
      </c>
      <c r="AE63" s="410">
        <f t="shared" si="38"/>
        <v>94</v>
      </c>
      <c r="AF63" s="43">
        <v>2</v>
      </c>
      <c r="AG63" s="43">
        <v>7</v>
      </c>
      <c r="AH63" s="43">
        <v>4</v>
      </c>
      <c r="AI63" s="43">
        <v>114</v>
      </c>
      <c r="AJ63" s="410">
        <f t="shared" si="39"/>
        <v>127</v>
      </c>
    </row>
    <row r="64" spans="1:36" s="18" customFormat="1" ht="15.75" customHeight="1" thickBot="1" x14ac:dyDescent="0.3">
      <c r="A64" s="173"/>
      <c r="B64" s="884"/>
      <c r="C64" s="950"/>
      <c r="D64" s="946"/>
      <c r="E64" s="222" t="s">
        <v>625</v>
      </c>
      <c r="F64" s="167">
        <f t="shared" si="41"/>
        <v>903</v>
      </c>
      <c r="G64" s="176">
        <v>95</v>
      </c>
      <c r="H64" s="176">
        <v>5</v>
      </c>
      <c r="I64" s="176">
        <v>6</v>
      </c>
      <c r="J64" s="401">
        <v>8</v>
      </c>
      <c r="K64" s="410">
        <f t="shared" si="40"/>
        <v>114</v>
      </c>
      <c r="L64" s="385">
        <v>138</v>
      </c>
      <c r="M64" s="176">
        <v>1</v>
      </c>
      <c r="N64" s="176">
        <v>15</v>
      </c>
      <c r="O64" s="176">
        <v>7</v>
      </c>
      <c r="P64" s="311">
        <f t="shared" si="35"/>
        <v>161</v>
      </c>
      <c r="Q64" s="176">
        <v>213</v>
      </c>
      <c r="R64" s="176">
        <v>2</v>
      </c>
      <c r="S64" s="176">
        <v>36</v>
      </c>
      <c r="T64" s="401">
        <v>27</v>
      </c>
      <c r="U64" s="410">
        <f t="shared" si="36"/>
        <v>278</v>
      </c>
      <c r="V64" s="176">
        <v>4</v>
      </c>
      <c r="W64" s="176">
        <v>16</v>
      </c>
      <c r="X64" s="176">
        <v>8</v>
      </c>
      <c r="Y64" s="401">
        <v>156</v>
      </c>
      <c r="Z64" s="410">
        <f t="shared" si="37"/>
        <v>184</v>
      </c>
      <c r="AA64" s="176">
        <v>3</v>
      </c>
      <c r="AB64" s="176">
        <v>8</v>
      </c>
      <c r="AC64" s="176">
        <v>2</v>
      </c>
      <c r="AD64" s="176">
        <v>92</v>
      </c>
      <c r="AE64" s="410">
        <f t="shared" si="38"/>
        <v>105</v>
      </c>
      <c r="AF64" s="210">
        <v>1</v>
      </c>
      <c r="AG64" s="210">
        <v>1</v>
      </c>
      <c r="AH64" s="210">
        <v>2</v>
      </c>
      <c r="AI64" s="210">
        <v>57</v>
      </c>
      <c r="AJ64" s="410">
        <f t="shared" si="39"/>
        <v>61</v>
      </c>
    </row>
    <row r="65" spans="1:36" s="18" customFormat="1" ht="15" customHeight="1" x14ac:dyDescent="0.25">
      <c r="A65" s="173"/>
      <c r="B65" s="884">
        <v>14</v>
      </c>
      <c r="C65" s="950"/>
      <c r="D65" s="943" t="s">
        <v>631</v>
      </c>
      <c r="E65" s="183" t="s">
        <v>118</v>
      </c>
      <c r="F65" s="167">
        <f t="shared" si="41"/>
        <v>0</v>
      </c>
      <c r="G65" s="178"/>
      <c r="H65" s="178"/>
      <c r="I65" s="178"/>
      <c r="J65" s="402"/>
      <c r="K65" s="410">
        <f t="shared" si="40"/>
        <v>0</v>
      </c>
      <c r="L65" s="382"/>
      <c r="M65" s="178"/>
      <c r="N65" s="178"/>
      <c r="O65" s="178"/>
      <c r="P65" s="311">
        <f t="shared" si="35"/>
        <v>0</v>
      </c>
      <c r="Q65" s="178"/>
      <c r="R65" s="178"/>
      <c r="S65" s="178"/>
      <c r="T65" s="402"/>
      <c r="U65" s="410">
        <f t="shared" si="36"/>
        <v>0</v>
      </c>
      <c r="V65" s="178"/>
      <c r="W65" s="178"/>
      <c r="X65" s="178"/>
      <c r="Y65" s="402"/>
      <c r="Z65" s="410">
        <f t="shared" si="37"/>
        <v>0</v>
      </c>
      <c r="AA65" s="178"/>
      <c r="AB65" s="178"/>
      <c r="AC65" s="178"/>
      <c r="AD65" s="178"/>
      <c r="AE65" s="410">
        <f t="shared" si="38"/>
        <v>0</v>
      </c>
      <c r="AF65" s="166"/>
      <c r="AG65" s="166"/>
      <c r="AH65" s="166"/>
      <c r="AI65" s="166"/>
      <c r="AJ65" s="410">
        <f t="shared" si="39"/>
        <v>0</v>
      </c>
    </row>
    <row r="66" spans="1:36" s="18" customFormat="1" ht="22.5" customHeight="1" x14ac:dyDescent="0.25">
      <c r="A66" s="173"/>
      <c r="B66" s="884"/>
      <c r="C66" s="950"/>
      <c r="D66" s="944"/>
      <c r="E66" s="184" t="s">
        <v>119</v>
      </c>
      <c r="F66" s="167">
        <f t="shared" si="41"/>
        <v>0</v>
      </c>
      <c r="G66" s="166"/>
      <c r="H66" s="166"/>
      <c r="I66" s="166"/>
      <c r="J66" s="403"/>
      <c r="K66" s="410">
        <f t="shared" si="40"/>
        <v>0</v>
      </c>
      <c r="L66" s="383"/>
      <c r="M66" s="166"/>
      <c r="N66" s="166"/>
      <c r="O66" s="166"/>
      <c r="P66" s="311">
        <f t="shared" si="35"/>
        <v>0</v>
      </c>
      <c r="Q66" s="166"/>
      <c r="R66" s="166"/>
      <c r="S66" s="166"/>
      <c r="T66" s="403"/>
      <c r="U66" s="410">
        <f t="shared" si="36"/>
        <v>0</v>
      </c>
      <c r="V66" s="166"/>
      <c r="W66" s="166"/>
      <c r="X66" s="166"/>
      <c r="Y66" s="403"/>
      <c r="Z66" s="410">
        <f t="shared" si="37"/>
        <v>0</v>
      </c>
      <c r="AA66" s="166"/>
      <c r="AB66" s="166"/>
      <c r="AC66" s="166"/>
      <c r="AD66" s="166"/>
      <c r="AE66" s="410">
        <f t="shared" si="38"/>
        <v>0</v>
      </c>
      <c r="AF66" s="166"/>
      <c r="AG66" s="166"/>
      <c r="AH66" s="166"/>
      <c r="AI66" s="166"/>
      <c r="AJ66" s="410">
        <f t="shared" si="39"/>
        <v>0</v>
      </c>
    </row>
    <row r="67" spans="1:36" s="18" customFormat="1" ht="24" customHeight="1" thickBot="1" x14ac:dyDescent="0.3">
      <c r="A67" s="173"/>
      <c r="B67" s="884"/>
      <c r="C67" s="950"/>
      <c r="D67" s="944"/>
      <c r="E67" s="60" t="s">
        <v>114</v>
      </c>
      <c r="F67" s="167">
        <f t="shared" si="41"/>
        <v>13</v>
      </c>
      <c r="G67" s="44">
        <v>0</v>
      </c>
      <c r="H67" s="44">
        <v>0</v>
      </c>
      <c r="I67" s="44">
        <v>0</v>
      </c>
      <c r="J67" s="398">
        <v>0</v>
      </c>
      <c r="K67" s="410">
        <f t="shared" si="40"/>
        <v>0</v>
      </c>
      <c r="L67" s="381">
        <v>0</v>
      </c>
      <c r="M67" s="44">
        <v>0</v>
      </c>
      <c r="N67" s="44">
        <v>0</v>
      </c>
      <c r="O67" s="44">
        <v>0</v>
      </c>
      <c r="P67" s="311">
        <f t="shared" si="35"/>
        <v>0</v>
      </c>
      <c r="Q67" s="44">
        <v>3</v>
      </c>
      <c r="R67" s="44">
        <v>0</v>
      </c>
      <c r="S67" s="44">
        <v>0</v>
      </c>
      <c r="T67" s="398">
        <v>0</v>
      </c>
      <c r="U67" s="410">
        <f t="shared" si="36"/>
        <v>3</v>
      </c>
      <c r="V67" s="44">
        <v>0</v>
      </c>
      <c r="W67" s="44">
        <v>1</v>
      </c>
      <c r="X67" s="44">
        <v>0</v>
      </c>
      <c r="Y67" s="398">
        <v>3</v>
      </c>
      <c r="Z67" s="410">
        <f t="shared" si="37"/>
        <v>4</v>
      </c>
      <c r="AA67" s="44">
        <v>0</v>
      </c>
      <c r="AB67" s="44">
        <v>0</v>
      </c>
      <c r="AC67" s="44">
        <v>0</v>
      </c>
      <c r="AD67" s="44">
        <v>2</v>
      </c>
      <c r="AE67" s="410">
        <f t="shared" si="38"/>
        <v>2</v>
      </c>
      <c r="AF67" s="43">
        <v>0</v>
      </c>
      <c r="AG67" s="43">
        <v>0</v>
      </c>
      <c r="AH67" s="43">
        <v>0</v>
      </c>
      <c r="AI67" s="43">
        <v>4</v>
      </c>
      <c r="AJ67" s="410">
        <f t="shared" si="39"/>
        <v>4</v>
      </c>
    </row>
    <row r="68" spans="1:36" s="18" customFormat="1" ht="24" customHeight="1" thickBot="1" x14ac:dyDescent="0.3">
      <c r="A68" s="173"/>
      <c r="B68" s="884"/>
      <c r="C68" s="950"/>
      <c r="D68" s="945"/>
      <c r="E68" s="222" t="s">
        <v>626</v>
      </c>
      <c r="F68" s="167">
        <f t="shared" si="41"/>
        <v>23</v>
      </c>
      <c r="G68" s="213">
        <v>1</v>
      </c>
      <c r="H68" s="213">
        <v>0</v>
      </c>
      <c r="I68" s="213">
        <v>0</v>
      </c>
      <c r="J68" s="400">
        <v>0</v>
      </c>
      <c r="K68" s="410">
        <f t="shared" si="40"/>
        <v>1</v>
      </c>
      <c r="L68" s="384">
        <v>3</v>
      </c>
      <c r="M68" s="213">
        <v>0</v>
      </c>
      <c r="N68" s="213">
        <v>0</v>
      </c>
      <c r="O68" s="213">
        <v>0</v>
      </c>
      <c r="P68" s="311">
        <f t="shared" si="35"/>
        <v>3</v>
      </c>
      <c r="Q68" s="213">
        <v>3</v>
      </c>
      <c r="R68" s="213">
        <v>0</v>
      </c>
      <c r="S68" s="213">
        <v>0</v>
      </c>
      <c r="T68" s="400">
        <v>0</v>
      </c>
      <c r="U68" s="410">
        <f t="shared" si="36"/>
        <v>3</v>
      </c>
      <c r="V68" s="213">
        <v>0</v>
      </c>
      <c r="W68" s="213">
        <v>0</v>
      </c>
      <c r="X68" s="213">
        <v>0</v>
      </c>
      <c r="Y68" s="400">
        <v>4</v>
      </c>
      <c r="Z68" s="410">
        <f t="shared" si="37"/>
        <v>4</v>
      </c>
      <c r="AA68" s="213">
        <v>0</v>
      </c>
      <c r="AB68" s="213">
        <v>0</v>
      </c>
      <c r="AC68" s="213">
        <v>0</v>
      </c>
      <c r="AD68" s="213">
        <v>6</v>
      </c>
      <c r="AE68" s="410">
        <f t="shared" si="38"/>
        <v>6</v>
      </c>
      <c r="AF68" s="43">
        <v>0</v>
      </c>
      <c r="AG68" s="43">
        <v>0</v>
      </c>
      <c r="AH68" s="43">
        <v>0</v>
      </c>
      <c r="AI68" s="43">
        <v>6</v>
      </c>
      <c r="AJ68" s="410">
        <f t="shared" si="39"/>
        <v>6</v>
      </c>
    </row>
    <row r="69" spans="1:36" s="18" customFormat="1" ht="39.75" customHeight="1" thickBot="1" x14ac:dyDescent="0.3">
      <c r="A69" s="173"/>
      <c r="B69" s="884"/>
      <c r="C69" s="950"/>
      <c r="D69" s="946"/>
      <c r="E69" s="222" t="s">
        <v>625</v>
      </c>
      <c r="F69" s="167">
        <f t="shared" si="41"/>
        <v>0</v>
      </c>
      <c r="G69" s="176">
        <v>0</v>
      </c>
      <c r="H69" s="176">
        <v>0</v>
      </c>
      <c r="I69" s="176">
        <v>0</v>
      </c>
      <c r="J69" s="401">
        <v>0</v>
      </c>
      <c r="K69" s="410">
        <f t="shared" si="40"/>
        <v>0</v>
      </c>
      <c r="L69" s="385">
        <v>0</v>
      </c>
      <c r="M69" s="176">
        <v>0</v>
      </c>
      <c r="N69" s="176">
        <v>0</v>
      </c>
      <c r="O69" s="176">
        <v>0</v>
      </c>
      <c r="P69" s="311">
        <f t="shared" si="35"/>
        <v>0</v>
      </c>
      <c r="Q69" s="176">
        <v>0</v>
      </c>
      <c r="R69" s="176">
        <v>0</v>
      </c>
      <c r="S69" s="176">
        <v>0</v>
      </c>
      <c r="T69" s="401">
        <v>0</v>
      </c>
      <c r="U69" s="410">
        <f t="shared" si="36"/>
        <v>0</v>
      </c>
      <c r="V69" s="176">
        <v>0</v>
      </c>
      <c r="W69" s="176">
        <v>0</v>
      </c>
      <c r="X69" s="176">
        <v>0</v>
      </c>
      <c r="Y69" s="401">
        <v>0</v>
      </c>
      <c r="Z69" s="410">
        <f t="shared" si="37"/>
        <v>0</v>
      </c>
      <c r="AA69" s="176">
        <v>0</v>
      </c>
      <c r="AB69" s="176">
        <v>0</v>
      </c>
      <c r="AC69" s="176">
        <v>0</v>
      </c>
      <c r="AD69" s="176">
        <v>0</v>
      </c>
      <c r="AE69" s="410">
        <f t="shared" si="38"/>
        <v>0</v>
      </c>
      <c r="AF69" s="210">
        <v>0</v>
      </c>
      <c r="AG69" s="210">
        <v>0</v>
      </c>
      <c r="AH69" s="210">
        <v>0</v>
      </c>
      <c r="AI69" s="210">
        <v>0</v>
      </c>
      <c r="AJ69" s="410">
        <f t="shared" si="39"/>
        <v>0</v>
      </c>
    </row>
    <row r="70" spans="1:36" s="18" customFormat="1" ht="15" customHeight="1" x14ac:dyDescent="0.25">
      <c r="A70" s="173"/>
      <c r="B70" s="884">
        <v>15</v>
      </c>
      <c r="C70" s="950"/>
      <c r="D70" s="943" t="s">
        <v>632</v>
      </c>
      <c r="E70" s="183" t="s">
        <v>118</v>
      </c>
      <c r="F70" s="167">
        <f t="shared" si="41"/>
        <v>0</v>
      </c>
      <c r="G70" s="178"/>
      <c r="H70" s="178"/>
      <c r="I70" s="178"/>
      <c r="J70" s="402"/>
      <c r="K70" s="410">
        <f t="shared" si="40"/>
        <v>0</v>
      </c>
      <c r="L70" s="382"/>
      <c r="M70" s="178"/>
      <c r="N70" s="178"/>
      <c r="O70" s="178"/>
      <c r="P70" s="311">
        <f t="shared" si="35"/>
        <v>0</v>
      </c>
      <c r="Q70" s="178"/>
      <c r="R70" s="178"/>
      <c r="S70" s="178"/>
      <c r="T70" s="402"/>
      <c r="U70" s="410">
        <f t="shared" si="36"/>
        <v>0</v>
      </c>
      <c r="V70" s="178"/>
      <c r="W70" s="178"/>
      <c r="X70" s="178"/>
      <c r="Y70" s="402"/>
      <c r="Z70" s="410">
        <f t="shared" si="37"/>
        <v>0</v>
      </c>
      <c r="AA70" s="178"/>
      <c r="AB70" s="178"/>
      <c r="AC70" s="178"/>
      <c r="AD70" s="178"/>
      <c r="AE70" s="410">
        <f t="shared" si="38"/>
        <v>0</v>
      </c>
      <c r="AF70" s="166"/>
      <c r="AG70" s="166"/>
      <c r="AH70" s="166"/>
      <c r="AI70" s="166"/>
      <c r="AJ70" s="410">
        <f t="shared" si="39"/>
        <v>0</v>
      </c>
    </row>
    <row r="71" spans="1:36" s="18" customFormat="1" ht="15" customHeight="1" x14ac:dyDescent="0.25">
      <c r="A71" s="173"/>
      <c r="B71" s="884"/>
      <c r="C71" s="950"/>
      <c r="D71" s="944"/>
      <c r="E71" s="184" t="s">
        <v>119</v>
      </c>
      <c r="F71" s="167">
        <f t="shared" si="41"/>
        <v>0</v>
      </c>
      <c r="G71" s="166"/>
      <c r="H71" s="166"/>
      <c r="I71" s="166"/>
      <c r="J71" s="403"/>
      <c r="K71" s="410">
        <f t="shared" si="40"/>
        <v>0</v>
      </c>
      <c r="L71" s="383"/>
      <c r="M71" s="166"/>
      <c r="N71" s="166"/>
      <c r="O71" s="166"/>
      <c r="P71" s="311">
        <f t="shared" si="35"/>
        <v>0</v>
      </c>
      <c r="Q71" s="166"/>
      <c r="R71" s="166"/>
      <c r="S71" s="166"/>
      <c r="T71" s="403"/>
      <c r="U71" s="410">
        <f t="shared" si="36"/>
        <v>0</v>
      </c>
      <c r="V71" s="166"/>
      <c r="W71" s="166"/>
      <c r="X71" s="166"/>
      <c r="Y71" s="403"/>
      <c r="Z71" s="410">
        <f t="shared" si="37"/>
        <v>0</v>
      </c>
      <c r="AA71" s="166"/>
      <c r="AB71" s="166"/>
      <c r="AC71" s="166"/>
      <c r="AD71" s="166"/>
      <c r="AE71" s="410">
        <f t="shared" si="38"/>
        <v>0</v>
      </c>
      <c r="AF71" s="166"/>
      <c r="AG71" s="166"/>
      <c r="AH71" s="166"/>
      <c r="AI71" s="166"/>
      <c r="AJ71" s="410">
        <f t="shared" si="39"/>
        <v>0</v>
      </c>
    </row>
    <row r="72" spans="1:36" s="18" customFormat="1" ht="15" customHeight="1" thickBot="1" x14ac:dyDescent="0.3">
      <c r="A72" s="173"/>
      <c r="B72" s="884"/>
      <c r="C72" s="950"/>
      <c r="D72" s="944"/>
      <c r="E72" s="60" t="s">
        <v>114</v>
      </c>
      <c r="F72" s="167">
        <f t="shared" si="41"/>
        <v>3</v>
      </c>
      <c r="G72" s="44">
        <v>0</v>
      </c>
      <c r="H72" s="44">
        <v>0</v>
      </c>
      <c r="I72" s="44">
        <v>0</v>
      </c>
      <c r="J72" s="398">
        <v>0</v>
      </c>
      <c r="K72" s="410">
        <f t="shared" si="40"/>
        <v>0</v>
      </c>
      <c r="L72" s="381">
        <v>0</v>
      </c>
      <c r="M72" s="44">
        <v>0</v>
      </c>
      <c r="N72" s="44">
        <v>0</v>
      </c>
      <c r="O72" s="44">
        <v>0</v>
      </c>
      <c r="P72" s="311">
        <f t="shared" si="35"/>
        <v>0</v>
      </c>
      <c r="Q72" s="44">
        <v>2</v>
      </c>
      <c r="R72" s="44">
        <v>0</v>
      </c>
      <c r="S72" s="44">
        <v>0</v>
      </c>
      <c r="T72" s="398">
        <v>0</v>
      </c>
      <c r="U72" s="410">
        <f t="shared" si="36"/>
        <v>2</v>
      </c>
      <c r="V72" s="44">
        <v>0</v>
      </c>
      <c r="W72" s="44">
        <v>0</v>
      </c>
      <c r="X72" s="44">
        <v>0</v>
      </c>
      <c r="Y72" s="398">
        <v>0</v>
      </c>
      <c r="Z72" s="410">
        <f t="shared" si="37"/>
        <v>0</v>
      </c>
      <c r="AA72" s="44">
        <v>0</v>
      </c>
      <c r="AB72" s="44">
        <v>0</v>
      </c>
      <c r="AC72" s="44">
        <v>0</v>
      </c>
      <c r="AD72" s="44">
        <v>0</v>
      </c>
      <c r="AE72" s="410">
        <f t="shared" si="38"/>
        <v>0</v>
      </c>
      <c r="AF72" s="43">
        <v>0</v>
      </c>
      <c r="AG72" s="43">
        <v>0</v>
      </c>
      <c r="AH72" s="43">
        <v>0</v>
      </c>
      <c r="AI72" s="43">
        <v>1</v>
      </c>
      <c r="AJ72" s="410">
        <f t="shared" si="39"/>
        <v>1</v>
      </c>
    </row>
    <row r="73" spans="1:36" s="18" customFormat="1" ht="15" customHeight="1" thickBot="1" x14ac:dyDescent="0.3">
      <c r="A73" s="173"/>
      <c r="B73" s="884"/>
      <c r="C73" s="950"/>
      <c r="D73" s="945"/>
      <c r="E73" s="222" t="s">
        <v>626</v>
      </c>
      <c r="F73" s="167">
        <f t="shared" si="41"/>
        <v>6</v>
      </c>
      <c r="G73" s="213">
        <v>0</v>
      </c>
      <c r="H73" s="213">
        <v>0</v>
      </c>
      <c r="I73" s="213">
        <v>0</v>
      </c>
      <c r="J73" s="400">
        <v>0</v>
      </c>
      <c r="K73" s="410">
        <f t="shared" si="40"/>
        <v>0</v>
      </c>
      <c r="L73" s="384">
        <v>1</v>
      </c>
      <c r="M73" s="213">
        <v>0</v>
      </c>
      <c r="N73" s="213">
        <v>0</v>
      </c>
      <c r="O73" s="213">
        <v>0</v>
      </c>
      <c r="P73" s="311">
        <f t="shared" si="35"/>
        <v>1</v>
      </c>
      <c r="Q73" s="213">
        <v>2</v>
      </c>
      <c r="R73" s="213">
        <v>0</v>
      </c>
      <c r="S73" s="213">
        <v>1</v>
      </c>
      <c r="T73" s="400">
        <v>0</v>
      </c>
      <c r="U73" s="410">
        <f t="shared" si="36"/>
        <v>3</v>
      </c>
      <c r="V73" s="213">
        <v>0</v>
      </c>
      <c r="W73" s="213">
        <v>0</v>
      </c>
      <c r="X73" s="213">
        <v>0</v>
      </c>
      <c r="Y73" s="400">
        <v>0</v>
      </c>
      <c r="Z73" s="410">
        <f t="shared" si="37"/>
        <v>0</v>
      </c>
      <c r="AA73" s="213">
        <v>0</v>
      </c>
      <c r="AB73" s="213">
        <v>0</v>
      </c>
      <c r="AC73" s="213">
        <v>0</v>
      </c>
      <c r="AD73" s="213">
        <v>1</v>
      </c>
      <c r="AE73" s="410">
        <f t="shared" si="38"/>
        <v>1</v>
      </c>
      <c r="AF73" s="43">
        <v>0</v>
      </c>
      <c r="AG73" s="43">
        <v>0</v>
      </c>
      <c r="AH73" s="43">
        <v>0</v>
      </c>
      <c r="AI73" s="43">
        <v>1</v>
      </c>
      <c r="AJ73" s="410">
        <f t="shared" si="39"/>
        <v>1</v>
      </c>
    </row>
    <row r="74" spans="1:36" s="18" customFormat="1" ht="15.75" customHeight="1" thickBot="1" x14ac:dyDescent="0.3">
      <c r="A74" s="173"/>
      <c r="B74" s="884"/>
      <c r="C74" s="950"/>
      <c r="D74" s="946"/>
      <c r="E74" s="222" t="s">
        <v>625</v>
      </c>
      <c r="F74" s="167">
        <f t="shared" si="41"/>
        <v>0</v>
      </c>
      <c r="G74" s="176">
        <v>0</v>
      </c>
      <c r="H74" s="176">
        <v>0</v>
      </c>
      <c r="I74" s="176">
        <v>0</v>
      </c>
      <c r="J74" s="401">
        <v>0</v>
      </c>
      <c r="K74" s="410">
        <f t="shared" si="40"/>
        <v>0</v>
      </c>
      <c r="L74" s="385">
        <v>0</v>
      </c>
      <c r="M74" s="176">
        <v>0</v>
      </c>
      <c r="N74" s="176">
        <v>0</v>
      </c>
      <c r="O74" s="176">
        <v>0</v>
      </c>
      <c r="P74" s="311">
        <f t="shared" ref="P74:P138" si="42">L74+M74+N74+O74</f>
        <v>0</v>
      </c>
      <c r="Q74" s="176">
        <v>0</v>
      </c>
      <c r="R74" s="176">
        <v>0</v>
      </c>
      <c r="S74" s="176">
        <v>0</v>
      </c>
      <c r="T74" s="401">
        <v>0</v>
      </c>
      <c r="U74" s="410">
        <f t="shared" ref="U74:U138" si="43">Q74+R74+S74+T74</f>
        <v>0</v>
      </c>
      <c r="V74" s="176">
        <v>0</v>
      </c>
      <c r="W74" s="176">
        <v>0</v>
      </c>
      <c r="X74" s="176">
        <v>0</v>
      </c>
      <c r="Y74" s="401">
        <v>0</v>
      </c>
      <c r="Z74" s="410">
        <f t="shared" ref="Z74:Z138" si="44">V74+W74+X74+Y74</f>
        <v>0</v>
      </c>
      <c r="AA74" s="176">
        <v>0</v>
      </c>
      <c r="AB74" s="176">
        <v>0</v>
      </c>
      <c r="AC74" s="176">
        <v>0</v>
      </c>
      <c r="AD74" s="176">
        <v>0</v>
      </c>
      <c r="AE74" s="410">
        <f t="shared" ref="AE74:AE138" si="45">AA74+AB74+AC74+AD74</f>
        <v>0</v>
      </c>
      <c r="AF74" s="210">
        <v>0</v>
      </c>
      <c r="AG74" s="210">
        <v>0</v>
      </c>
      <c r="AH74" s="210">
        <v>0</v>
      </c>
      <c r="AI74" s="210">
        <v>0</v>
      </c>
      <c r="AJ74" s="410">
        <f t="shared" ref="AJ74:AJ138" si="46">AF74+AG74+AH74+AI74</f>
        <v>0</v>
      </c>
    </row>
    <row r="75" spans="1:36" s="18" customFormat="1" ht="22.5" customHeight="1" x14ac:dyDescent="0.25">
      <c r="A75" s="173"/>
      <c r="B75" s="884">
        <v>16</v>
      </c>
      <c r="C75" s="950"/>
      <c r="D75" s="943" t="s">
        <v>633</v>
      </c>
      <c r="E75" s="57" t="s">
        <v>118</v>
      </c>
      <c r="F75" s="167">
        <f t="shared" si="41"/>
        <v>0</v>
      </c>
      <c r="G75" s="49">
        <v>0</v>
      </c>
      <c r="H75" s="49">
        <v>0</v>
      </c>
      <c r="I75" s="49">
        <v>0</v>
      </c>
      <c r="J75" s="399">
        <v>0</v>
      </c>
      <c r="K75" s="410">
        <f t="shared" ref="K75:K139" si="47">G75+H75+I75+J75</f>
        <v>0</v>
      </c>
      <c r="L75" s="386">
        <v>0</v>
      </c>
      <c r="M75" s="49">
        <v>0</v>
      </c>
      <c r="N75" s="49">
        <v>0</v>
      </c>
      <c r="O75" s="49">
        <v>0</v>
      </c>
      <c r="P75" s="311">
        <f t="shared" si="42"/>
        <v>0</v>
      </c>
      <c r="Q75" s="49">
        <v>0</v>
      </c>
      <c r="R75" s="49">
        <v>0</v>
      </c>
      <c r="S75" s="49">
        <v>0</v>
      </c>
      <c r="T75" s="399">
        <v>0</v>
      </c>
      <c r="U75" s="410">
        <f t="shared" si="43"/>
        <v>0</v>
      </c>
      <c r="V75" s="49">
        <v>0</v>
      </c>
      <c r="W75" s="49">
        <v>0</v>
      </c>
      <c r="X75" s="49">
        <v>0</v>
      </c>
      <c r="Y75" s="399">
        <v>0</v>
      </c>
      <c r="Z75" s="410">
        <f t="shared" si="44"/>
        <v>0</v>
      </c>
      <c r="AA75" s="49">
        <v>0</v>
      </c>
      <c r="AB75" s="49">
        <v>0</v>
      </c>
      <c r="AC75" s="49">
        <v>0</v>
      </c>
      <c r="AD75" s="49">
        <v>0</v>
      </c>
      <c r="AE75" s="410">
        <f t="shared" si="45"/>
        <v>0</v>
      </c>
      <c r="AF75" s="210">
        <v>0</v>
      </c>
      <c r="AG75" s="210">
        <v>0</v>
      </c>
      <c r="AH75" s="210">
        <v>0</v>
      </c>
      <c r="AI75" s="210">
        <v>0</v>
      </c>
      <c r="AJ75" s="410">
        <f t="shared" si="46"/>
        <v>0</v>
      </c>
    </row>
    <row r="76" spans="1:36" s="18" customFormat="1" ht="22.5" customHeight="1" x14ac:dyDescent="0.25">
      <c r="A76" s="173"/>
      <c r="B76" s="884"/>
      <c r="C76" s="950"/>
      <c r="D76" s="944"/>
      <c r="E76" s="59" t="s">
        <v>119</v>
      </c>
      <c r="F76" s="167">
        <f t="shared" ref="F76:F140" si="48">K76+P76+U76+Z76+AE76+AJ76</f>
        <v>0</v>
      </c>
      <c r="G76" s="43">
        <v>0</v>
      </c>
      <c r="H76" s="43">
        <v>0</v>
      </c>
      <c r="I76" s="43">
        <v>0</v>
      </c>
      <c r="J76" s="397">
        <v>0</v>
      </c>
      <c r="K76" s="410">
        <f t="shared" si="47"/>
        <v>0</v>
      </c>
      <c r="L76" s="380">
        <v>0</v>
      </c>
      <c r="M76" s="43">
        <v>0</v>
      </c>
      <c r="N76" s="43">
        <v>0</v>
      </c>
      <c r="O76" s="43">
        <v>0</v>
      </c>
      <c r="P76" s="311">
        <f t="shared" si="42"/>
        <v>0</v>
      </c>
      <c r="Q76" s="43">
        <v>0</v>
      </c>
      <c r="R76" s="43">
        <v>0</v>
      </c>
      <c r="S76" s="43">
        <v>0</v>
      </c>
      <c r="T76" s="397">
        <v>0</v>
      </c>
      <c r="U76" s="410">
        <f t="shared" si="43"/>
        <v>0</v>
      </c>
      <c r="V76" s="43">
        <v>0</v>
      </c>
      <c r="W76" s="43">
        <v>0</v>
      </c>
      <c r="X76" s="43">
        <v>0</v>
      </c>
      <c r="Y76" s="397">
        <v>0</v>
      </c>
      <c r="Z76" s="410">
        <f t="shared" si="44"/>
        <v>0</v>
      </c>
      <c r="AA76" s="43">
        <v>0</v>
      </c>
      <c r="AB76" s="43">
        <v>0</v>
      </c>
      <c r="AC76" s="43">
        <v>0</v>
      </c>
      <c r="AD76" s="43">
        <v>0</v>
      </c>
      <c r="AE76" s="410">
        <f t="shared" si="45"/>
        <v>0</v>
      </c>
      <c r="AF76" s="43">
        <v>0</v>
      </c>
      <c r="AG76" s="43">
        <v>0</v>
      </c>
      <c r="AH76" s="43">
        <v>0</v>
      </c>
      <c r="AI76" s="43">
        <v>0</v>
      </c>
      <c r="AJ76" s="410">
        <f t="shared" si="46"/>
        <v>0</v>
      </c>
    </row>
    <row r="77" spans="1:36" s="18" customFormat="1" ht="29.25" customHeight="1" thickBot="1" x14ac:dyDescent="0.3">
      <c r="A77" s="173"/>
      <c r="B77" s="884"/>
      <c r="C77" s="950"/>
      <c r="D77" s="946"/>
      <c r="E77" s="60" t="s">
        <v>114</v>
      </c>
      <c r="F77" s="167">
        <f t="shared" si="48"/>
        <v>0</v>
      </c>
      <c r="G77" s="44">
        <v>0</v>
      </c>
      <c r="H77" s="44">
        <v>0</v>
      </c>
      <c r="I77" s="44">
        <v>0</v>
      </c>
      <c r="J77" s="398">
        <v>0</v>
      </c>
      <c r="K77" s="410">
        <f t="shared" si="47"/>
        <v>0</v>
      </c>
      <c r="L77" s="381">
        <v>0</v>
      </c>
      <c r="M77" s="44">
        <v>0</v>
      </c>
      <c r="N77" s="44">
        <v>0</v>
      </c>
      <c r="O77" s="44">
        <v>0</v>
      </c>
      <c r="P77" s="311">
        <f t="shared" si="42"/>
        <v>0</v>
      </c>
      <c r="Q77" s="44">
        <v>0</v>
      </c>
      <c r="R77" s="44">
        <v>0</v>
      </c>
      <c r="S77" s="44">
        <v>0</v>
      </c>
      <c r="T77" s="398">
        <v>0</v>
      </c>
      <c r="U77" s="410">
        <f t="shared" si="43"/>
        <v>0</v>
      </c>
      <c r="V77" s="44">
        <v>0</v>
      </c>
      <c r="W77" s="44">
        <v>0</v>
      </c>
      <c r="X77" s="44">
        <v>0</v>
      </c>
      <c r="Y77" s="398">
        <v>0</v>
      </c>
      <c r="Z77" s="410">
        <f t="shared" si="44"/>
        <v>0</v>
      </c>
      <c r="AA77" s="44">
        <v>0</v>
      </c>
      <c r="AB77" s="44">
        <v>0</v>
      </c>
      <c r="AC77" s="44">
        <v>0</v>
      </c>
      <c r="AD77" s="44">
        <v>0</v>
      </c>
      <c r="AE77" s="410">
        <f t="shared" si="45"/>
        <v>0</v>
      </c>
      <c r="AF77" s="43">
        <v>0</v>
      </c>
      <c r="AG77" s="43">
        <v>0</v>
      </c>
      <c r="AH77" s="43">
        <v>0</v>
      </c>
      <c r="AI77" s="43">
        <v>0</v>
      </c>
      <c r="AJ77" s="410">
        <f t="shared" si="46"/>
        <v>0</v>
      </c>
    </row>
    <row r="78" spans="1:36" s="18" customFormat="1" ht="27.75" customHeight="1" x14ac:dyDescent="0.25">
      <c r="A78" s="173"/>
      <c r="B78" s="948">
        <v>17</v>
      </c>
      <c r="C78" s="950"/>
      <c r="D78" s="943" t="s">
        <v>492</v>
      </c>
      <c r="E78" s="57" t="s">
        <v>118</v>
      </c>
      <c r="F78" s="167">
        <f t="shared" si="48"/>
        <v>0</v>
      </c>
      <c r="G78" s="49">
        <v>0</v>
      </c>
      <c r="H78" s="49">
        <v>0</v>
      </c>
      <c r="I78" s="49">
        <v>0</v>
      </c>
      <c r="J78" s="399">
        <v>0</v>
      </c>
      <c r="K78" s="410">
        <f t="shared" si="47"/>
        <v>0</v>
      </c>
      <c r="L78" s="386">
        <v>0</v>
      </c>
      <c r="M78" s="49">
        <v>0</v>
      </c>
      <c r="N78" s="49">
        <v>0</v>
      </c>
      <c r="O78" s="49">
        <v>0</v>
      </c>
      <c r="P78" s="311">
        <f t="shared" si="42"/>
        <v>0</v>
      </c>
      <c r="Q78" s="49">
        <v>0</v>
      </c>
      <c r="R78" s="49">
        <v>0</v>
      </c>
      <c r="S78" s="49">
        <v>0</v>
      </c>
      <c r="T78" s="399">
        <v>0</v>
      </c>
      <c r="U78" s="410">
        <f t="shared" si="43"/>
        <v>0</v>
      </c>
      <c r="V78" s="49">
        <v>0</v>
      </c>
      <c r="W78" s="49">
        <v>0</v>
      </c>
      <c r="X78" s="49">
        <v>0</v>
      </c>
      <c r="Y78" s="399">
        <v>0</v>
      </c>
      <c r="Z78" s="410">
        <f t="shared" si="44"/>
        <v>0</v>
      </c>
      <c r="AA78" s="49">
        <v>0</v>
      </c>
      <c r="AB78" s="49">
        <v>0</v>
      </c>
      <c r="AC78" s="49">
        <v>0</v>
      </c>
      <c r="AD78" s="49">
        <v>0</v>
      </c>
      <c r="AE78" s="410">
        <f t="shared" si="45"/>
        <v>0</v>
      </c>
      <c r="AF78" s="210">
        <v>0</v>
      </c>
      <c r="AG78" s="210">
        <v>0</v>
      </c>
      <c r="AH78" s="210">
        <v>0</v>
      </c>
      <c r="AI78" s="210">
        <v>0</v>
      </c>
      <c r="AJ78" s="410">
        <f t="shared" si="46"/>
        <v>0</v>
      </c>
    </row>
    <row r="79" spans="1:36" s="18" customFormat="1" ht="27.75" customHeight="1" x14ac:dyDescent="0.25">
      <c r="A79" s="173"/>
      <c r="B79" s="909"/>
      <c r="C79" s="950"/>
      <c r="D79" s="944"/>
      <c r="E79" s="59" t="s">
        <v>119</v>
      </c>
      <c r="F79" s="167">
        <f t="shared" si="48"/>
        <v>0</v>
      </c>
      <c r="G79" s="43">
        <v>0</v>
      </c>
      <c r="H79" s="43">
        <v>0</v>
      </c>
      <c r="I79" s="43">
        <v>0</v>
      </c>
      <c r="J79" s="397">
        <v>0</v>
      </c>
      <c r="K79" s="410">
        <f t="shared" si="47"/>
        <v>0</v>
      </c>
      <c r="L79" s="380">
        <v>0</v>
      </c>
      <c r="M79" s="43">
        <v>0</v>
      </c>
      <c r="N79" s="43">
        <v>0</v>
      </c>
      <c r="O79" s="43">
        <v>0</v>
      </c>
      <c r="P79" s="311">
        <f t="shared" si="42"/>
        <v>0</v>
      </c>
      <c r="Q79" s="43">
        <v>0</v>
      </c>
      <c r="R79" s="43">
        <v>0</v>
      </c>
      <c r="S79" s="43">
        <v>0</v>
      </c>
      <c r="T79" s="397">
        <v>0</v>
      </c>
      <c r="U79" s="410">
        <f t="shared" si="43"/>
        <v>0</v>
      </c>
      <c r="V79" s="43">
        <v>0</v>
      </c>
      <c r="W79" s="43">
        <v>0</v>
      </c>
      <c r="X79" s="43">
        <v>0</v>
      </c>
      <c r="Y79" s="397">
        <v>0</v>
      </c>
      <c r="Z79" s="410">
        <f t="shared" si="44"/>
        <v>0</v>
      </c>
      <c r="AA79" s="43">
        <v>0</v>
      </c>
      <c r="AB79" s="43">
        <v>0</v>
      </c>
      <c r="AC79" s="43">
        <v>0</v>
      </c>
      <c r="AD79" s="43">
        <v>0</v>
      </c>
      <c r="AE79" s="410">
        <f t="shared" si="45"/>
        <v>0</v>
      </c>
      <c r="AF79" s="43">
        <v>0</v>
      </c>
      <c r="AG79" s="43">
        <v>0</v>
      </c>
      <c r="AH79" s="43">
        <v>0</v>
      </c>
      <c r="AI79" s="43">
        <v>0</v>
      </c>
      <c r="AJ79" s="410">
        <f t="shared" si="46"/>
        <v>0</v>
      </c>
    </row>
    <row r="80" spans="1:36" s="18" customFormat="1" ht="27.75" customHeight="1" thickBot="1" x14ac:dyDescent="0.3">
      <c r="A80" s="173"/>
      <c r="B80" s="909"/>
      <c r="C80" s="950"/>
      <c r="D80" s="944"/>
      <c r="E80" s="60" t="s">
        <v>114</v>
      </c>
      <c r="F80" s="167">
        <f t="shared" si="48"/>
        <v>0</v>
      </c>
      <c r="G80" s="44">
        <v>0</v>
      </c>
      <c r="H80" s="44">
        <v>0</v>
      </c>
      <c r="I80" s="44">
        <v>0</v>
      </c>
      <c r="J80" s="398">
        <v>0</v>
      </c>
      <c r="K80" s="410">
        <f t="shared" si="47"/>
        <v>0</v>
      </c>
      <c r="L80" s="381">
        <v>0</v>
      </c>
      <c r="M80" s="44">
        <v>0</v>
      </c>
      <c r="N80" s="44">
        <v>0</v>
      </c>
      <c r="O80" s="44">
        <v>0</v>
      </c>
      <c r="P80" s="311">
        <f t="shared" si="42"/>
        <v>0</v>
      </c>
      <c r="Q80" s="44">
        <v>0</v>
      </c>
      <c r="R80" s="44">
        <v>0</v>
      </c>
      <c r="S80" s="44">
        <v>0</v>
      </c>
      <c r="T80" s="398">
        <v>0</v>
      </c>
      <c r="U80" s="410">
        <f t="shared" si="43"/>
        <v>0</v>
      </c>
      <c r="V80" s="44">
        <v>0</v>
      </c>
      <c r="W80" s="44">
        <v>0</v>
      </c>
      <c r="X80" s="44">
        <v>0</v>
      </c>
      <c r="Y80" s="398">
        <v>0</v>
      </c>
      <c r="Z80" s="410">
        <f t="shared" si="44"/>
        <v>0</v>
      </c>
      <c r="AA80" s="44">
        <v>0</v>
      </c>
      <c r="AB80" s="44">
        <v>0</v>
      </c>
      <c r="AC80" s="44">
        <v>0</v>
      </c>
      <c r="AD80" s="44">
        <v>0</v>
      </c>
      <c r="AE80" s="410">
        <f t="shared" si="45"/>
        <v>0</v>
      </c>
      <c r="AF80" s="43">
        <v>0</v>
      </c>
      <c r="AG80" s="43">
        <v>0</v>
      </c>
      <c r="AH80" s="43">
        <v>0</v>
      </c>
      <c r="AI80" s="43">
        <v>0</v>
      </c>
      <c r="AJ80" s="410">
        <f t="shared" si="46"/>
        <v>0</v>
      </c>
    </row>
    <row r="81" spans="1:36" s="18" customFormat="1" ht="27.75" customHeight="1" thickBot="1" x14ac:dyDescent="0.3">
      <c r="A81" s="173"/>
      <c r="B81" s="909"/>
      <c r="C81" s="950"/>
      <c r="D81" s="945"/>
      <c r="E81" s="222" t="s">
        <v>626</v>
      </c>
      <c r="F81" s="167">
        <f t="shared" si="48"/>
        <v>0</v>
      </c>
      <c r="G81" s="213">
        <v>0</v>
      </c>
      <c r="H81" s="213">
        <v>0</v>
      </c>
      <c r="I81" s="213">
        <v>0</v>
      </c>
      <c r="J81" s="400">
        <v>0</v>
      </c>
      <c r="K81" s="410">
        <f t="shared" si="47"/>
        <v>0</v>
      </c>
      <c r="L81" s="384">
        <v>0</v>
      </c>
      <c r="M81" s="213">
        <v>0</v>
      </c>
      <c r="N81" s="213">
        <v>0</v>
      </c>
      <c r="O81" s="213">
        <v>0</v>
      </c>
      <c r="P81" s="311">
        <f t="shared" si="42"/>
        <v>0</v>
      </c>
      <c r="Q81" s="213">
        <v>0</v>
      </c>
      <c r="R81" s="213">
        <v>0</v>
      </c>
      <c r="S81" s="213">
        <v>0</v>
      </c>
      <c r="T81" s="400">
        <v>0</v>
      </c>
      <c r="U81" s="410">
        <f t="shared" si="43"/>
        <v>0</v>
      </c>
      <c r="V81" s="213">
        <v>0</v>
      </c>
      <c r="W81" s="213">
        <v>0</v>
      </c>
      <c r="X81" s="213">
        <v>0</v>
      </c>
      <c r="Y81" s="400">
        <v>0</v>
      </c>
      <c r="Z81" s="410">
        <f t="shared" si="44"/>
        <v>0</v>
      </c>
      <c r="AA81" s="213">
        <v>0</v>
      </c>
      <c r="AB81" s="213">
        <v>0</v>
      </c>
      <c r="AC81" s="213">
        <v>0</v>
      </c>
      <c r="AD81" s="213">
        <v>0</v>
      </c>
      <c r="AE81" s="410">
        <f t="shared" si="45"/>
        <v>0</v>
      </c>
      <c r="AF81" s="43">
        <v>0</v>
      </c>
      <c r="AG81" s="43">
        <v>0</v>
      </c>
      <c r="AH81" s="43">
        <v>0</v>
      </c>
      <c r="AI81" s="43">
        <v>0</v>
      </c>
      <c r="AJ81" s="410">
        <f t="shared" si="46"/>
        <v>0</v>
      </c>
    </row>
    <row r="82" spans="1:36" s="18" customFormat="1" ht="27.75" customHeight="1" thickBot="1" x14ac:dyDescent="0.3">
      <c r="A82" s="173"/>
      <c r="B82" s="883"/>
      <c r="C82" s="950"/>
      <c r="D82" s="946"/>
      <c r="E82" s="222" t="s">
        <v>625</v>
      </c>
      <c r="F82" s="167">
        <f t="shared" si="48"/>
        <v>0</v>
      </c>
      <c r="G82" s="176">
        <v>0</v>
      </c>
      <c r="H82" s="176">
        <v>0</v>
      </c>
      <c r="I82" s="176">
        <v>0</v>
      </c>
      <c r="J82" s="401">
        <v>0</v>
      </c>
      <c r="K82" s="410">
        <f t="shared" si="47"/>
        <v>0</v>
      </c>
      <c r="L82" s="385">
        <v>0</v>
      </c>
      <c r="M82" s="176">
        <v>0</v>
      </c>
      <c r="N82" s="176">
        <v>0</v>
      </c>
      <c r="O82" s="176">
        <v>0</v>
      </c>
      <c r="P82" s="311">
        <f t="shared" si="42"/>
        <v>0</v>
      </c>
      <c r="Q82" s="176">
        <v>0</v>
      </c>
      <c r="R82" s="176">
        <v>0</v>
      </c>
      <c r="S82" s="176">
        <v>0</v>
      </c>
      <c r="T82" s="401">
        <v>0</v>
      </c>
      <c r="U82" s="410">
        <f t="shared" si="43"/>
        <v>0</v>
      </c>
      <c r="V82" s="176">
        <v>0</v>
      </c>
      <c r="W82" s="176">
        <v>0</v>
      </c>
      <c r="X82" s="176">
        <v>0</v>
      </c>
      <c r="Y82" s="401">
        <v>0</v>
      </c>
      <c r="Z82" s="410">
        <f t="shared" si="44"/>
        <v>0</v>
      </c>
      <c r="AA82" s="176">
        <v>0</v>
      </c>
      <c r="AB82" s="176">
        <v>0</v>
      </c>
      <c r="AC82" s="176">
        <v>0</v>
      </c>
      <c r="AD82" s="176">
        <v>0</v>
      </c>
      <c r="AE82" s="410">
        <f t="shared" si="45"/>
        <v>0</v>
      </c>
      <c r="AF82" s="210">
        <v>0</v>
      </c>
      <c r="AG82" s="210">
        <v>0</v>
      </c>
      <c r="AH82" s="210">
        <v>0</v>
      </c>
      <c r="AI82" s="210">
        <v>0</v>
      </c>
      <c r="AJ82" s="410">
        <f t="shared" si="46"/>
        <v>0</v>
      </c>
    </row>
    <row r="83" spans="1:36" s="18" customFormat="1" ht="15" customHeight="1" x14ac:dyDescent="0.25">
      <c r="A83" s="173"/>
      <c r="B83" s="884">
        <v>18</v>
      </c>
      <c r="C83" s="950"/>
      <c r="D83" s="943" t="s">
        <v>493</v>
      </c>
      <c r="E83" s="57" t="s">
        <v>118</v>
      </c>
      <c r="F83" s="167">
        <f t="shared" si="48"/>
        <v>0</v>
      </c>
      <c r="G83" s="49">
        <v>0</v>
      </c>
      <c r="H83" s="49">
        <v>0</v>
      </c>
      <c r="I83" s="49">
        <v>0</v>
      </c>
      <c r="J83" s="399">
        <v>0</v>
      </c>
      <c r="K83" s="410">
        <f t="shared" si="47"/>
        <v>0</v>
      </c>
      <c r="L83" s="386">
        <v>0</v>
      </c>
      <c r="M83" s="49">
        <v>0</v>
      </c>
      <c r="N83" s="49">
        <v>0</v>
      </c>
      <c r="O83" s="49">
        <v>0</v>
      </c>
      <c r="P83" s="311">
        <f t="shared" si="42"/>
        <v>0</v>
      </c>
      <c r="Q83" s="49">
        <v>0</v>
      </c>
      <c r="R83" s="49">
        <v>0</v>
      </c>
      <c r="S83" s="49">
        <v>0</v>
      </c>
      <c r="T83" s="399">
        <v>0</v>
      </c>
      <c r="U83" s="410">
        <f t="shared" si="43"/>
        <v>0</v>
      </c>
      <c r="V83" s="49">
        <v>0</v>
      </c>
      <c r="W83" s="49">
        <v>0</v>
      </c>
      <c r="X83" s="49">
        <v>0</v>
      </c>
      <c r="Y83" s="399">
        <v>0</v>
      </c>
      <c r="Z83" s="410">
        <f t="shared" si="44"/>
        <v>0</v>
      </c>
      <c r="AA83" s="49">
        <v>0</v>
      </c>
      <c r="AB83" s="49">
        <v>0</v>
      </c>
      <c r="AC83" s="49">
        <v>0</v>
      </c>
      <c r="AD83" s="49">
        <v>0</v>
      </c>
      <c r="AE83" s="410">
        <f t="shared" si="45"/>
        <v>0</v>
      </c>
      <c r="AF83" s="210">
        <v>0</v>
      </c>
      <c r="AG83" s="210">
        <v>0</v>
      </c>
      <c r="AH83" s="210">
        <v>0</v>
      </c>
      <c r="AI83" s="210">
        <v>0</v>
      </c>
      <c r="AJ83" s="410">
        <f t="shared" si="46"/>
        <v>0</v>
      </c>
    </row>
    <row r="84" spans="1:36" s="18" customFormat="1" ht="15" customHeight="1" x14ac:dyDescent="0.25">
      <c r="A84" s="173"/>
      <c r="B84" s="884"/>
      <c r="C84" s="950"/>
      <c r="D84" s="944"/>
      <c r="E84" s="59" t="s">
        <v>119</v>
      </c>
      <c r="F84" s="167">
        <f t="shared" si="48"/>
        <v>0</v>
      </c>
      <c r="G84" s="43">
        <v>0</v>
      </c>
      <c r="H84" s="43">
        <v>0</v>
      </c>
      <c r="I84" s="43">
        <v>0</v>
      </c>
      <c r="J84" s="397">
        <v>0</v>
      </c>
      <c r="K84" s="410">
        <f t="shared" si="47"/>
        <v>0</v>
      </c>
      <c r="L84" s="380">
        <v>0</v>
      </c>
      <c r="M84" s="43">
        <v>0</v>
      </c>
      <c r="N84" s="43">
        <v>0</v>
      </c>
      <c r="O84" s="43">
        <v>0</v>
      </c>
      <c r="P84" s="311">
        <f t="shared" si="42"/>
        <v>0</v>
      </c>
      <c r="Q84" s="43">
        <v>0</v>
      </c>
      <c r="R84" s="43">
        <v>0</v>
      </c>
      <c r="S84" s="43">
        <v>0</v>
      </c>
      <c r="T84" s="397">
        <v>0</v>
      </c>
      <c r="U84" s="410">
        <f t="shared" si="43"/>
        <v>0</v>
      </c>
      <c r="V84" s="43">
        <v>0</v>
      </c>
      <c r="W84" s="43">
        <v>0</v>
      </c>
      <c r="X84" s="43">
        <v>0</v>
      </c>
      <c r="Y84" s="397">
        <v>0</v>
      </c>
      <c r="Z84" s="410">
        <f t="shared" si="44"/>
        <v>0</v>
      </c>
      <c r="AA84" s="43">
        <v>0</v>
      </c>
      <c r="AB84" s="43">
        <v>0</v>
      </c>
      <c r="AC84" s="43">
        <v>0</v>
      </c>
      <c r="AD84" s="43">
        <v>0</v>
      </c>
      <c r="AE84" s="410">
        <f t="shared" si="45"/>
        <v>0</v>
      </c>
      <c r="AF84" s="43">
        <v>0</v>
      </c>
      <c r="AG84" s="43">
        <v>0</v>
      </c>
      <c r="AH84" s="43">
        <v>0</v>
      </c>
      <c r="AI84" s="43">
        <v>0</v>
      </c>
      <c r="AJ84" s="410">
        <f t="shared" si="46"/>
        <v>0</v>
      </c>
    </row>
    <row r="85" spans="1:36" s="18" customFormat="1" ht="15.75" customHeight="1" thickBot="1" x14ac:dyDescent="0.3">
      <c r="A85" s="173"/>
      <c r="B85" s="884"/>
      <c r="C85" s="950"/>
      <c r="D85" s="946"/>
      <c r="E85" s="60" t="s">
        <v>114</v>
      </c>
      <c r="F85" s="167">
        <f t="shared" si="48"/>
        <v>0</v>
      </c>
      <c r="G85" s="44">
        <v>0</v>
      </c>
      <c r="H85" s="44">
        <v>0</v>
      </c>
      <c r="I85" s="44">
        <v>0</v>
      </c>
      <c r="J85" s="398">
        <v>0</v>
      </c>
      <c r="K85" s="410">
        <f t="shared" si="47"/>
        <v>0</v>
      </c>
      <c r="L85" s="381">
        <v>0</v>
      </c>
      <c r="M85" s="44">
        <v>0</v>
      </c>
      <c r="N85" s="44">
        <v>0</v>
      </c>
      <c r="O85" s="44">
        <v>0</v>
      </c>
      <c r="P85" s="311">
        <f t="shared" si="42"/>
        <v>0</v>
      </c>
      <c r="Q85" s="44">
        <v>0</v>
      </c>
      <c r="R85" s="44">
        <v>0</v>
      </c>
      <c r="S85" s="44">
        <v>0</v>
      </c>
      <c r="T85" s="398">
        <v>0</v>
      </c>
      <c r="U85" s="410">
        <f t="shared" si="43"/>
        <v>0</v>
      </c>
      <c r="V85" s="44">
        <v>0</v>
      </c>
      <c r="W85" s="44">
        <v>0</v>
      </c>
      <c r="X85" s="44">
        <v>0</v>
      </c>
      <c r="Y85" s="398">
        <v>0</v>
      </c>
      <c r="Z85" s="410">
        <f t="shared" si="44"/>
        <v>0</v>
      </c>
      <c r="AA85" s="44">
        <v>0</v>
      </c>
      <c r="AB85" s="44">
        <v>0</v>
      </c>
      <c r="AC85" s="44">
        <v>0</v>
      </c>
      <c r="AD85" s="44">
        <v>0</v>
      </c>
      <c r="AE85" s="410">
        <f t="shared" si="45"/>
        <v>0</v>
      </c>
      <c r="AF85" s="43"/>
      <c r="AG85" s="43">
        <v>0</v>
      </c>
      <c r="AH85" s="43">
        <v>0</v>
      </c>
      <c r="AI85" s="43">
        <v>0</v>
      </c>
      <c r="AJ85" s="410">
        <f t="shared" si="46"/>
        <v>0</v>
      </c>
    </row>
    <row r="86" spans="1:36" s="18" customFormat="1" ht="23.25" customHeight="1" x14ac:dyDescent="0.25">
      <c r="A86" s="173"/>
      <c r="B86" s="948">
        <v>19</v>
      </c>
      <c r="C86" s="950"/>
      <c r="D86" s="943" t="s">
        <v>615</v>
      </c>
      <c r="E86" s="57" t="s">
        <v>118</v>
      </c>
      <c r="F86" s="167">
        <f t="shared" si="48"/>
        <v>0</v>
      </c>
      <c r="G86" s="49">
        <v>0</v>
      </c>
      <c r="H86" s="49">
        <v>0</v>
      </c>
      <c r="I86" s="49">
        <v>0</v>
      </c>
      <c r="J86" s="399">
        <v>0</v>
      </c>
      <c r="K86" s="410">
        <f t="shared" si="47"/>
        <v>0</v>
      </c>
      <c r="L86" s="386">
        <v>0</v>
      </c>
      <c r="M86" s="49">
        <v>0</v>
      </c>
      <c r="N86" s="49">
        <v>0</v>
      </c>
      <c r="O86" s="49">
        <v>0</v>
      </c>
      <c r="P86" s="311">
        <f t="shared" si="42"/>
        <v>0</v>
      </c>
      <c r="Q86" s="49">
        <v>0</v>
      </c>
      <c r="R86" s="49">
        <v>0</v>
      </c>
      <c r="S86" s="49">
        <v>0</v>
      </c>
      <c r="T86" s="399">
        <v>0</v>
      </c>
      <c r="U86" s="410">
        <f t="shared" si="43"/>
        <v>0</v>
      </c>
      <c r="V86" s="49">
        <v>0</v>
      </c>
      <c r="W86" s="49">
        <v>0</v>
      </c>
      <c r="X86" s="49">
        <v>0</v>
      </c>
      <c r="Y86" s="399">
        <v>0</v>
      </c>
      <c r="Z86" s="410">
        <f t="shared" si="44"/>
        <v>0</v>
      </c>
      <c r="AA86" s="49">
        <v>0</v>
      </c>
      <c r="AB86" s="49">
        <v>0</v>
      </c>
      <c r="AC86" s="49">
        <v>0</v>
      </c>
      <c r="AD86" s="49">
        <v>0</v>
      </c>
      <c r="AE86" s="410">
        <f t="shared" si="45"/>
        <v>0</v>
      </c>
      <c r="AF86" s="210">
        <v>0</v>
      </c>
      <c r="AG86" s="210">
        <v>0</v>
      </c>
      <c r="AH86" s="210">
        <v>0</v>
      </c>
      <c r="AI86" s="210">
        <v>0</v>
      </c>
      <c r="AJ86" s="410">
        <f t="shared" si="46"/>
        <v>0</v>
      </c>
    </row>
    <row r="87" spans="1:36" s="18" customFormat="1" ht="23.25" customHeight="1" x14ac:dyDescent="0.25">
      <c r="A87" s="173"/>
      <c r="B87" s="909"/>
      <c r="C87" s="950"/>
      <c r="D87" s="944"/>
      <c r="E87" s="59" t="s">
        <v>119</v>
      </c>
      <c r="F87" s="167">
        <f t="shared" si="48"/>
        <v>0</v>
      </c>
      <c r="G87" s="43">
        <v>0</v>
      </c>
      <c r="H87" s="43">
        <v>0</v>
      </c>
      <c r="I87" s="43">
        <v>0</v>
      </c>
      <c r="J87" s="397">
        <v>0</v>
      </c>
      <c r="K87" s="410">
        <f t="shared" si="47"/>
        <v>0</v>
      </c>
      <c r="L87" s="380">
        <v>0</v>
      </c>
      <c r="M87" s="43">
        <v>0</v>
      </c>
      <c r="N87" s="43">
        <v>0</v>
      </c>
      <c r="O87" s="43">
        <v>0</v>
      </c>
      <c r="P87" s="311">
        <f t="shared" si="42"/>
        <v>0</v>
      </c>
      <c r="Q87" s="43">
        <v>0</v>
      </c>
      <c r="R87" s="43">
        <v>0</v>
      </c>
      <c r="S87" s="43">
        <v>0</v>
      </c>
      <c r="T87" s="397">
        <v>0</v>
      </c>
      <c r="U87" s="410">
        <f t="shared" si="43"/>
        <v>0</v>
      </c>
      <c r="V87" s="43">
        <v>0</v>
      </c>
      <c r="W87" s="43">
        <v>0</v>
      </c>
      <c r="X87" s="43">
        <v>0</v>
      </c>
      <c r="Y87" s="397">
        <v>0</v>
      </c>
      <c r="Z87" s="410">
        <f t="shared" si="44"/>
        <v>0</v>
      </c>
      <c r="AA87" s="43">
        <v>0</v>
      </c>
      <c r="AB87" s="43">
        <v>0</v>
      </c>
      <c r="AC87" s="43">
        <v>0</v>
      </c>
      <c r="AD87" s="43">
        <v>0</v>
      </c>
      <c r="AE87" s="410">
        <f t="shared" si="45"/>
        <v>0</v>
      </c>
      <c r="AF87" s="43">
        <v>0</v>
      </c>
      <c r="AG87" s="43">
        <v>0</v>
      </c>
      <c r="AH87" s="43">
        <v>0</v>
      </c>
      <c r="AI87" s="43">
        <v>0</v>
      </c>
      <c r="AJ87" s="410">
        <f t="shared" si="46"/>
        <v>0</v>
      </c>
    </row>
    <row r="88" spans="1:36" s="18" customFormat="1" ht="23.25" customHeight="1" thickBot="1" x14ac:dyDescent="0.3">
      <c r="A88" s="173"/>
      <c r="B88" s="909"/>
      <c r="C88" s="950"/>
      <c r="D88" s="944"/>
      <c r="E88" s="60" t="s">
        <v>114</v>
      </c>
      <c r="F88" s="167">
        <f t="shared" si="48"/>
        <v>0</v>
      </c>
      <c r="G88" s="44">
        <v>0</v>
      </c>
      <c r="H88" s="44">
        <v>0</v>
      </c>
      <c r="I88" s="44">
        <v>0</v>
      </c>
      <c r="J88" s="398">
        <v>0</v>
      </c>
      <c r="K88" s="410">
        <f t="shared" si="47"/>
        <v>0</v>
      </c>
      <c r="L88" s="381">
        <v>0</v>
      </c>
      <c r="M88" s="44">
        <v>0</v>
      </c>
      <c r="N88" s="44">
        <v>0</v>
      </c>
      <c r="O88" s="44">
        <v>0</v>
      </c>
      <c r="P88" s="311">
        <f t="shared" si="42"/>
        <v>0</v>
      </c>
      <c r="Q88" s="44">
        <v>0</v>
      </c>
      <c r="R88" s="44">
        <v>0</v>
      </c>
      <c r="S88" s="44">
        <v>0</v>
      </c>
      <c r="T88" s="398">
        <v>0</v>
      </c>
      <c r="U88" s="410">
        <f t="shared" si="43"/>
        <v>0</v>
      </c>
      <c r="V88" s="44">
        <v>0</v>
      </c>
      <c r="W88" s="44">
        <v>0</v>
      </c>
      <c r="X88" s="44">
        <v>0</v>
      </c>
      <c r="Y88" s="398">
        <v>0</v>
      </c>
      <c r="Z88" s="410">
        <f t="shared" si="44"/>
        <v>0</v>
      </c>
      <c r="AA88" s="44">
        <v>0</v>
      </c>
      <c r="AB88" s="44">
        <v>0</v>
      </c>
      <c r="AC88" s="44">
        <v>0</v>
      </c>
      <c r="AD88" s="44">
        <v>0</v>
      </c>
      <c r="AE88" s="410">
        <f t="shared" si="45"/>
        <v>0</v>
      </c>
      <c r="AF88" s="43">
        <v>0</v>
      </c>
      <c r="AG88" s="43">
        <v>0</v>
      </c>
      <c r="AH88" s="43">
        <v>0</v>
      </c>
      <c r="AI88" s="43">
        <v>0</v>
      </c>
      <c r="AJ88" s="410">
        <f t="shared" si="46"/>
        <v>0</v>
      </c>
    </row>
    <row r="89" spans="1:36" s="18" customFormat="1" ht="23.25" customHeight="1" thickBot="1" x14ac:dyDescent="0.3">
      <c r="A89" s="173"/>
      <c r="B89" s="909"/>
      <c r="C89" s="950"/>
      <c r="D89" s="945"/>
      <c r="E89" s="222" t="s">
        <v>626</v>
      </c>
      <c r="F89" s="167">
        <f t="shared" si="48"/>
        <v>0</v>
      </c>
      <c r="G89" s="213">
        <v>0</v>
      </c>
      <c r="H89" s="213">
        <v>0</v>
      </c>
      <c r="I89" s="213">
        <v>0</v>
      </c>
      <c r="J89" s="400">
        <v>0</v>
      </c>
      <c r="K89" s="410">
        <f t="shared" si="47"/>
        <v>0</v>
      </c>
      <c r="L89" s="384">
        <v>0</v>
      </c>
      <c r="M89" s="213">
        <v>0</v>
      </c>
      <c r="N89" s="213">
        <v>0</v>
      </c>
      <c r="O89" s="213">
        <v>0</v>
      </c>
      <c r="P89" s="311">
        <f t="shared" si="42"/>
        <v>0</v>
      </c>
      <c r="Q89" s="213">
        <v>0</v>
      </c>
      <c r="R89" s="213">
        <v>0</v>
      </c>
      <c r="S89" s="213">
        <v>0</v>
      </c>
      <c r="T89" s="400">
        <v>0</v>
      </c>
      <c r="U89" s="410">
        <f t="shared" si="43"/>
        <v>0</v>
      </c>
      <c r="V89" s="213">
        <v>0</v>
      </c>
      <c r="W89" s="213">
        <v>0</v>
      </c>
      <c r="X89" s="213">
        <v>0</v>
      </c>
      <c r="Y89" s="400">
        <v>0</v>
      </c>
      <c r="Z89" s="410">
        <f t="shared" si="44"/>
        <v>0</v>
      </c>
      <c r="AA89" s="213">
        <v>0</v>
      </c>
      <c r="AB89" s="213">
        <v>0</v>
      </c>
      <c r="AC89" s="213">
        <v>0</v>
      </c>
      <c r="AD89" s="213">
        <v>0</v>
      </c>
      <c r="AE89" s="410">
        <f t="shared" si="45"/>
        <v>0</v>
      </c>
      <c r="AF89" s="43">
        <v>0</v>
      </c>
      <c r="AG89" s="43">
        <v>0</v>
      </c>
      <c r="AH89" s="43">
        <v>0</v>
      </c>
      <c r="AI89" s="43">
        <v>0</v>
      </c>
      <c r="AJ89" s="410">
        <f t="shared" si="46"/>
        <v>0</v>
      </c>
    </row>
    <row r="90" spans="1:36" s="18" customFormat="1" ht="23.25" customHeight="1" thickBot="1" x14ac:dyDescent="0.3">
      <c r="A90" s="173"/>
      <c r="B90" s="883"/>
      <c r="C90" s="950"/>
      <c r="D90" s="946"/>
      <c r="E90" s="222" t="s">
        <v>625</v>
      </c>
      <c r="F90" s="167">
        <f t="shared" si="48"/>
        <v>0</v>
      </c>
      <c r="G90" s="176">
        <v>0</v>
      </c>
      <c r="H90" s="176">
        <v>0</v>
      </c>
      <c r="I90" s="176">
        <v>0</v>
      </c>
      <c r="J90" s="401">
        <v>0</v>
      </c>
      <c r="K90" s="410">
        <f t="shared" si="47"/>
        <v>0</v>
      </c>
      <c r="L90" s="385">
        <v>0</v>
      </c>
      <c r="M90" s="176">
        <v>0</v>
      </c>
      <c r="N90" s="176">
        <v>0</v>
      </c>
      <c r="O90" s="176">
        <v>0</v>
      </c>
      <c r="P90" s="311">
        <f t="shared" si="42"/>
        <v>0</v>
      </c>
      <c r="Q90" s="176">
        <v>0</v>
      </c>
      <c r="R90" s="176">
        <v>0</v>
      </c>
      <c r="S90" s="176">
        <v>0</v>
      </c>
      <c r="T90" s="401">
        <v>0</v>
      </c>
      <c r="U90" s="410">
        <f t="shared" si="43"/>
        <v>0</v>
      </c>
      <c r="V90" s="176">
        <v>0</v>
      </c>
      <c r="W90" s="176">
        <v>0</v>
      </c>
      <c r="X90" s="176">
        <v>0</v>
      </c>
      <c r="Y90" s="401">
        <v>0</v>
      </c>
      <c r="Z90" s="410">
        <f t="shared" si="44"/>
        <v>0</v>
      </c>
      <c r="AA90" s="176">
        <v>0</v>
      </c>
      <c r="AB90" s="176">
        <v>0</v>
      </c>
      <c r="AC90" s="176">
        <v>0</v>
      </c>
      <c r="AD90" s="176">
        <v>0</v>
      </c>
      <c r="AE90" s="410">
        <f t="shared" si="45"/>
        <v>0</v>
      </c>
      <c r="AF90" s="210">
        <v>0</v>
      </c>
      <c r="AG90" s="210">
        <v>0</v>
      </c>
      <c r="AH90" s="210">
        <v>0</v>
      </c>
      <c r="AI90" s="210">
        <v>0</v>
      </c>
      <c r="AJ90" s="410">
        <f t="shared" si="46"/>
        <v>0</v>
      </c>
    </row>
    <row r="91" spans="1:36" s="18" customFormat="1" ht="20.25" customHeight="1" x14ac:dyDescent="0.25">
      <c r="A91" s="173"/>
      <c r="B91" s="948">
        <v>20</v>
      </c>
      <c r="C91" s="950"/>
      <c r="D91" s="943" t="s">
        <v>621</v>
      </c>
      <c r="E91" s="57" t="s">
        <v>118</v>
      </c>
      <c r="F91" s="167">
        <f t="shared" si="48"/>
        <v>0</v>
      </c>
      <c r="G91" s="49">
        <v>0</v>
      </c>
      <c r="H91" s="49">
        <v>0</v>
      </c>
      <c r="I91" s="49">
        <v>0</v>
      </c>
      <c r="J91" s="399">
        <v>0</v>
      </c>
      <c r="K91" s="410">
        <f t="shared" si="47"/>
        <v>0</v>
      </c>
      <c r="L91" s="386">
        <v>0</v>
      </c>
      <c r="M91" s="49">
        <v>0</v>
      </c>
      <c r="N91" s="49">
        <v>0</v>
      </c>
      <c r="O91" s="49">
        <v>0</v>
      </c>
      <c r="P91" s="311">
        <f t="shared" si="42"/>
        <v>0</v>
      </c>
      <c r="Q91" s="49">
        <v>0</v>
      </c>
      <c r="R91" s="49">
        <v>0</v>
      </c>
      <c r="S91" s="49">
        <v>0</v>
      </c>
      <c r="T91" s="399">
        <v>0</v>
      </c>
      <c r="U91" s="410">
        <f t="shared" si="43"/>
        <v>0</v>
      </c>
      <c r="V91" s="49">
        <v>0</v>
      </c>
      <c r="W91" s="49">
        <v>0</v>
      </c>
      <c r="X91" s="49">
        <v>0</v>
      </c>
      <c r="Y91" s="399">
        <v>0</v>
      </c>
      <c r="Z91" s="410">
        <f t="shared" si="44"/>
        <v>0</v>
      </c>
      <c r="AA91" s="49">
        <v>0</v>
      </c>
      <c r="AB91" s="49">
        <v>0</v>
      </c>
      <c r="AC91" s="49">
        <v>0</v>
      </c>
      <c r="AD91" s="49">
        <v>0</v>
      </c>
      <c r="AE91" s="410">
        <f t="shared" si="45"/>
        <v>0</v>
      </c>
      <c r="AF91" s="210">
        <v>0</v>
      </c>
      <c r="AG91" s="210">
        <v>0</v>
      </c>
      <c r="AH91" s="210">
        <v>0</v>
      </c>
      <c r="AI91" s="210">
        <v>0</v>
      </c>
      <c r="AJ91" s="410">
        <f t="shared" si="46"/>
        <v>0</v>
      </c>
    </row>
    <row r="92" spans="1:36" s="18" customFormat="1" ht="20.25" customHeight="1" x14ac:dyDescent="0.25">
      <c r="A92" s="173"/>
      <c r="B92" s="909"/>
      <c r="C92" s="950"/>
      <c r="D92" s="944"/>
      <c r="E92" s="59" t="s">
        <v>119</v>
      </c>
      <c r="F92" s="167">
        <f t="shared" si="48"/>
        <v>0</v>
      </c>
      <c r="G92" s="43">
        <v>0</v>
      </c>
      <c r="H92" s="43">
        <v>0</v>
      </c>
      <c r="I92" s="43">
        <v>0</v>
      </c>
      <c r="J92" s="397">
        <v>0</v>
      </c>
      <c r="K92" s="410">
        <f t="shared" si="47"/>
        <v>0</v>
      </c>
      <c r="L92" s="380">
        <v>0</v>
      </c>
      <c r="M92" s="43">
        <v>0</v>
      </c>
      <c r="N92" s="43">
        <v>0</v>
      </c>
      <c r="O92" s="43">
        <v>0</v>
      </c>
      <c r="P92" s="311">
        <f t="shared" si="42"/>
        <v>0</v>
      </c>
      <c r="Q92" s="43">
        <v>0</v>
      </c>
      <c r="R92" s="43">
        <v>0</v>
      </c>
      <c r="S92" s="43">
        <v>0</v>
      </c>
      <c r="T92" s="397">
        <v>0</v>
      </c>
      <c r="U92" s="410">
        <f t="shared" si="43"/>
        <v>0</v>
      </c>
      <c r="V92" s="43">
        <v>0</v>
      </c>
      <c r="W92" s="43">
        <v>0</v>
      </c>
      <c r="X92" s="43">
        <v>0</v>
      </c>
      <c r="Y92" s="397">
        <v>0</v>
      </c>
      <c r="Z92" s="410">
        <f t="shared" si="44"/>
        <v>0</v>
      </c>
      <c r="AA92" s="43">
        <v>0</v>
      </c>
      <c r="AB92" s="43">
        <v>0</v>
      </c>
      <c r="AC92" s="43">
        <v>0</v>
      </c>
      <c r="AD92" s="43">
        <v>0</v>
      </c>
      <c r="AE92" s="410">
        <f t="shared" si="45"/>
        <v>0</v>
      </c>
      <c r="AF92" s="43">
        <v>0</v>
      </c>
      <c r="AG92" s="43">
        <v>0</v>
      </c>
      <c r="AH92" s="43">
        <v>0</v>
      </c>
      <c r="AI92" s="43">
        <v>0</v>
      </c>
      <c r="AJ92" s="410">
        <f t="shared" si="46"/>
        <v>0</v>
      </c>
    </row>
    <row r="93" spans="1:36" s="18" customFormat="1" ht="20.25" customHeight="1" thickBot="1" x14ac:dyDescent="0.3">
      <c r="A93" s="173"/>
      <c r="B93" s="909"/>
      <c r="C93" s="950"/>
      <c r="D93" s="944"/>
      <c r="E93" s="60" t="s">
        <v>114</v>
      </c>
      <c r="F93" s="167">
        <f t="shared" si="48"/>
        <v>0</v>
      </c>
      <c r="G93" s="44">
        <v>0</v>
      </c>
      <c r="H93" s="44">
        <v>0</v>
      </c>
      <c r="I93" s="44">
        <v>0</v>
      </c>
      <c r="J93" s="398">
        <v>0</v>
      </c>
      <c r="K93" s="410">
        <f t="shared" si="47"/>
        <v>0</v>
      </c>
      <c r="L93" s="381">
        <v>0</v>
      </c>
      <c r="M93" s="44">
        <v>0</v>
      </c>
      <c r="N93" s="44">
        <v>0</v>
      </c>
      <c r="O93" s="44">
        <v>0</v>
      </c>
      <c r="P93" s="311">
        <f t="shared" si="42"/>
        <v>0</v>
      </c>
      <c r="Q93" s="44">
        <v>0</v>
      </c>
      <c r="R93" s="44">
        <v>0</v>
      </c>
      <c r="S93" s="44">
        <v>0</v>
      </c>
      <c r="T93" s="398">
        <v>0</v>
      </c>
      <c r="U93" s="410">
        <f t="shared" si="43"/>
        <v>0</v>
      </c>
      <c r="V93" s="44">
        <v>0</v>
      </c>
      <c r="W93" s="44">
        <v>0</v>
      </c>
      <c r="X93" s="44">
        <v>0</v>
      </c>
      <c r="Y93" s="398">
        <v>0</v>
      </c>
      <c r="Z93" s="410">
        <f t="shared" si="44"/>
        <v>0</v>
      </c>
      <c r="AA93" s="44">
        <v>0</v>
      </c>
      <c r="AB93" s="44">
        <v>0</v>
      </c>
      <c r="AC93" s="44">
        <v>0</v>
      </c>
      <c r="AD93" s="44">
        <v>0</v>
      </c>
      <c r="AE93" s="410">
        <f t="shared" si="45"/>
        <v>0</v>
      </c>
      <c r="AF93" s="43">
        <v>0</v>
      </c>
      <c r="AG93" s="43">
        <v>0</v>
      </c>
      <c r="AH93" s="43">
        <v>0</v>
      </c>
      <c r="AI93" s="43">
        <v>0</v>
      </c>
      <c r="AJ93" s="410">
        <f t="shared" si="46"/>
        <v>0</v>
      </c>
    </row>
    <row r="94" spans="1:36" s="18" customFormat="1" ht="20.25" customHeight="1" thickBot="1" x14ac:dyDescent="0.3">
      <c r="A94" s="173"/>
      <c r="B94" s="909"/>
      <c r="C94" s="950"/>
      <c r="D94" s="945"/>
      <c r="E94" s="222" t="s">
        <v>626</v>
      </c>
      <c r="F94" s="167">
        <f t="shared" si="48"/>
        <v>0</v>
      </c>
      <c r="G94" s="213">
        <v>0</v>
      </c>
      <c r="H94" s="213">
        <v>0</v>
      </c>
      <c r="I94" s="213">
        <v>0</v>
      </c>
      <c r="J94" s="400">
        <v>0</v>
      </c>
      <c r="K94" s="410">
        <f t="shared" si="47"/>
        <v>0</v>
      </c>
      <c r="L94" s="384">
        <v>0</v>
      </c>
      <c r="M94" s="213">
        <v>0</v>
      </c>
      <c r="N94" s="213">
        <v>0</v>
      </c>
      <c r="O94" s="213">
        <v>0</v>
      </c>
      <c r="P94" s="311">
        <f t="shared" si="42"/>
        <v>0</v>
      </c>
      <c r="Q94" s="213">
        <v>0</v>
      </c>
      <c r="R94" s="213">
        <v>0</v>
      </c>
      <c r="S94" s="213">
        <v>0</v>
      </c>
      <c r="T94" s="400">
        <v>0</v>
      </c>
      <c r="U94" s="410">
        <f t="shared" si="43"/>
        <v>0</v>
      </c>
      <c r="V94" s="213">
        <v>0</v>
      </c>
      <c r="W94" s="213">
        <v>0</v>
      </c>
      <c r="X94" s="213">
        <v>0</v>
      </c>
      <c r="Y94" s="400">
        <v>0</v>
      </c>
      <c r="Z94" s="410">
        <f t="shared" si="44"/>
        <v>0</v>
      </c>
      <c r="AA94" s="213">
        <v>0</v>
      </c>
      <c r="AB94" s="213">
        <v>0</v>
      </c>
      <c r="AC94" s="213">
        <v>0</v>
      </c>
      <c r="AD94" s="213">
        <v>0</v>
      </c>
      <c r="AE94" s="410">
        <f t="shared" si="45"/>
        <v>0</v>
      </c>
      <c r="AF94" s="43">
        <v>0</v>
      </c>
      <c r="AG94" s="43">
        <v>0</v>
      </c>
      <c r="AH94" s="43">
        <v>0</v>
      </c>
      <c r="AI94" s="43">
        <v>0</v>
      </c>
      <c r="AJ94" s="410">
        <f t="shared" si="46"/>
        <v>0</v>
      </c>
    </row>
    <row r="95" spans="1:36" s="18" customFormat="1" ht="20.25" customHeight="1" thickBot="1" x14ac:dyDescent="0.3">
      <c r="A95" s="173"/>
      <c r="B95" s="883"/>
      <c r="C95" s="950"/>
      <c r="D95" s="946"/>
      <c r="E95" s="222" t="s">
        <v>625</v>
      </c>
      <c r="F95" s="167">
        <f t="shared" si="48"/>
        <v>0</v>
      </c>
      <c r="G95" s="176">
        <v>0</v>
      </c>
      <c r="H95" s="176">
        <v>0</v>
      </c>
      <c r="I95" s="176">
        <v>0</v>
      </c>
      <c r="J95" s="401">
        <v>0</v>
      </c>
      <c r="K95" s="410">
        <f t="shared" si="47"/>
        <v>0</v>
      </c>
      <c r="L95" s="385">
        <v>0</v>
      </c>
      <c r="M95" s="176">
        <v>0</v>
      </c>
      <c r="N95" s="176">
        <v>0</v>
      </c>
      <c r="O95" s="176">
        <v>0</v>
      </c>
      <c r="P95" s="311">
        <f t="shared" si="42"/>
        <v>0</v>
      </c>
      <c r="Q95" s="176">
        <v>0</v>
      </c>
      <c r="R95" s="176">
        <v>0</v>
      </c>
      <c r="S95" s="176">
        <v>0</v>
      </c>
      <c r="T95" s="401">
        <v>0</v>
      </c>
      <c r="U95" s="410">
        <f t="shared" si="43"/>
        <v>0</v>
      </c>
      <c r="V95" s="176">
        <v>0</v>
      </c>
      <c r="W95" s="176">
        <v>0</v>
      </c>
      <c r="X95" s="176">
        <v>0</v>
      </c>
      <c r="Y95" s="401">
        <v>0</v>
      </c>
      <c r="Z95" s="410">
        <f t="shared" si="44"/>
        <v>0</v>
      </c>
      <c r="AA95" s="176">
        <v>0</v>
      </c>
      <c r="AB95" s="176">
        <v>0</v>
      </c>
      <c r="AC95" s="176">
        <v>0</v>
      </c>
      <c r="AD95" s="176">
        <v>0</v>
      </c>
      <c r="AE95" s="410">
        <f t="shared" si="45"/>
        <v>0</v>
      </c>
      <c r="AF95" s="210">
        <v>0</v>
      </c>
      <c r="AG95" s="210">
        <v>0</v>
      </c>
      <c r="AH95" s="210">
        <v>0</v>
      </c>
      <c r="AI95" s="210">
        <v>0</v>
      </c>
      <c r="AJ95" s="410">
        <f t="shared" si="46"/>
        <v>0</v>
      </c>
    </row>
    <row r="96" spans="1:36" s="18" customFormat="1" ht="15" customHeight="1" x14ac:dyDescent="0.25">
      <c r="A96" s="173"/>
      <c r="B96" s="948">
        <v>21</v>
      </c>
      <c r="C96" s="950"/>
      <c r="D96" s="943" t="s">
        <v>521</v>
      </c>
      <c r="E96" s="183" t="s">
        <v>118</v>
      </c>
      <c r="F96" s="167">
        <f t="shared" si="48"/>
        <v>0</v>
      </c>
      <c r="G96" s="178"/>
      <c r="H96" s="178"/>
      <c r="I96" s="178"/>
      <c r="J96" s="402"/>
      <c r="K96" s="410">
        <f t="shared" si="47"/>
        <v>0</v>
      </c>
      <c r="L96" s="382"/>
      <c r="M96" s="178"/>
      <c r="N96" s="178"/>
      <c r="O96" s="178"/>
      <c r="P96" s="311">
        <f t="shared" si="42"/>
        <v>0</v>
      </c>
      <c r="Q96" s="178"/>
      <c r="R96" s="178"/>
      <c r="S96" s="178"/>
      <c r="T96" s="402"/>
      <c r="U96" s="410">
        <f t="shared" si="43"/>
        <v>0</v>
      </c>
      <c r="V96" s="178"/>
      <c r="W96" s="178"/>
      <c r="X96" s="178"/>
      <c r="Y96" s="402"/>
      <c r="Z96" s="410">
        <f t="shared" si="44"/>
        <v>0</v>
      </c>
      <c r="AA96" s="178"/>
      <c r="AB96" s="178"/>
      <c r="AC96" s="178"/>
      <c r="AD96" s="178"/>
      <c r="AE96" s="410">
        <f t="shared" si="45"/>
        <v>0</v>
      </c>
      <c r="AF96" s="166"/>
      <c r="AG96" s="166"/>
      <c r="AH96" s="166"/>
      <c r="AI96" s="166"/>
      <c r="AJ96" s="410">
        <f t="shared" si="46"/>
        <v>0</v>
      </c>
    </row>
    <row r="97" spans="1:36" s="18" customFormat="1" ht="15.75" customHeight="1" x14ac:dyDescent="0.25">
      <c r="A97" s="173"/>
      <c r="B97" s="909"/>
      <c r="C97" s="950"/>
      <c r="D97" s="944"/>
      <c r="E97" s="184" t="s">
        <v>119</v>
      </c>
      <c r="F97" s="167">
        <f t="shared" si="48"/>
        <v>0</v>
      </c>
      <c r="G97" s="166"/>
      <c r="H97" s="166"/>
      <c r="I97" s="166"/>
      <c r="J97" s="403"/>
      <c r="K97" s="410">
        <f t="shared" si="47"/>
        <v>0</v>
      </c>
      <c r="L97" s="383"/>
      <c r="M97" s="166"/>
      <c r="N97" s="166"/>
      <c r="O97" s="166"/>
      <c r="P97" s="311">
        <f t="shared" si="42"/>
        <v>0</v>
      </c>
      <c r="Q97" s="166"/>
      <c r="R97" s="166"/>
      <c r="S97" s="166"/>
      <c r="T97" s="403"/>
      <c r="U97" s="410">
        <f t="shared" si="43"/>
        <v>0</v>
      </c>
      <c r="V97" s="166"/>
      <c r="W97" s="166"/>
      <c r="X97" s="166"/>
      <c r="Y97" s="403"/>
      <c r="Z97" s="410">
        <f t="shared" si="44"/>
        <v>0</v>
      </c>
      <c r="AA97" s="166"/>
      <c r="AB97" s="166"/>
      <c r="AC97" s="166"/>
      <c r="AD97" s="166"/>
      <c r="AE97" s="410">
        <f t="shared" si="45"/>
        <v>0</v>
      </c>
      <c r="AF97" s="166"/>
      <c r="AG97" s="166"/>
      <c r="AH97" s="166"/>
      <c r="AI97" s="166"/>
      <c r="AJ97" s="410">
        <f t="shared" si="46"/>
        <v>0</v>
      </c>
    </row>
    <row r="98" spans="1:36" s="18" customFormat="1" ht="15.75" customHeight="1" thickBot="1" x14ac:dyDescent="0.3">
      <c r="A98" s="173"/>
      <c r="B98" s="909"/>
      <c r="C98" s="950"/>
      <c r="D98" s="944"/>
      <c r="E98" s="60" t="s">
        <v>114</v>
      </c>
      <c r="F98" s="167">
        <f t="shared" si="48"/>
        <v>276</v>
      </c>
      <c r="G98" s="44">
        <v>38</v>
      </c>
      <c r="H98" s="44">
        <v>0</v>
      </c>
      <c r="I98" s="44">
        <v>1</v>
      </c>
      <c r="J98" s="398">
        <v>0</v>
      </c>
      <c r="K98" s="410">
        <f t="shared" si="47"/>
        <v>39</v>
      </c>
      <c r="L98" s="381">
        <v>22</v>
      </c>
      <c r="M98" s="44">
        <v>0</v>
      </c>
      <c r="N98" s="44">
        <v>2</v>
      </c>
      <c r="O98" s="44">
        <v>0</v>
      </c>
      <c r="P98" s="311">
        <f t="shared" si="42"/>
        <v>24</v>
      </c>
      <c r="Q98" s="44">
        <v>46</v>
      </c>
      <c r="R98" s="44">
        <v>0</v>
      </c>
      <c r="S98" s="44">
        <v>1</v>
      </c>
      <c r="T98" s="398">
        <v>0</v>
      </c>
      <c r="U98" s="410">
        <f t="shared" si="43"/>
        <v>47</v>
      </c>
      <c r="V98" s="44">
        <v>0</v>
      </c>
      <c r="W98" s="44">
        <v>1</v>
      </c>
      <c r="X98" s="44">
        <v>0</v>
      </c>
      <c r="Y98" s="398">
        <v>53</v>
      </c>
      <c r="Z98" s="410">
        <f t="shared" si="44"/>
        <v>54</v>
      </c>
      <c r="AA98" s="44">
        <v>0</v>
      </c>
      <c r="AB98" s="44">
        <v>0</v>
      </c>
      <c r="AC98" s="44">
        <v>0</v>
      </c>
      <c r="AD98" s="44">
        <v>35</v>
      </c>
      <c r="AE98" s="410">
        <f t="shared" si="45"/>
        <v>35</v>
      </c>
      <c r="AF98" s="43">
        <v>0</v>
      </c>
      <c r="AG98" s="43">
        <v>4</v>
      </c>
      <c r="AH98" s="43">
        <v>0</v>
      </c>
      <c r="AI98" s="43">
        <v>73</v>
      </c>
      <c r="AJ98" s="410">
        <f t="shared" si="46"/>
        <v>77</v>
      </c>
    </row>
    <row r="99" spans="1:36" s="18" customFormat="1" ht="15.75" customHeight="1" thickBot="1" x14ac:dyDescent="0.3">
      <c r="A99" s="173"/>
      <c r="B99" s="909"/>
      <c r="C99" s="950"/>
      <c r="D99" s="945"/>
      <c r="E99" s="222" t="s">
        <v>626</v>
      </c>
      <c r="F99" s="167">
        <f t="shared" si="48"/>
        <v>179</v>
      </c>
      <c r="G99" s="213">
        <v>20</v>
      </c>
      <c r="H99" s="213">
        <v>0</v>
      </c>
      <c r="I99" s="213">
        <v>2</v>
      </c>
      <c r="J99" s="400">
        <v>0</v>
      </c>
      <c r="K99" s="410">
        <f t="shared" si="47"/>
        <v>22</v>
      </c>
      <c r="L99" s="384">
        <v>28</v>
      </c>
      <c r="M99" s="213">
        <v>0</v>
      </c>
      <c r="N99" s="213">
        <v>1</v>
      </c>
      <c r="O99" s="213">
        <v>0</v>
      </c>
      <c r="P99" s="311">
        <f t="shared" si="42"/>
        <v>29</v>
      </c>
      <c r="Q99" s="213">
        <v>25</v>
      </c>
      <c r="R99" s="213">
        <v>0</v>
      </c>
      <c r="S99" s="213">
        <v>3</v>
      </c>
      <c r="T99" s="400">
        <v>2</v>
      </c>
      <c r="U99" s="410">
        <f t="shared" si="43"/>
        <v>30</v>
      </c>
      <c r="V99" s="213">
        <v>0</v>
      </c>
      <c r="W99" s="213">
        <v>0</v>
      </c>
      <c r="X99" s="213">
        <v>0</v>
      </c>
      <c r="Y99" s="400">
        <v>30</v>
      </c>
      <c r="Z99" s="410">
        <f t="shared" si="44"/>
        <v>30</v>
      </c>
      <c r="AA99" s="213">
        <v>0</v>
      </c>
      <c r="AB99" s="213">
        <v>1</v>
      </c>
      <c r="AC99" s="213">
        <v>0</v>
      </c>
      <c r="AD99" s="213">
        <v>39</v>
      </c>
      <c r="AE99" s="410">
        <f t="shared" si="45"/>
        <v>40</v>
      </c>
      <c r="AF99" s="43">
        <v>0</v>
      </c>
      <c r="AG99" s="43">
        <v>3</v>
      </c>
      <c r="AH99" s="43">
        <v>0</v>
      </c>
      <c r="AI99" s="43">
        <v>25</v>
      </c>
      <c r="AJ99" s="410">
        <f t="shared" si="46"/>
        <v>28</v>
      </c>
    </row>
    <row r="100" spans="1:36" s="18" customFormat="1" ht="15.75" customHeight="1" thickBot="1" x14ac:dyDescent="0.3">
      <c r="A100" s="173"/>
      <c r="B100" s="883"/>
      <c r="C100" s="950"/>
      <c r="D100" s="946"/>
      <c r="E100" s="222" t="s">
        <v>625</v>
      </c>
      <c r="F100" s="167">
        <f t="shared" si="48"/>
        <v>0</v>
      </c>
      <c r="G100" s="176">
        <v>0</v>
      </c>
      <c r="H100" s="176">
        <v>0</v>
      </c>
      <c r="I100" s="176">
        <v>0</v>
      </c>
      <c r="J100" s="401">
        <v>0</v>
      </c>
      <c r="K100" s="410">
        <f t="shared" si="47"/>
        <v>0</v>
      </c>
      <c r="L100" s="385">
        <v>0</v>
      </c>
      <c r="M100" s="176">
        <v>0</v>
      </c>
      <c r="N100" s="176">
        <v>0</v>
      </c>
      <c r="O100" s="176">
        <v>0</v>
      </c>
      <c r="P100" s="311">
        <f t="shared" si="42"/>
        <v>0</v>
      </c>
      <c r="Q100" s="176">
        <v>0</v>
      </c>
      <c r="R100" s="176">
        <v>0</v>
      </c>
      <c r="S100" s="176">
        <v>0</v>
      </c>
      <c r="T100" s="401">
        <v>0</v>
      </c>
      <c r="U100" s="410">
        <f t="shared" si="43"/>
        <v>0</v>
      </c>
      <c r="V100" s="176">
        <v>0</v>
      </c>
      <c r="W100" s="176">
        <v>0</v>
      </c>
      <c r="X100" s="176">
        <v>0</v>
      </c>
      <c r="Y100" s="401">
        <v>0</v>
      </c>
      <c r="Z100" s="410">
        <f t="shared" si="44"/>
        <v>0</v>
      </c>
      <c r="AA100" s="176">
        <v>0</v>
      </c>
      <c r="AB100" s="176">
        <v>0</v>
      </c>
      <c r="AC100" s="176">
        <v>0</v>
      </c>
      <c r="AD100" s="176">
        <v>0</v>
      </c>
      <c r="AE100" s="410">
        <f t="shared" si="45"/>
        <v>0</v>
      </c>
      <c r="AF100" s="210">
        <v>0</v>
      </c>
      <c r="AG100" s="210">
        <v>0</v>
      </c>
      <c r="AH100" s="210">
        <v>0</v>
      </c>
      <c r="AI100" s="210">
        <v>0</v>
      </c>
      <c r="AJ100" s="410">
        <f t="shared" si="46"/>
        <v>0</v>
      </c>
    </row>
    <row r="101" spans="1:36" s="18" customFormat="1" ht="15" customHeight="1" x14ac:dyDescent="0.25">
      <c r="A101" s="173"/>
      <c r="B101" s="948">
        <v>22</v>
      </c>
      <c r="C101" s="950"/>
      <c r="D101" s="943" t="s">
        <v>522</v>
      </c>
      <c r="E101" s="183" t="s">
        <v>118</v>
      </c>
      <c r="F101" s="167">
        <f t="shared" si="48"/>
        <v>0</v>
      </c>
      <c r="G101" s="178"/>
      <c r="H101" s="178"/>
      <c r="I101" s="178"/>
      <c r="J101" s="402"/>
      <c r="K101" s="410">
        <f t="shared" si="47"/>
        <v>0</v>
      </c>
      <c r="L101" s="382"/>
      <c r="M101" s="178"/>
      <c r="N101" s="178"/>
      <c r="O101" s="178"/>
      <c r="P101" s="311">
        <f t="shared" si="42"/>
        <v>0</v>
      </c>
      <c r="Q101" s="178"/>
      <c r="R101" s="178"/>
      <c r="S101" s="178"/>
      <c r="T101" s="402"/>
      <c r="U101" s="410">
        <f t="shared" si="43"/>
        <v>0</v>
      </c>
      <c r="V101" s="178"/>
      <c r="W101" s="178"/>
      <c r="X101" s="178"/>
      <c r="Y101" s="402"/>
      <c r="Z101" s="410">
        <f t="shared" si="44"/>
        <v>0</v>
      </c>
      <c r="AA101" s="178"/>
      <c r="AB101" s="178"/>
      <c r="AC101" s="178"/>
      <c r="AD101" s="178"/>
      <c r="AE101" s="410">
        <f t="shared" si="45"/>
        <v>0</v>
      </c>
      <c r="AF101" s="166"/>
      <c r="AG101" s="166"/>
      <c r="AH101" s="166"/>
      <c r="AI101" s="166"/>
      <c r="AJ101" s="410">
        <f t="shared" si="46"/>
        <v>0</v>
      </c>
    </row>
    <row r="102" spans="1:36" s="18" customFormat="1" ht="15.75" customHeight="1" x14ac:dyDescent="0.25">
      <c r="A102" s="173"/>
      <c r="B102" s="909"/>
      <c r="C102" s="950"/>
      <c r="D102" s="944"/>
      <c r="E102" s="184" t="s">
        <v>119</v>
      </c>
      <c r="F102" s="167">
        <f t="shared" si="48"/>
        <v>0</v>
      </c>
      <c r="G102" s="166"/>
      <c r="H102" s="166"/>
      <c r="I102" s="166"/>
      <c r="J102" s="403"/>
      <c r="K102" s="410">
        <f t="shared" si="47"/>
        <v>0</v>
      </c>
      <c r="L102" s="383"/>
      <c r="M102" s="166"/>
      <c r="N102" s="166"/>
      <c r="O102" s="166"/>
      <c r="P102" s="311">
        <f t="shared" si="42"/>
        <v>0</v>
      </c>
      <c r="Q102" s="166"/>
      <c r="R102" s="166"/>
      <c r="S102" s="166"/>
      <c r="T102" s="403"/>
      <c r="U102" s="410">
        <f t="shared" si="43"/>
        <v>0</v>
      </c>
      <c r="V102" s="166"/>
      <c r="W102" s="166"/>
      <c r="X102" s="166"/>
      <c r="Y102" s="403"/>
      <c r="Z102" s="410">
        <f t="shared" si="44"/>
        <v>0</v>
      </c>
      <c r="AA102" s="166"/>
      <c r="AB102" s="166"/>
      <c r="AC102" s="166"/>
      <c r="AD102" s="166"/>
      <c r="AE102" s="410">
        <f t="shared" si="45"/>
        <v>0</v>
      </c>
      <c r="AF102" s="166"/>
      <c r="AG102" s="166"/>
      <c r="AH102" s="166"/>
      <c r="AI102" s="166"/>
      <c r="AJ102" s="410">
        <f t="shared" si="46"/>
        <v>0</v>
      </c>
    </row>
    <row r="103" spans="1:36" s="18" customFormat="1" ht="15.75" customHeight="1" thickBot="1" x14ac:dyDescent="0.3">
      <c r="A103" s="173"/>
      <c r="B103" s="909"/>
      <c r="C103" s="950"/>
      <c r="D103" s="944"/>
      <c r="E103" s="60" t="s">
        <v>114</v>
      </c>
      <c r="F103" s="167">
        <f t="shared" si="48"/>
        <v>0</v>
      </c>
      <c r="G103" s="44">
        <v>0</v>
      </c>
      <c r="H103" s="44">
        <v>0</v>
      </c>
      <c r="I103" s="44">
        <v>0</v>
      </c>
      <c r="J103" s="398">
        <v>0</v>
      </c>
      <c r="K103" s="410">
        <f t="shared" si="47"/>
        <v>0</v>
      </c>
      <c r="L103" s="381">
        <v>0</v>
      </c>
      <c r="M103" s="44">
        <v>0</v>
      </c>
      <c r="N103" s="44">
        <v>0</v>
      </c>
      <c r="O103" s="44">
        <v>0</v>
      </c>
      <c r="P103" s="311">
        <f t="shared" si="42"/>
        <v>0</v>
      </c>
      <c r="Q103" s="44">
        <v>0</v>
      </c>
      <c r="R103" s="44">
        <v>0</v>
      </c>
      <c r="S103" s="44">
        <v>0</v>
      </c>
      <c r="T103" s="398">
        <v>0</v>
      </c>
      <c r="U103" s="410">
        <f t="shared" si="43"/>
        <v>0</v>
      </c>
      <c r="V103" s="44">
        <v>0</v>
      </c>
      <c r="W103" s="44">
        <v>0</v>
      </c>
      <c r="X103" s="44">
        <v>0</v>
      </c>
      <c r="Y103" s="398">
        <v>0</v>
      </c>
      <c r="Z103" s="410">
        <f t="shared" si="44"/>
        <v>0</v>
      </c>
      <c r="AA103" s="44">
        <v>0</v>
      </c>
      <c r="AB103" s="44">
        <v>0</v>
      </c>
      <c r="AC103" s="44">
        <v>0</v>
      </c>
      <c r="AD103" s="44">
        <v>0</v>
      </c>
      <c r="AE103" s="410">
        <f t="shared" si="45"/>
        <v>0</v>
      </c>
      <c r="AF103" s="43">
        <v>0</v>
      </c>
      <c r="AG103" s="43">
        <v>0</v>
      </c>
      <c r="AH103" s="43">
        <v>0</v>
      </c>
      <c r="AI103" s="43">
        <v>0</v>
      </c>
      <c r="AJ103" s="410">
        <f t="shared" si="46"/>
        <v>0</v>
      </c>
    </row>
    <row r="104" spans="1:36" s="18" customFormat="1" ht="15.75" customHeight="1" thickBot="1" x14ac:dyDescent="0.3">
      <c r="A104" s="173"/>
      <c r="B104" s="909"/>
      <c r="C104" s="950"/>
      <c r="D104" s="945"/>
      <c r="E104" s="222" t="s">
        <v>626</v>
      </c>
      <c r="F104" s="167">
        <f t="shared" si="48"/>
        <v>0</v>
      </c>
      <c r="G104" s="213">
        <v>0</v>
      </c>
      <c r="H104" s="213">
        <v>0</v>
      </c>
      <c r="I104" s="213">
        <v>0</v>
      </c>
      <c r="J104" s="400">
        <v>0</v>
      </c>
      <c r="K104" s="410">
        <f t="shared" si="47"/>
        <v>0</v>
      </c>
      <c r="L104" s="384">
        <v>0</v>
      </c>
      <c r="M104" s="213">
        <v>0</v>
      </c>
      <c r="N104" s="213">
        <v>0</v>
      </c>
      <c r="O104" s="213">
        <v>0</v>
      </c>
      <c r="P104" s="311">
        <f t="shared" si="42"/>
        <v>0</v>
      </c>
      <c r="Q104" s="213">
        <v>0</v>
      </c>
      <c r="R104" s="213">
        <v>0</v>
      </c>
      <c r="S104" s="213">
        <v>0</v>
      </c>
      <c r="T104" s="400">
        <v>0</v>
      </c>
      <c r="U104" s="410">
        <f t="shared" si="43"/>
        <v>0</v>
      </c>
      <c r="V104" s="213">
        <v>0</v>
      </c>
      <c r="W104" s="213">
        <v>0</v>
      </c>
      <c r="X104" s="213">
        <v>0</v>
      </c>
      <c r="Y104" s="400">
        <v>0</v>
      </c>
      <c r="Z104" s="410">
        <f t="shared" si="44"/>
        <v>0</v>
      </c>
      <c r="AA104" s="213">
        <v>0</v>
      </c>
      <c r="AB104" s="213">
        <v>0</v>
      </c>
      <c r="AC104" s="213">
        <v>0</v>
      </c>
      <c r="AD104" s="213">
        <v>0</v>
      </c>
      <c r="AE104" s="410">
        <f t="shared" si="45"/>
        <v>0</v>
      </c>
      <c r="AF104" s="43">
        <v>0</v>
      </c>
      <c r="AG104" s="43">
        <v>0</v>
      </c>
      <c r="AH104" s="43">
        <v>0</v>
      </c>
      <c r="AI104" s="43">
        <v>0</v>
      </c>
      <c r="AJ104" s="410">
        <f t="shared" si="46"/>
        <v>0</v>
      </c>
    </row>
    <row r="105" spans="1:36" s="18" customFormat="1" ht="15.75" customHeight="1" thickBot="1" x14ac:dyDescent="0.3">
      <c r="A105" s="173"/>
      <c r="B105" s="883"/>
      <c r="C105" s="950"/>
      <c r="D105" s="946"/>
      <c r="E105" s="222" t="s">
        <v>625</v>
      </c>
      <c r="F105" s="167">
        <f t="shared" si="48"/>
        <v>0</v>
      </c>
      <c r="G105" s="176">
        <v>0</v>
      </c>
      <c r="H105" s="176">
        <v>0</v>
      </c>
      <c r="I105" s="176">
        <v>0</v>
      </c>
      <c r="J105" s="401">
        <v>0</v>
      </c>
      <c r="K105" s="410">
        <f t="shared" si="47"/>
        <v>0</v>
      </c>
      <c r="L105" s="385">
        <v>0</v>
      </c>
      <c r="M105" s="176">
        <v>0</v>
      </c>
      <c r="N105" s="176">
        <v>0</v>
      </c>
      <c r="O105" s="176">
        <v>0</v>
      </c>
      <c r="P105" s="311">
        <f t="shared" si="42"/>
        <v>0</v>
      </c>
      <c r="Q105" s="176">
        <v>0</v>
      </c>
      <c r="R105" s="176">
        <v>0</v>
      </c>
      <c r="S105" s="176">
        <v>0</v>
      </c>
      <c r="T105" s="401">
        <v>0</v>
      </c>
      <c r="U105" s="410">
        <f t="shared" si="43"/>
        <v>0</v>
      </c>
      <c r="V105" s="176">
        <v>0</v>
      </c>
      <c r="W105" s="176">
        <v>0</v>
      </c>
      <c r="X105" s="176">
        <v>0</v>
      </c>
      <c r="Y105" s="401">
        <v>0</v>
      </c>
      <c r="Z105" s="410">
        <f t="shared" si="44"/>
        <v>0</v>
      </c>
      <c r="AA105" s="176">
        <v>0</v>
      </c>
      <c r="AB105" s="176">
        <v>0</v>
      </c>
      <c r="AC105" s="176">
        <v>0</v>
      </c>
      <c r="AD105" s="176">
        <v>0</v>
      </c>
      <c r="AE105" s="410">
        <f t="shared" si="45"/>
        <v>0</v>
      </c>
      <c r="AF105" s="210">
        <v>0</v>
      </c>
      <c r="AG105" s="210">
        <v>0</v>
      </c>
      <c r="AH105" s="210">
        <v>0</v>
      </c>
      <c r="AI105" s="210">
        <v>0</v>
      </c>
      <c r="AJ105" s="410">
        <f t="shared" si="46"/>
        <v>0</v>
      </c>
    </row>
    <row r="106" spans="1:36" s="18" customFormat="1" ht="15" customHeight="1" x14ac:dyDescent="0.25">
      <c r="A106" s="173"/>
      <c r="B106" s="884">
        <v>23</v>
      </c>
      <c r="C106" s="950"/>
      <c r="D106" s="943" t="s">
        <v>523</v>
      </c>
      <c r="E106" s="57" t="s">
        <v>118</v>
      </c>
      <c r="F106" s="167">
        <f t="shared" si="48"/>
        <v>14</v>
      </c>
      <c r="G106" s="49">
        <v>0</v>
      </c>
      <c r="H106" s="49">
        <v>0</v>
      </c>
      <c r="I106" s="49">
        <v>0</v>
      </c>
      <c r="J106" s="399">
        <v>0</v>
      </c>
      <c r="K106" s="410">
        <f t="shared" si="47"/>
        <v>0</v>
      </c>
      <c r="L106" s="386">
        <v>3</v>
      </c>
      <c r="M106" s="49">
        <v>0</v>
      </c>
      <c r="N106" s="49">
        <v>0</v>
      </c>
      <c r="O106" s="49">
        <v>0</v>
      </c>
      <c r="P106" s="311">
        <f t="shared" si="42"/>
        <v>3</v>
      </c>
      <c r="Q106" s="49">
        <v>3</v>
      </c>
      <c r="R106" s="49">
        <v>0</v>
      </c>
      <c r="S106" s="49">
        <v>0</v>
      </c>
      <c r="T106" s="399">
        <v>0</v>
      </c>
      <c r="U106" s="410">
        <f t="shared" si="43"/>
        <v>3</v>
      </c>
      <c r="V106" s="49">
        <v>0</v>
      </c>
      <c r="W106" s="49">
        <v>0</v>
      </c>
      <c r="X106" s="49">
        <v>1</v>
      </c>
      <c r="Y106" s="399">
        <v>3</v>
      </c>
      <c r="Z106" s="410">
        <f t="shared" si="44"/>
        <v>4</v>
      </c>
      <c r="AA106" s="49">
        <v>0</v>
      </c>
      <c r="AB106" s="49">
        <v>1</v>
      </c>
      <c r="AC106" s="49">
        <v>0</v>
      </c>
      <c r="AD106" s="49">
        <v>0</v>
      </c>
      <c r="AE106" s="410">
        <f t="shared" si="45"/>
        <v>1</v>
      </c>
      <c r="AF106" s="210">
        <v>0</v>
      </c>
      <c r="AG106" s="210">
        <v>0</v>
      </c>
      <c r="AH106" s="210">
        <v>0</v>
      </c>
      <c r="AI106" s="210">
        <v>3</v>
      </c>
      <c r="AJ106" s="410">
        <f t="shared" si="46"/>
        <v>3</v>
      </c>
    </row>
    <row r="107" spans="1:36" s="18" customFormat="1" ht="15.75" customHeight="1" x14ac:dyDescent="0.25">
      <c r="A107" s="173"/>
      <c r="B107" s="884"/>
      <c r="C107" s="950"/>
      <c r="D107" s="944"/>
      <c r="E107" s="59" t="s">
        <v>119</v>
      </c>
      <c r="F107" s="167">
        <f t="shared" si="48"/>
        <v>0</v>
      </c>
      <c r="G107" s="43">
        <v>0</v>
      </c>
      <c r="H107" s="43">
        <v>0</v>
      </c>
      <c r="I107" s="43">
        <v>0</v>
      </c>
      <c r="J107" s="397">
        <v>0</v>
      </c>
      <c r="K107" s="410">
        <f t="shared" si="47"/>
        <v>0</v>
      </c>
      <c r="L107" s="380">
        <v>0</v>
      </c>
      <c r="M107" s="43">
        <v>0</v>
      </c>
      <c r="N107" s="43">
        <v>0</v>
      </c>
      <c r="O107" s="43">
        <v>0</v>
      </c>
      <c r="P107" s="311">
        <f t="shared" si="42"/>
        <v>0</v>
      </c>
      <c r="Q107" s="43">
        <v>0</v>
      </c>
      <c r="R107" s="43">
        <v>0</v>
      </c>
      <c r="S107" s="43">
        <v>0</v>
      </c>
      <c r="T107" s="397">
        <v>0</v>
      </c>
      <c r="U107" s="410">
        <f t="shared" si="43"/>
        <v>0</v>
      </c>
      <c r="V107" s="43">
        <v>0</v>
      </c>
      <c r="W107" s="43">
        <v>0</v>
      </c>
      <c r="X107" s="43">
        <v>0</v>
      </c>
      <c r="Y107" s="397">
        <v>0</v>
      </c>
      <c r="Z107" s="410">
        <f t="shared" si="44"/>
        <v>0</v>
      </c>
      <c r="AA107" s="43">
        <v>0</v>
      </c>
      <c r="AB107" s="43">
        <v>0</v>
      </c>
      <c r="AC107" s="43">
        <v>0</v>
      </c>
      <c r="AD107" s="43">
        <v>0</v>
      </c>
      <c r="AE107" s="410">
        <f t="shared" si="45"/>
        <v>0</v>
      </c>
      <c r="AF107" s="43">
        <v>0</v>
      </c>
      <c r="AG107" s="43">
        <v>0</v>
      </c>
      <c r="AH107" s="43">
        <v>0</v>
      </c>
      <c r="AI107" s="43">
        <v>0</v>
      </c>
      <c r="AJ107" s="410">
        <f t="shared" si="46"/>
        <v>0</v>
      </c>
    </row>
    <row r="108" spans="1:36" s="18" customFormat="1" ht="15.75" customHeight="1" thickBot="1" x14ac:dyDescent="0.3">
      <c r="A108" s="173"/>
      <c r="B108" s="884"/>
      <c r="C108" s="950"/>
      <c r="D108" s="946"/>
      <c r="E108" s="60" t="s">
        <v>114</v>
      </c>
      <c r="F108" s="167">
        <f t="shared" si="48"/>
        <v>11</v>
      </c>
      <c r="G108" s="44">
        <v>4</v>
      </c>
      <c r="H108" s="44">
        <v>0</v>
      </c>
      <c r="I108" s="44">
        <v>0</v>
      </c>
      <c r="J108" s="398">
        <v>0</v>
      </c>
      <c r="K108" s="410">
        <f t="shared" si="47"/>
        <v>4</v>
      </c>
      <c r="L108" s="381">
        <v>0</v>
      </c>
      <c r="M108" s="44">
        <v>0</v>
      </c>
      <c r="N108" s="44">
        <v>0</v>
      </c>
      <c r="O108" s="44">
        <v>0</v>
      </c>
      <c r="P108" s="311">
        <f t="shared" si="42"/>
        <v>0</v>
      </c>
      <c r="Q108" s="44">
        <v>2</v>
      </c>
      <c r="R108" s="44">
        <v>0</v>
      </c>
      <c r="S108" s="44">
        <v>0</v>
      </c>
      <c r="T108" s="398">
        <v>0</v>
      </c>
      <c r="U108" s="410">
        <f t="shared" si="43"/>
        <v>2</v>
      </c>
      <c r="V108" s="44">
        <v>0</v>
      </c>
      <c r="W108" s="44">
        <v>0</v>
      </c>
      <c r="X108" s="44">
        <v>0</v>
      </c>
      <c r="Y108" s="398">
        <v>1</v>
      </c>
      <c r="Z108" s="410">
        <f t="shared" si="44"/>
        <v>1</v>
      </c>
      <c r="AA108" s="44">
        <v>0</v>
      </c>
      <c r="AB108" s="44">
        <v>0</v>
      </c>
      <c r="AC108" s="44">
        <v>0</v>
      </c>
      <c r="AD108" s="44">
        <v>1</v>
      </c>
      <c r="AE108" s="410">
        <f t="shared" si="45"/>
        <v>1</v>
      </c>
      <c r="AF108" s="43">
        <v>0</v>
      </c>
      <c r="AG108" s="43">
        <v>0</v>
      </c>
      <c r="AH108" s="43">
        <v>0</v>
      </c>
      <c r="AI108" s="43">
        <v>3</v>
      </c>
      <c r="AJ108" s="410">
        <f t="shared" si="46"/>
        <v>3</v>
      </c>
    </row>
    <row r="109" spans="1:36" s="18" customFormat="1" ht="15" customHeight="1" x14ac:dyDescent="0.25">
      <c r="A109" s="173"/>
      <c r="B109" s="884">
        <v>24</v>
      </c>
      <c r="C109" s="950"/>
      <c r="D109" s="939" t="s">
        <v>701</v>
      </c>
      <c r="E109" s="57" t="s">
        <v>118</v>
      </c>
      <c r="F109" s="167">
        <f t="shared" si="48"/>
        <v>0</v>
      </c>
      <c r="G109" s="49">
        <v>0</v>
      </c>
      <c r="H109" s="49">
        <v>0</v>
      </c>
      <c r="I109" s="49">
        <v>0</v>
      </c>
      <c r="J109" s="399">
        <v>0</v>
      </c>
      <c r="K109" s="410">
        <f t="shared" si="47"/>
        <v>0</v>
      </c>
      <c r="L109" s="386">
        <v>0</v>
      </c>
      <c r="M109" s="49">
        <v>0</v>
      </c>
      <c r="N109" s="49">
        <v>0</v>
      </c>
      <c r="O109" s="49">
        <v>0</v>
      </c>
      <c r="P109" s="311">
        <f t="shared" si="42"/>
        <v>0</v>
      </c>
      <c r="Q109" s="49">
        <v>0</v>
      </c>
      <c r="R109" s="49">
        <v>0</v>
      </c>
      <c r="S109" s="49">
        <v>0</v>
      </c>
      <c r="T109" s="399">
        <v>0</v>
      </c>
      <c r="U109" s="410">
        <f t="shared" si="43"/>
        <v>0</v>
      </c>
      <c r="V109" s="49">
        <v>0</v>
      </c>
      <c r="W109" s="49">
        <v>0</v>
      </c>
      <c r="X109" s="49">
        <v>0</v>
      </c>
      <c r="Y109" s="399">
        <v>0</v>
      </c>
      <c r="Z109" s="410">
        <f t="shared" si="44"/>
        <v>0</v>
      </c>
      <c r="AA109" s="49">
        <v>0</v>
      </c>
      <c r="AB109" s="49">
        <v>0</v>
      </c>
      <c r="AC109" s="49">
        <v>0</v>
      </c>
      <c r="AD109" s="49">
        <v>0</v>
      </c>
      <c r="AE109" s="410">
        <f t="shared" si="45"/>
        <v>0</v>
      </c>
      <c r="AF109" s="166"/>
      <c r="AG109" s="166"/>
      <c r="AH109" s="166"/>
      <c r="AI109" s="166"/>
      <c r="AJ109" s="410">
        <f t="shared" si="46"/>
        <v>0</v>
      </c>
    </row>
    <row r="110" spans="1:36" s="18" customFormat="1" ht="15.75" customHeight="1" x14ac:dyDescent="0.25">
      <c r="A110" s="173"/>
      <c r="B110" s="884"/>
      <c r="C110" s="950"/>
      <c r="D110" s="940"/>
      <c r="E110" s="59" t="s">
        <v>119</v>
      </c>
      <c r="F110" s="167">
        <f t="shared" si="48"/>
        <v>0</v>
      </c>
      <c r="G110" s="43">
        <v>0</v>
      </c>
      <c r="H110" s="43">
        <v>0</v>
      </c>
      <c r="I110" s="43">
        <v>0</v>
      </c>
      <c r="J110" s="397">
        <v>0</v>
      </c>
      <c r="K110" s="410">
        <f t="shared" si="47"/>
        <v>0</v>
      </c>
      <c r="L110" s="380">
        <v>0</v>
      </c>
      <c r="M110" s="43">
        <v>0</v>
      </c>
      <c r="N110" s="43">
        <v>0</v>
      </c>
      <c r="O110" s="43">
        <v>0</v>
      </c>
      <c r="P110" s="311">
        <f t="shared" si="42"/>
        <v>0</v>
      </c>
      <c r="Q110" s="43">
        <v>0</v>
      </c>
      <c r="R110" s="43">
        <v>0</v>
      </c>
      <c r="S110" s="43">
        <v>0</v>
      </c>
      <c r="T110" s="397">
        <v>0</v>
      </c>
      <c r="U110" s="410">
        <f t="shared" si="43"/>
        <v>0</v>
      </c>
      <c r="V110" s="43">
        <v>0</v>
      </c>
      <c r="W110" s="43">
        <v>0</v>
      </c>
      <c r="X110" s="43">
        <v>0</v>
      </c>
      <c r="Y110" s="397">
        <v>0</v>
      </c>
      <c r="Z110" s="410">
        <f t="shared" si="44"/>
        <v>0</v>
      </c>
      <c r="AA110" s="43">
        <v>0</v>
      </c>
      <c r="AB110" s="43">
        <v>0</v>
      </c>
      <c r="AC110" s="43">
        <v>0</v>
      </c>
      <c r="AD110" s="43">
        <v>0</v>
      </c>
      <c r="AE110" s="410">
        <f t="shared" si="45"/>
        <v>0</v>
      </c>
      <c r="AF110" s="166"/>
      <c r="AG110" s="166"/>
      <c r="AH110" s="166"/>
      <c r="AI110" s="166"/>
      <c r="AJ110" s="410">
        <f t="shared" si="46"/>
        <v>0</v>
      </c>
    </row>
    <row r="111" spans="1:36" s="18" customFormat="1" ht="15.75" customHeight="1" thickBot="1" x14ac:dyDescent="0.3">
      <c r="A111" s="173"/>
      <c r="B111" s="884"/>
      <c r="C111" s="950"/>
      <c r="D111" s="940"/>
      <c r="E111" s="60" t="s">
        <v>114</v>
      </c>
      <c r="F111" s="167">
        <f t="shared" si="48"/>
        <v>2</v>
      </c>
      <c r="G111" s="44">
        <v>0</v>
      </c>
      <c r="H111" s="44">
        <v>0</v>
      </c>
      <c r="I111" s="44">
        <v>0</v>
      </c>
      <c r="J111" s="398">
        <v>0</v>
      </c>
      <c r="K111" s="410">
        <f t="shared" si="47"/>
        <v>0</v>
      </c>
      <c r="L111" s="381">
        <v>0</v>
      </c>
      <c r="M111" s="44">
        <v>0</v>
      </c>
      <c r="N111" s="44">
        <v>0</v>
      </c>
      <c r="O111" s="44">
        <v>0</v>
      </c>
      <c r="P111" s="311">
        <f t="shared" si="42"/>
        <v>0</v>
      </c>
      <c r="Q111" s="44">
        <v>1</v>
      </c>
      <c r="R111" s="44">
        <v>0</v>
      </c>
      <c r="S111" s="44">
        <v>0</v>
      </c>
      <c r="T111" s="398">
        <v>0</v>
      </c>
      <c r="U111" s="410">
        <f t="shared" si="43"/>
        <v>1</v>
      </c>
      <c r="V111" s="44">
        <v>0</v>
      </c>
      <c r="W111" s="44">
        <v>0</v>
      </c>
      <c r="X111" s="44">
        <v>0</v>
      </c>
      <c r="Y111" s="398">
        <v>1</v>
      </c>
      <c r="Z111" s="410">
        <f t="shared" si="44"/>
        <v>1</v>
      </c>
      <c r="AA111" s="44">
        <v>0</v>
      </c>
      <c r="AB111" s="44">
        <v>0</v>
      </c>
      <c r="AC111" s="44">
        <v>0</v>
      </c>
      <c r="AD111" s="44">
        <v>0</v>
      </c>
      <c r="AE111" s="410">
        <f t="shared" si="45"/>
        <v>0</v>
      </c>
      <c r="AF111" s="43">
        <v>0</v>
      </c>
      <c r="AG111" s="43">
        <v>0</v>
      </c>
      <c r="AH111" s="43">
        <v>0</v>
      </c>
      <c r="AI111" s="43">
        <v>0</v>
      </c>
      <c r="AJ111" s="410">
        <f t="shared" si="46"/>
        <v>0</v>
      </c>
    </row>
    <row r="112" spans="1:36" s="18" customFormat="1" ht="15.75" customHeight="1" x14ac:dyDescent="0.25">
      <c r="A112" s="173"/>
      <c r="B112" s="514"/>
      <c r="C112" s="950"/>
      <c r="D112" s="941"/>
      <c r="E112" s="222" t="s">
        <v>626</v>
      </c>
      <c r="F112" s="167"/>
      <c r="G112" s="328"/>
      <c r="H112" s="328"/>
      <c r="I112" s="328"/>
      <c r="J112" s="450"/>
      <c r="K112" s="410"/>
      <c r="L112" s="394"/>
      <c r="M112" s="328"/>
      <c r="N112" s="328"/>
      <c r="O112" s="328"/>
      <c r="P112" s="311"/>
      <c r="Q112" s="328"/>
      <c r="R112" s="328"/>
      <c r="S112" s="328"/>
      <c r="T112" s="450"/>
      <c r="U112" s="410"/>
      <c r="V112" s="328"/>
      <c r="W112" s="328"/>
      <c r="X112" s="328"/>
      <c r="Y112" s="450"/>
      <c r="Z112" s="410"/>
      <c r="AA112" s="328"/>
      <c r="AB112" s="328"/>
      <c r="AC112" s="328"/>
      <c r="AD112" s="328"/>
      <c r="AE112" s="410"/>
      <c r="AF112" s="43">
        <v>0</v>
      </c>
      <c r="AG112" s="43">
        <v>0</v>
      </c>
      <c r="AH112" s="43">
        <v>0</v>
      </c>
      <c r="AI112" s="43">
        <v>0</v>
      </c>
      <c r="AJ112" s="410"/>
    </row>
    <row r="113" spans="1:36" s="18" customFormat="1" ht="15" customHeight="1" x14ac:dyDescent="0.25">
      <c r="A113" s="173"/>
      <c r="B113" s="948">
        <v>25</v>
      </c>
      <c r="C113" s="950"/>
      <c r="D113" s="943" t="s">
        <v>447</v>
      </c>
      <c r="E113" s="57" t="s">
        <v>118</v>
      </c>
      <c r="F113" s="167">
        <f t="shared" si="48"/>
        <v>0</v>
      </c>
      <c r="G113" s="49">
        <v>0</v>
      </c>
      <c r="H113" s="49">
        <v>0</v>
      </c>
      <c r="I113" s="49">
        <v>0</v>
      </c>
      <c r="J113" s="399">
        <v>0</v>
      </c>
      <c r="K113" s="410">
        <f t="shared" si="47"/>
        <v>0</v>
      </c>
      <c r="L113" s="386">
        <v>0</v>
      </c>
      <c r="M113" s="49">
        <v>0</v>
      </c>
      <c r="N113" s="49">
        <v>0</v>
      </c>
      <c r="O113" s="49">
        <v>0</v>
      </c>
      <c r="P113" s="311">
        <f t="shared" si="42"/>
        <v>0</v>
      </c>
      <c r="Q113" s="49">
        <v>0</v>
      </c>
      <c r="R113" s="49">
        <v>0</v>
      </c>
      <c r="S113" s="49">
        <v>0</v>
      </c>
      <c r="T113" s="399">
        <v>0</v>
      </c>
      <c r="U113" s="410">
        <f t="shared" si="43"/>
        <v>0</v>
      </c>
      <c r="V113" s="49">
        <v>0</v>
      </c>
      <c r="W113" s="49">
        <v>0</v>
      </c>
      <c r="X113" s="49">
        <v>0</v>
      </c>
      <c r="Y113" s="399">
        <v>0</v>
      </c>
      <c r="Z113" s="410">
        <f t="shared" si="44"/>
        <v>0</v>
      </c>
      <c r="AA113" s="49">
        <v>0</v>
      </c>
      <c r="AB113" s="49">
        <v>0</v>
      </c>
      <c r="AC113" s="49">
        <v>0</v>
      </c>
      <c r="AD113" s="49">
        <v>0</v>
      </c>
      <c r="AE113" s="410">
        <f t="shared" si="45"/>
        <v>0</v>
      </c>
      <c r="AF113" s="210">
        <v>0</v>
      </c>
      <c r="AG113" s="210">
        <v>0</v>
      </c>
      <c r="AH113" s="210">
        <v>0</v>
      </c>
      <c r="AI113" s="210">
        <v>0</v>
      </c>
      <c r="AJ113" s="410">
        <f t="shared" si="46"/>
        <v>0</v>
      </c>
    </row>
    <row r="114" spans="1:36" s="18" customFormat="1" ht="15.75" customHeight="1" x14ac:dyDescent="0.25">
      <c r="A114" s="173"/>
      <c r="B114" s="909"/>
      <c r="C114" s="950"/>
      <c r="D114" s="944"/>
      <c r="E114" s="59" t="s">
        <v>119</v>
      </c>
      <c r="F114" s="167">
        <f t="shared" si="48"/>
        <v>0</v>
      </c>
      <c r="G114" s="43">
        <v>0</v>
      </c>
      <c r="H114" s="43">
        <v>0</v>
      </c>
      <c r="I114" s="43">
        <v>0</v>
      </c>
      <c r="J114" s="397">
        <v>0</v>
      </c>
      <c r="K114" s="410">
        <f t="shared" si="47"/>
        <v>0</v>
      </c>
      <c r="L114" s="380">
        <v>0</v>
      </c>
      <c r="M114" s="43">
        <v>0</v>
      </c>
      <c r="N114" s="43">
        <v>0</v>
      </c>
      <c r="O114" s="43">
        <v>0</v>
      </c>
      <c r="P114" s="311">
        <f t="shared" si="42"/>
        <v>0</v>
      </c>
      <c r="Q114" s="43">
        <v>0</v>
      </c>
      <c r="R114" s="43">
        <v>0</v>
      </c>
      <c r="S114" s="43">
        <v>0</v>
      </c>
      <c r="T114" s="397">
        <v>0</v>
      </c>
      <c r="U114" s="410">
        <f t="shared" si="43"/>
        <v>0</v>
      </c>
      <c r="V114" s="43">
        <v>0</v>
      </c>
      <c r="W114" s="43">
        <v>0</v>
      </c>
      <c r="X114" s="43">
        <v>0</v>
      </c>
      <c r="Y114" s="397">
        <v>0</v>
      </c>
      <c r="Z114" s="410">
        <f t="shared" si="44"/>
        <v>0</v>
      </c>
      <c r="AA114" s="43">
        <v>0</v>
      </c>
      <c r="AB114" s="43">
        <v>0</v>
      </c>
      <c r="AC114" s="43">
        <v>0</v>
      </c>
      <c r="AD114" s="43">
        <v>0</v>
      </c>
      <c r="AE114" s="410">
        <f t="shared" si="45"/>
        <v>0</v>
      </c>
      <c r="AF114" s="43">
        <v>0</v>
      </c>
      <c r="AG114" s="43">
        <v>0</v>
      </c>
      <c r="AH114" s="43">
        <v>0</v>
      </c>
      <c r="AI114" s="43">
        <v>0</v>
      </c>
      <c r="AJ114" s="410">
        <f t="shared" si="46"/>
        <v>0</v>
      </c>
    </row>
    <row r="115" spans="1:36" s="18" customFormat="1" ht="15.75" customHeight="1" thickBot="1" x14ac:dyDescent="0.3">
      <c r="A115" s="173"/>
      <c r="B115" s="909"/>
      <c r="C115" s="950"/>
      <c r="D115" s="944"/>
      <c r="E115" s="60" t="s">
        <v>114</v>
      </c>
      <c r="F115" s="167">
        <f t="shared" si="48"/>
        <v>1</v>
      </c>
      <c r="G115" s="44">
        <v>0</v>
      </c>
      <c r="H115" s="44">
        <v>0</v>
      </c>
      <c r="I115" s="44">
        <v>0</v>
      </c>
      <c r="J115" s="398">
        <v>0</v>
      </c>
      <c r="K115" s="410">
        <f t="shared" si="47"/>
        <v>0</v>
      </c>
      <c r="L115" s="381">
        <v>1</v>
      </c>
      <c r="M115" s="44">
        <v>0</v>
      </c>
      <c r="N115" s="44">
        <v>0</v>
      </c>
      <c r="O115" s="44">
        <v>0</v>
      </c>
      <c r="P115" s="311">
        <f t="shared" si="42"/>
        <v>1</v>
      </c>
      <c r="Q115" s="44">
        <v>0</v>
      </c>
      <c r="R115" s="44">
        <v>0</v>
      </c>
      <c r="S115" s="44">
        <v>0</v>
      </c>
      <c r="T115" s="398">
        <v>0</v>
      </c>
      <c r="U115" s="410">
        <f t="shared" si="43"/>
        <v>0</v>
      </c>
      <c r="V115" s="44">
        <v>0</v>
      </c>
      <c r="W115" s="44">
        <v>0</v>
      </c>
      <c r="X115" s="44">
        <v>0</v>
      </c>
      <c r="Y115" s="398">
        <v>0</v>
      </c>
      <c r="Z115" s="410">
        <f t="shared" si="44"/>
        <v>0</v>
      </c>
      <c r="AA115" s="44">
        <v>0</v>
      </c>
      <c r="AB115" s="44">
        <v>0</v>
      </c>
      <c r="AC115" s="44">
        <v>0</v>
      </c>
      <c r="AD115" s="44">
        <v>0</v>
      </c>
      <c r="AE115" s="410">
        <f t="shared" si="45"/>
        <v>0</v>
      </c>
      <c r="AF115" s="43">
        <v>0</v>
      </c>
      <c r="AG115" s="43">
        <v>0</v>
      </c>
      <c r="AH115" s="43">
        <v>0</v>
      </c>
      <c r="AI115" s="43">
        <v>0</v>
      </c>
      <c r="AJ115" s="410">
        <f t="shared" si="46"/>
        <v>0</v>
      </c>
    </row>
    <row r="116" spans="1:36" s="18" customFormat="1" ht="15.75" customHeight="1" thickBot="1" x14ac:dyDescent="0.3">
      <c r="A116" s="173"/>
      <c r="B116" s="909"/>
      <c r="C116" s="950"/>
      <c r="D116" s="945"/>
      <c r="E116" s="222" t="s">
        <v>626</v>
      </c>
      <c r="F116" s="167">
        <f t="shared" si="48"/>
        <v>5</v>
      </c>
      <c r="G116" s="213">
        <v>1</v>
      </c>
      <c r="H116" s="213">
        <v>0</v>
      </c>
      <c r="I116" s="213">
        <v>0</v>
      </c>
      <c r="J116" s="400">
        <v>0</v>
      </c>
      <c r="K116" s="410">
        <f t="shared" si="47"/>
        <v>1</v>
      </c>
      <c r="L116" s="384">
        <v>0</v>
      </c>
      <c r="M116" s="213">
        <v>0</v>
      </c>
      <c r="N116" s="213">
        <v>0</v>
      </c>
      <c r="O116" s="213">
        <v>0</v>
      </c>
      <c r="P116" s="311">
        <f t="shared" si="42"/>
        <v>0</v>
      </c>
      <c r="Q116" s="213">
        <v>1</v>
      </c>
      <c r="R116" s="213">
        <v>1</v>
      </c>
      <c r="S116" s="213">
        <v>0</v>
      </c>
      <c r="T116" s="400">
        <v>0</v>
      </c>
      <c r="U116" s="410">
        <f t="shared" si="43"/>
        <v>2</v>
      </c>
      <c r="V116" s="213">
        <v>0</v>
      </c>
      <c r="W116" s="213">
        <v>0</v>
      </c>
      <c r="X116" s="213">
        <v>0</v>
      </c>
      <c r="Y116" s="400">
        <v>1</v>
      </c>
      <c r="Z116" s="410">
        <f t="shared" si="44"/>
        <v>1</v>
      </c>
      <c r="AA116" s="213">
        <v>0</v>
      </c>
      <c r="AB116" s="213">
        <v>0</v>
      </c>
      <c r="AC116" s="213">
        <v>0</v>
      </c>
      <c r="AD116" s="213">
        <v>0</v>
      </c>
      <c r="AE116" s="410">
        <f t="shared" si="45"/>
        <v>0</v>
      </c>
      <c r="AF116" s="43">
        <v>0</v>
      </c>
      <c r="AG116" s="43">
        <v>0</v>
      </c>
      <c r="AH116" s="43">
        <v>0</v>
      </c>
      <c r="AI116" s="43">
        <v>1</v>
      </c>
      <c r="AJ116" s="410">
        <f t="shared" si="46"/>
        <v>1</v>
      </c>
    </row>
    <row r="117" spans="1:36" s="18" customFormat="1" ht="15.75" customHeight="1" thickBot="1" x14ac:dyDescent="0.3">
      <c r="A117" s="173"/>
      <c r="B117" s="883"/>
      <c r="C117" s="950"/>
      <c r="D117" s="946"/>
      <c r="E117" s="222" t="s">
        <v>625</v>
      </c>
      <c r="F117" s="167">
        <f t="shared" si="48"/>
        <v>0</v>
      </c>
      <c r="G117" s="176">
        <v>0</v>
      </c>
      <c r="H117" s="176">
        <v>0</v>
      </c>
      <c r="I117" s="176">
        <v>0</v>
      </c>
      <c r="J117" s="401">
        <v>0</v>
      </c>
      <c r="K117" s="410">
        <f t="shared" si="47"/>
        <v>0</v>
      </c>
      <c r="L117" s="385">
        <v>0</v>
      </c>
      <c r="M117" s="176">
        <v>0</v>
      </c>
      <c r="N117" s="176">
        <v>0</v>
      </c>
      <c r="O117" s="176">
        <v>0</v>
      </c>
      <c r="P117" s="311">
        <f t="shared" si="42"/>
        <v>0</v>
      </c>
      <c r="Q117" s="176">
        <v>0</v>
      </c>
      <c r="R117" s="176">
        <v>0</v>
      </c>
      <c r="S117" s="176">
        <v>0</v>
      </c>
      <c r="T117" s="401">
        <v>0</v>
      </c>
      <c r="U117" s="410">
        <f t="shared" si="43"/>
        <v>0</v>
      </c>
      <c r="V117" s="176">
        <v>0</v>
      </c>
      <c r="W117" s="176">
        <v>0</v>
      </c>
      <c r="X117" s="176">
        <v>0</v>
      </c>
      <c r="Y117" s="401">
        <v>0</v>
      </c>
      <c r="Z117" s="410">
        <f t="shared" si="44"/>
        <v>0</v>
      </c>
      <c r="AA117" s="176">
        <v>0</v>
      </c>
      <c r="AB117" s="176">
        <v>0</v>
      </c>
      <c r="AC117" s="176">
        <v>0</v>
      </c>
      <c r="AD117" s="176">
        <v>0</v>
      </c>
      <c r="AE117" s="410">
        <f t="shared" si="45"/>
        <v>0</v>
      </c>
      <c r="AF117" s="210">
        <v>0</v>
      </c>
      <c r="AG117" s="210">
        <v>0</v>
      </c>
      <c r="AH117" s="210">
        <v>0</v>
      </c>
      <c r="AI117" s="210">
        <v>0</v>
      </c>
      <c r="AJ117" s="410">
        <f t="shared" si="46"/>
        <v>0</v>
      </c>
    </row>
    <row r="118" spans="1:36" s="18" customFormat="1" ht="15" customHeight="1" x14ac:dyDescent="0.25">
      <c r="A118" s="173"/>
      <c r="B118" s="884">
        <v>26</v>
      </c>
      <c r="C118" s="950"/>
      <c r="D118" s="943" t="s">
        <v>524</v>
      </c>
      <c r="E118" s="57" t="s">
        <v>118</v>
      </c>
      <c r="F118" s="167">
        <f t="shared" si="48"/>
        <v>0</v>
      </c>
      <c r="G118" s="49">
        <v>0</v>
      </c>
      <c r="H118" s="49">
        <v>0</v>
      </c>
      <c r="I118" s="49">
        <v>0</v>
      </c>
      <c r="J118" s="399">
        <v>0</v>
      </c>
      <c r="K118" s="410">
        <f t="shared" si="47"/>
        <v>0</v>
      </c>
      <c r="L118" s="386">
        <v>0</v>
      </c>
      <c r="M118" s="49">
        <v>0</v>
      </c>
      <c r="N118" s="49">
        <v>0</v>
      </c>
      <c r="O118" s="49">
        <v>0</v>
      </c>
      <c r="P118" s="311">
        <f t="shared" si="42"/>
        <v>0</v>
      </c>
      <c r="Q118" s="49">
        <v>0</v>
      </c>
      <c r="R118" s="49">
        <v>0</v>
      </c>
      <c r="S118" s="49">
        <v>0</v>
      </c>
      <c r="T118" s="399">
        <v>0</v>
      </c>
      <c r="U118" s="410">
        <f t="shared" si="43"/>
        <v>0</v>
      </c>
      <c r="V118" s="49">
        <v>0</v>
      </c>
      <c r="W118" s="49">
        <v>0</v>
      </c>
      <c r="X118" s="49">
        <v>0</v>
      </c>
      <c r="Y118" s="399">
        <v>0</v>
      </c>
      <c r="Z118" s="410">
        <f t="shared" si="44"/>
        <v>0</v>
      </c>
      <c r="AA118" s="49">
        <v>0</v>
      </c>
      <c r="AB118" s="49">
        <v>0</v>
      </c>
      <c r="AC118" s="49">
        <v>0</v>
      </c>
      <c r="AD118" s="49">
        <v>0</v>
      </c>
      <c r="AE118" s="410">
        <f t="shared" si="45"/>
        <v>0</v>
      </c>
      <c r="AF118" s="210">
        <v>0</v>
      </c>
      <c r="AG118" s="210">
        <v>0</v>
      </c>
      <c r="AH118" s="210">
        <v>0</v>
      </c>
      <c r="AI118" s="210">
        <v>0</v>
      </c>
      <c r="AJ118" s="410">
        <f t="shared" si="46"/>
        <v>0</v>
      </c>
    </row>
    <row r="119" spans="1:36" s="18" customFormat="1" ht="15.75" customHeight="1" x14ac:dyDescent="0.25">
      <c r="A119" s="173"/>
      <c r="B119" s="884"/>
      <c r="C119" s="950"/>
      <c r="D119" s="944"/>
      <c r="E119" s="59" t="s">
        <v>119</v>
      </c>
      <c r="F119" s="167">
        <f t="shared" si="48"/>
        <v>0</v>
      </c>
      <c r="G119" s="43">
        <v>0</v>
      </c>
      <c r="H119" s="43">
        <v>0</v>
      </c>
      <c r="I119" s="43">
        <v>0</v>
      </c>
      <c r="J119" s="397">
        <v>0</v>
      </c>
      <c r="K119" s="410">
        <f t="shared" si="47"/>
        <v>0</v>
      </c>
      <c r="L119" s="380">
        <v>0</v>
      </c>
      <c r="M119" s="43">
        <v>0</v>
      </c>
      <c r="N119" s="43">
        <v>0</v>
      </c>
      <c r="O119" s="43">
        <v>0</v>
      </c>
      <c r="P119" s="311">
        <f t="shared" si="42"/>
        <v>0</v>
      </c>
      <c r="Q119" s="43">
        <v>0</v>
      </c>
      <c r="R119" s="43">
        <v>0</v>
      </c>
      <c r="S119" s="43">
        <v>0</v>
      </c>
      <c r="T119" s="397">
        <v>0</v>
      </c>
      <c r="U119" s="410">
        <f t="shared" si="43"/>
        <v>0</v>
      </c>
      <c r="V119" s="43">
        <v>0</v>
      </c>
      <c r="W119" s="43">
        <v>0</v>
      </c>
      <c r="X119" s="43">
        <v>0</v>
      </c>
      <c r="Y119" s="397">
        <v>0</v>
      </c>
      <c r="Z119" s="410">
        <f t="shared" si="44"/>
        <v>0</v>
      </c>
      <c r="AA119" s="43">
        <v>0</v>
      </c>
      <c r="AB119" s="43">
        <v>0</v>
      </c>
      <c r="AC119" s="43">
        <v>0</v>
      </c>
      <c r="AD119" s="43">
        <v>0</v>
      </c>
      <c r="AE119" s="410">
        <f t="shared" si="45"/>
        <v>0</v>
      </c>
      <c r="AF119" s="43">
        <v>0</v>
      </c>
      <c r="AG119" s="43">
        <v>0</v>
      </c>
      <c r="AH119" s="43">
        <v>0</v>
      </c>
      <c r="AI119" s="43">
        <v>0</v>
      </c>
      <c r="AJ119" s="410">
        <f t="shared" si="46"/>
        <v>0</v>
      </c>
    </row>
    <row r="120" spans="1:36" s="18" customFormat="1" ht="15.75" customHeight="1" thickBot="1" x14ac:dyDescent="0.3">
      <c r="A120" s="173"/>
      <c r="B120" s="884"/>
      <c r="C120" s="950"/>
      <c r="D120" s="946"/>
      <c r="E120" s="60" t="s">
        <v>114</v>
      </c>
      <c r="F120" s="167">
        <f t="shared" si="48"/>
        <v>7</v>
      </c>
      <c r="G120" s="44">
        <v>4</v>
      </c>
      <c r="H120" s="44">
        <v>0</v>
      </c>
      <c r="I120" s="44">
        <v>0</v>
      </c>
      <c r="J120" s="398">
        <v>0</v>
      </c>
      <c r="K120" s="410">
        <f t="shared" si="47"/>
        <v>4</v>
      </c>
      <c r="L120" s="381">
        <v>1</v>
      </c>
      <c r="M120" s="44">
        <v>0</v>
      </c>
      <c r="N120" s="44">
        <v>0</v>
      </c>
      <c r="O120" s="44">
        <v>0</v>
      </c>
      <c r="P120" s="311">
        <f t="shared" si="42"/>
        <v>1</v>
      </c>
      <c r="Q120" s="44">
        <v>0</v>
      </c>
      <c r="R120" s="44">
        <v>0</v>
      </c>
      <c r="S120" s="44">
        <v>0</v>
      </c>
      <c r="T120" s="398">
        <v>0</v>
      </c>
      <c r="U120" s="410">
        <f t="shared" si="43"/>
        <v>0</v>
      </c>
      <c r="V120" s="44">
        <v>0</v>
      </c>
      <c r="W120" s="44">
        <v>0</v>
      </c>
      <c r="X120" s="44">
        <v>0</v>
      </c>
      <c r="Y120" s="398">
        <v>0</v>
      </c>
      <c r="Z120" s="410">
        <f t="shared" si="44"/>
        <v>0</v>
      </c>
      <c r="AA120" s="44">
        <v>0</v>
      </c>
      <c r="AB120" s="44">
        <v>0</v>
      </c>
      <c r="AC120" s="44">
        <v>0</v>
      </c>
      <c r="AD120" s="44">
        <v>0</v>
      </c>
      <c r="AE120" s="410">
        <f t="shared" si="45"/>
        <v>0</v>
      </c>
      <c r="AF120" s="43">
        <v>0</v>
      </c>
      <c r="AG120" s="43">
        <v>0</v>
      </c>
      <c r="AH120" s="43">
        <v>0</v>
      </c>
      <c r="AI120" s="43">
        <v>2</v>
      </c>
      <c r="AJ120" s="410">
        <f t="shared" si="46"/>
        <v>2</v>
      </c>
    </row>
    <row r="121" spans="1:36" s="18" customFormat="1" ht="15" customHeight="1" x14ac:dyDescent="0.25">
      <c r="A121" s="173"/>
      <c r="B121" s="884">
        <v>27</v>
      </c>
      <c r="C121" s="950"/>
      <c r="D121" s="943" t="s">
        <v>525</v>
      </c>
      <c r="E121" s="57" t="s">
        <v>118</v>
      </c>
      <c r="F121" s="167">
        <f t="shared" si="48"/>
        <v>0</v>
      </c>
      <c r="G121" s="49">
        <v>0</v>
      </c>
      <c r="H121" s="49">
        <v>0</v>
      </c>
      <c r="I121" s="49">
        <v>0</v>
      </c>
      <c r="J121" s="399">
        <v>0</v>
      </c>
      <c r="K121" s="410">
        <f t="shared" si="47"/>
        <v>0</v>
      </c>
      <c r="L121" s="386">
        <v>0</v>
      </c>
      <c r="M121" s="49">
        <v>0</v>
      </c>
      <c r="N121" s="49">
        <v>0</v>
      </c>
      <c r="O121" s="49">
        <v>0</v>
      </c>
      <c r="P121" s="311">
        <f t="shared" si="42"/>
        <v>0</v>
      </c>
      <c r="Q121" s="49">
        <v>0</v>
      </c>
      <c r="R121" s="49">
        <v>0</v>
      </c>
      <c r="S121" s="49">
        <v>0</v>
      </c>
      <c r="T121" s="399">
        <v>0</v>
      </c>
      <c r="U121" s="410">
        <f t="shared" si="43"/>
        <v>0</v>
      </c>
      <c r="V121" s="49">
        <v>0</v>
      </c>
      <c r="W121" s="49">
        <v>0</v>
      </c>
      <c r="X121" s="49">
        <v>0</v>
      </c>
      <c r="Y121" s="399">
        <v>0</v>
      </c>
      <c r="Z121" s="410">
        <f t="shared" si="44"/>
        <v>0</v>
      </c>
      <c r="AA121" s="49">
        <v>0</v>
      </c>
      <c r="AB121" s="49">
        <v>0</v>
      </c>
      <c r="AC121" s="49">
        <v>0</v>
      </c>
      <c r="AD121" s="49">
        <v>0</v>
      </c>
      <c r="AE121" s="410">
        <f t="shared" si="45"/>
        <v>0</v>
      </c>
      <c r="AF121" s="210">
        <v>0</v>
      </c>
      <c r="AG121" s="210">
        <v>0</v>
      </c>
      <c r="AH121" s="210">
        <v>0</v>
      </c>
      <c r="AI121" s="210">
        <v>0</v>
      </c>
      <c r="AJ121" s="410">
        <f t="shared" si="46"/>
        <v>0</v>
      </c>
    </row>
    <row r="122" spans="1:36" s="18" customFormat="1" ht="15.75" customHeight="1" x14ac:dyDescent="0.25">
      <c r="A122" s="173"/>
      <c r="B122" s="884"/>
      <c r="C122" s="950"/>
      <c r="D122" s="944"/>
      <c r="E122" s="59" t="s">
        <v>119</v>
      </c>
      <c r="F122" s="167">
        <f t="shared" si="48"/>
        <v>0</v>
      </c>
      <c r="G122" s="43">
        <v>0</v>
      </c>
      <c r="H122" s="43">
        <v>0</v>
      </c>
      <c r="I122" s="43">
        <v>0</v>
      </c>
      <c r="J122" s="397">
        <v>0</v>
      </c>
      <c r="K122" s="410">
        <f t="shared" si="47"/>
        <v>0</v>
      </c>
      <c r="L122" s="380">
        <v>0</v>
      </c>
      <c r="M122" s="43">
        <v>0</v>
      </c>
      <c r="N122" s="43">
        <v>0</v>
      </c>
      <c r="O122" s="43">
        <v>0</v>
      </c>
      <c r="P122" s="311">
        <f t="shared" si="42"/>
        <v>0</v>
      </c>
      <c r="Q122" s="43">
        <v>0</v>
      </c>
      <c r="R122" s="43">
        <v>0</v>
      </c>
      <c r="S122" s="43">
        <v>0</v>
      </c>
      <c r="T122" s="397">
        <v>0</v>
      </c>
      <c r="U122" s="410">
        <f t="shared" si="43"/>
        <v>0</v>
      </c>
      <c r="V122" s="43">
        <v>0</v>
      </c>
      <c r="W122" s="43">
        <v>0</v>
      </c>
      <c r="X122" s="43">
        <v>0</v>
      </c>
      <c r="Y122" s="397">
        <v>0</v>
      </c>
      <c r="Z122" s="410">
        <f t="shared" si="44"/>
        <v>0</v>
      </c>
      <c r="AA122" s="43">
        <v>0</v>
      </c>
      <c r="AB122" s="43">
        <v>0</v>
      </c>
      <c r="AC122" s="43">
        <v>0</v>
      </c>
      <c r="AD122" s="43">
        <v>0</v>
      </c>
      <c r="AE122" s="410">
        <f t="shared" si="45"/>
        <v>0</v>
      </c>
      <c r="AF122" s="43">
        <v>0</v>
      </c>
      <c r="AG122" s="43">
        <v>0</v>
      </c>
      <c r="AH122" s="43">
        <v>0</v>
      </c>
      <c r="AI122" s="43">
        <v>0</v>
      </c>
      <c r="AJ122" s="410">
        <f t="shared" si="46"/>
        <v>0</v>
      </c>
    </row>
    <row r="123" spans="1:36" s="18" customFormat="1" ht="15.75" customHeight="1" thickBot="1" x14ac:dyDescent="0.3">
      <c r="A123" s="173"/>
      <c r="B123" s="884"/>
      <c r="C123" s="950"/>
      <c r="D123" s="946"/>
      <c r="E123" s="60" t="s">
        <v>114</v>
      </c>
      <c r="F123" s="167">
        <f t="shared" si="48"/>
        <v>6</v>
      </c>
      <c r="G123" s="44">
        <v>1</v>
      </c>
      <c r="H123" s="44">
        <v>0</v>
      </c>
      <c r="I123" s="44">
        <v>0</v>
      </c>
      <c r="J123" s="398">
        <v>0</v>
      </c>
      <c r="K123" s="410">
        <f t="shared" si="47"/>
        <v>1</v>
      </c>
      <c r="L123" s="381">
        <v>0</v>
      </c>
      <c r="M123" s="44">
        <v>0</v>
      </c>
      <c r="N123" s="44">
        <v>0</v>
      </c>
      <c r="O123" s="44">
        <v>0</v>
      </c>
      <c r="P123" s="311">
        <f t="shared" si="42"/>
        <v>0</v>
      </c>
      <c r="Q123" s="44">
        <v>1</v>
      </c>
      <c r="R123" s="44">
        <v>0</v>
      </c>
      <c r="S123" s="44">
        <v>0</v>
      </c>
      <c r="T123" s="398">
        <v>0</v>
      </c>
      <c r="U123" s="410">
        <f t="shared" si="43"/>
        <v>1</v>
      </c>
      <c r="V123" s="44">
        <v>0</v>
      </c>
      <c r="W123" s="44">
        <v>0</v>
      </c>
      <c r="X123" s="44">
        <v>0</v>
      </c>
      <c r="Y123" s="398">
        <v>2</v>
      </c>
      <c r="Z123" s="410">
        <f t="shared" si="44"/>
        <v>2</v>
      </c>
      <c r="AA123" s="44">
        <v>0</v>
      </c>
      <c r="AB123" s="44">
        <v>0</v>
      </c>
      <c r="AC123" s="44">
        <v>0</v>
      </c>
      <c r="AD123" s="44">
        <v>2</v>
      </c>
      <c r="AE123" s="410">
        <f t="shared" si="45"/>
        <v>2</v>
      </c>
      <c r="AF123" s="43">
        <v>0</v>
      </c>
      <c r="AG123" s="43">
        <v>0</v>
      </c>
      <c r="AH123" s="43">
        <v>0</v>
      </c>
      <c r="AI123" s="43">
        <v>0</v>
      </c>
      <c r="AJ123" s="410">
        <f t="shared" si="46"/>
        <v>0</v>
      </c>
    </row>
    <row r="124" spans="1:36" s="18" customFormat="1" ht="15" customHeight="1" x14ac:dyDescent="0.25">
      <c r="A124" s="173"/>
      <c r="B124" s="948">
        <v>28</v>
      </c>
      <c r="C124" s="950"/>
      <c r="D124" s="943" t="s">
        <v>448</v>
      </c>
      <c r="E124" s="190" t="s">
        <v>118</v>
      </c>
      <c r="F124" s="167">
        <f t="shared" si="48"/>
        <v>0</v>
      </c>
      <c r="G124" s="49">
        <v>0</v>
      </c>
      <c r="H124" s="49">
        <v>0</v>
      </c>
      <c r="I124" s="49">
        <v>0</v>
      </c>
      <c r="J124" s="399">
        <v>0</v>
      </c>
      <c r="K124" s="410">
        <f t="shared" si="47"/>
        <v>0</v>
      </c>
      <c r="L124" s="386">
        <v>0</v>
      </c>
      <c r="M124" s="49">
        <v>0</v>
      </c>
      <c r="N124" s="49">
        <v>0</v>
      </c>
      <c r="O124" s="49">
        <v>0</v>
      </c>
      <c r="P124" s="311">
        <f t="shared" si="42"/>
        <v>0</v>
      </c>
      <c r="Q124" s="49">
        <v>0</v>
      </c>
      <c r="R124" s="49">
        <v>0</v>
      </c>
      <c r="S124" s="49">
        <v>0</v>
      </c>
      <c r="T124" s="399">
        <v>0</v>
      </c>
      <c r="U124" s="410">
        <f t="shared" si="43"/>
        <v>0</v>
      </c>
      <c r="V124" s="49">
        <v>0</v>
      </c>
      <c r="W124" s="49">
        <v>0</v>
      </c>
      <c r="X124" s="49">
        <v>0</v>
      </c>
      <c r="Y124" s="399">
        <v>0</v>
      </c>
      <c r="Z124" s="410">
        <f t="shared" si="44"/>
        <v>0</v>
      </c>
      <c r="AA124" s="49">
        <v>0</v>
      </c>
      <c r="AB124" s="49">
        <v>0</v>
      </c>
      <c r="AC124" s="49">
        <v>0</v>
      </c>
      <c r="AD124" s="49">
        <v>0</v>
      </c>
      <c r="AE124" s="410">
        <f t="shared" si="45"/>
        <v>0</v>
      </c>
      <c r="AF124" s="210">
        <v>0</v>
      </c>
      <c r="AG124" s="210">
        <v>0</v>
      </c>
      <c r="AH124" s="210">
        <v>0</v>
      </c>
      <c r="AI124" s="210">
        <v>0</v>
      </c>
      <c r="AJ124" s="410">
        <f t="shared" si="46"/>
        <v>0</v>
      </c>
    </row>
    <row r="125" spans="1:36" s="18" customFormat="1" ht="15.75" customHeight="1" x14ac:dyDescent="0.25">
      <c r="A125" s="173"/>
      <c r="B125" s="909"/>
      <c r="C125" s="950"/>
      <c r="D125" s="944"/>
      <c r="E125" s="191" t="s">
        <v>119</v>
      </c>
      <c r="F125" s="167">
        <f t="shared" si="48"/>
        <v>0</v>
      </c>
      <c r="G125" s="43">
        <v>0</v>
      </c>
      <c r="H125" s="43">
        <v>0</v>
      </c>
      <c r="I125" s="43">
        <v>0</v>
      </c>
      <c r="J125" s="397">
        <v>0</v>
      </c>
      <c r="K125" s="410">
        <f t="shared" si="47"/>
        <v>0</v>
      </c>
      <c r="L125" s="380">
        <v>0</v>
      </c>
      <c r="M125" s="43">
        <v>0</v>
      </c>
      <c r="N125" s="43">
        <v>0</v>
      </c>
      <c r="O125" s="43">
        <v>0</v>
      </c>
      <c r="P125" s="311">
        <f t="shared" si="42"/>
        <v>0</v>
      </c>
      <c r="Q125" s="43">
        <v>0</v>
      </c>
      <c r="R125" s="43">
        <v>0</v>
      </c>
      <c r="S125" s="43">
        <v>0</v>
      </c>
      <c r="T125" s="397">
        <v>0</v>
      </c>
      <c r="U125" s="410">
        <f t="shared" si="43"/>
        <v>0</v>
      </c>
      <c r="V125" s="43">
        <v>0</v>
      </c>
      <c r="W125" s="43">
        <v>0</v>
      </c>
      <c r="X125" s="43">
        <v>0</v>
      </c>
      <c r="Y125" s="397">
        <v>0</v>
      </c>
      <c r="Z125" s="410">
        <f t="shared" si="44"/>
        <v>0</v>
      </c>
      <c r="AA125" s="43">
        <v>0</v>
      </c>
      <c r="AB125" s="43">
        <v>0</v>
      </c>
      <c r="AC125" s="43">
        <v>0</v>
      </c>
      <c r="AD125" s="43">
        <v>0</v>
      </c>
      <c r="AE125" s="410">
        <f t="shared" si="45"/>
        <v>0</v>
      </c>
      <c r="AF125" s="43">
        <v>0</v>
      </c>
      <c r="AG125" s="43">
        <v>0</v>
      </c>
      <c r="AH125" s="43">
        <v>0</v>
      </c>
      <c r="AI125" s="43">
        <v>0</v>
      </c>
      <c r="AJ125" s="410">
        <f t="shared" si="46"/>
        <v>0</v>
      </c>
    </row>
    <row r="126" spans="1:36" s="18" customFormat="1" ht="15.75" customHeight="1" thickBot="1" x14ac:dyDescent="0.3">
      <c r="A126" s="173"/>
      <c r="B126" s="909"/>
      <c r="C126" s="950"/>
      <c r="D126" s="944"/>
      <c r="E126" s="60" t="s">
        <v>114</v>
      </c>
      <c r="F126" s="167">
        <f t="shared" si="48"/>
        <v>2</v>
      </c>
      <c r="G126" s="44">
        <v>0</v>
      </c>
      <c r="H126" s="44">
        <v>0</v>
      </c>
      <c r="I126" s="44">
        <v>0</v>
      </c>
      <c r="J126" s="398">
        <v>0</v>
      </c>
      <c r="K126" s="410">
        <f t="shared" si="47"/>
        <v>0</v>
      </c>
      <c r="L126" s="381">
        <v>0</v>
      </c>
      <c r="M126" s="44">
        <v>0</v>
      </c>
      <c r="N126" s="44">
        <v>0</v>
      </c>
      <c r="O126" s="44">
        <v>0</v>
      </c>
      <c r="P126" s="311">
        <f t="shared" si="42"/>
        <v>0</v>
      </c>
      <c r="Q126" s="44">
        <v>1</v>
      </c>
      <c r="R126" s="44">
        <v>0</v>
      </c>
      <c r="S126" s="44">
        <v>0</v>
      </c>
      <c r="T126" s="398">
        <v>0</v>
      </c>
      <c r="U126" s="410">
        <f t="shared" si="43"/>
        <v>1</v>
      </c>
      <c r="V126" s="44">
        <v>0</v>
      </c>
      <c r="W126" s="44">
        <v>0</v>
      </c>
      <c r="X126" s="44">
        <v>0</v>
      </c>
      <c r="Y126" s="398">
        <v>0</v>
      </c>
      <c r="Z126" s="410">
        <f t="shared" si="44"/>
        <v>0</v>
      </c>
      <c r="AA126" s="44">
        <v>0</v>
      </c>
      <c r="AB126" s="44">
        <v>0</v>
      </c>
      <c r="AC126" s="44">
        <v>0</v>
      </c>
      <c r="AD126" s="44">
        <v>0</v>
      </c>
      <c r="AE126" s="410">
        <f t="shared" si="45"/>
        <v>0</v>
      </c>
      <c r="AF126" s="43">
        <v>0</v>
      </c>
      <c r="AG126" s="43">
        <v>0</v>
      </c>
      <c r="AH126" s="43">
        <v>0</v>
      </c>
      <c r="AI126" s="43">
        <v>1</v>
      </c>
      <c r="AJ126" s="410">
        <f t="shared" si="46"/>
        <v>1</v>
      </c>
    </row>
    <row r="127" spans="1:36" s="18" customFormat="1" ht="15.75" customHeight="1" thickBot="1" x14ac:dyDescent="0.3">
      <c r="A127" s="173"/>
      <c r="B127" s="909"/>
      <c r="C127" s="950"/>
      <c r="D127" s="945"/>
      <c r="E127" s="222" t="s">
        <v>626</v>
      </c>
      <c r="F127" s="167">
        <f t="shared" si="48"/>
        <v>1</v>
      </c>
      <c r="G127" s="44">
        <v>0</v>
      </c>
      <c r="H127" s="44">
        <v>0</v>
      </c>
      <c r="I127" s="44">
        <v>0</v>
      </c>
      <c r="J127" s="398">
        <v>0</v>
      </c>
      <c r="K127" s="410">
        <f t="shared" si="47"/>
        <v>0</v>
      </c>
      <c r="L127" s="381">
        <v>0</v>
      </c>
      <c r="M127" s="44">
        <v>0</v>
      </c>
      <c r="N127" s="44">
        <v>0</v>
      </c>
      <c r="O127" s="44">
        <v>0</v>
      </c>
      <c r="P127" s="311">
        <f t="shared" si="42"/>
        <v>0</v>
      </c>
      <c r="Q127" s="44">
        <v>1</v>
      </c>
      <c r="R127" s="44">
        <v>0</v>
      </c>
      <c r="S127" s="44">
        <v>0</v>
      </c>
      <c r="T127" s="398">
        <v>0</v>
      </c>
      <c r="U127" s="410">
        <f t="shared" si="43"/>
        <v>1</v>
      </c>
      <c r="V127" s="44">
        <v>0</v>
      </c>
      <c r="W127" s="44">
        <v>0</v>
      </c>
      <c r="X127" s="44">
        <v>0</v>
      </c>
      <c r="Y127" s="398">
        <v>0</v>
      </c>
      <c r="Z127" s="410">
        <f t="shared" si="44"/>
        <v>0</v>
      </c>
      <c r="AA127" s="44">
        <v>0</v>
      </c>
      <c r="AB127" s="44">
        <v>0</v>
      </c>
      <c r="AC127" s="44">
        <v>0</v>
      </c>
      <c r="AD127" s="44">
        <v>0</v>
      </c>
      <c r="AE127" s="410">
        <f t="shared" si="45"/>
        <v>0</v>
      </c>
      <c r="AF127" s="43">
        <v>0</v>
      </c>
      <c r="AG127" s="43">
        <v>0</v>
      </c>
      <c r="AH127" s="43">
        <v>0</v>
      </c>
      <c r="AI127" s="43">
        <v>0</v>
      </c>
      <c r="AJ127" s="410">
        <f t="shared" si="46"/>
        <v>0</v>
      </c>
    </row>
    <row r="128" spans="1:36" s="18" customFormat="1" ht="15.75" customHeight="1" thickBot="1" x14ac:dyDescent="0.3">
      <c r="A128" s="173"/>
      <c r="B128" s="883"/>
      <c r="C128" s="950"/>
      <c r="D128" s="946"/>
      <c r="E128" s="222" t="s">
        <v>625</v>
      </c>
      <c r="F128" s="167">
        <f t="shared" si="48"/>
        <v>0</v>
      </c>
      <c r="G128" s="175">
        <v>0</v>
      </c>
      <c r="H128" s="175">
        <v>0</v>
      </c>
      <c r="I128" s="175">
        <v>0</v>
      </c>
      <c r="J128" s="404">
        <v>0</v>
      </c>
      <c r="K128" s="410">
        <f t="shared" si="47"/>
        <v>0</v>
      </c>
      <c r="L128" s="387">
        <v>0</v>
      </c>
      <c r="M128" s="175">
        <v>0</v>
      </c>
      <c r="N128" s="175">
        <v>0</v>
      </c>
      <c r="O128" s="175">
        <v>0</v>
      </c>
      <c r="P128" s="311">
        <f t="shared" si="42"/>
        <v>0</v>
      </c>
      <c r="Q128" s="175">
        <v>0</v>
      </c>
      <c r="R128" s="175">
        <v>0</v>
      </c>
      <c r="S128" s="175">
        <v>0</v>
      </c>
      <c r="T128" s="404">
        <v>0</v>
      </c>
      <c r="U128" s="410">
        <f t="shared" si="43"/>
        <v>0</v>
      </c>
      <c r="V128" s="175">
        <v>0</v>
      </c>
      <c r="W128" s="175">
        <v>0</v>
      </c>
      <c r="X128" s="175">
        <v>0</v>
      </c>
      <c r="Y128" s="404">
        <v>0</v>
      </c>
      <c r="Z128" s="410">
        <f t="shared" si="44"/>
        <v>0</v>
      </c>
      <c r="AA128" s="175">
        <v>0</v>
      </c>
      <c r="AB128" s="175">
        <v>0</v>
      </c>
      <c r="AC128" s="175">
        <v>0</v>
      </c>
      <c r="AD128" s="175">
        <v>0</v>
      </c>
      <c r="AE128" s="410">
        <f t="shared" si="45"/>
        <v>0</v>
      </c>
      <c r="AF128" s="210">
        <v>0</v>
      </c>
      <c r="AG128" s="210">
        <v>0</v>
      </c>
      <c r="AH128" s="210">
        <v>0</v>
      </c>
      <c r="AI128" s="210">
        <v>0</v>
      </c>
      <c r="AJ128" s="410">
        <f t="shared" si="46"/>
        <v>0</v>
      </c>
    </row>
    <row r="129" spans="1:36" s="18" customFormat="1" ht="15" customHeight="1" x14ac:dyDescent="0.25">
      <c r="A129" s="173"/>
      <c r="B129" s="948">
        <v>29</v>
      </c>
      <c r="C129" s="950"/>
      <c r="D129" s="943" t="s">
        <v>526</v>
      </c>
      <c r="E129" s="183" t="s">
        <v>118</v>
      </c>
      <c r="F129" s="167">
        <f t="shared" si="48"/>
        <v>0</v>
      </c>
      <c r="G129" s="178"/>
      <c r="H129" s="178"/>
      <c r="I129" s="178"/>
      <c r="J129" s="402"/>
      <c r="K129" s="410">
        <f t="shared" si="47"/>
        <v>0</v>
      </c>
      <c r="L129" s="382"/>
      <c r="M129" s="178"/>
      <c r="N129" s="178"/>
      <c r="O129" s="178"/>
      <c r="P129" s="311">
        <f t="shared" si="42"/>
        <v>0</v>
      </c>
      <c r="Q129" s="178"/>
      <c r="R129" s="178"/>
      <c r="S129" s="178"/>
      <c r="T129" s="402"/>
      <c r="U129" s="410">
        <f t="shared" si="43"/>
        <v>0</v>
      </c>
      <c r="V129" s="178"/>
      <c r="W129" s="178"/>
      <c r="X129" s="178"/>
      <c r="Y129" s="402"/>
      <c r="Z129" s="410">
        <f t="shared" si="44"/>
        <v>0</v>
      </c>
      <c r="AA129" s="178"/>
      <c r="AB129" s="178"/>
      <c r="AC129" s="178"/>
      <c r="AD129" s="178"/>
      <c r="AE129" s="410">
        <f t="shared" si="45"/>
        <v>0</v>
      </c>
      <c r="AF129" s="166"/>
      <c r="AG129" s="166"/>
      <c r="AH129" s="166"/>
      <c r="AI129" s="166"/>
      <c r="AJ129" s="410">
        <f t="shared" si="46"/>
        <v>0</v>
      </c>
    </row>
    <row r="130" spans="1:36" s="18" customFormat="1" ht="15.75" customHeight="1" x14ac:dyDescent="0.25">
      <c r="A130" s="173"/>
      <c r="B130" s="909"/>
      <c r="C130" s="950"/>
      <c r="D130" s="944"/>
      <c r="E130" s="184" t="s">
        <v>119</v>
      </c>
      <c r="F130" s="167">
        <f t="shared" si="48"/>
        <v>0</v>
      </c>
      <c r="G130" s="166"/>
      <c r="H130" s="166"/>
      <c r="I130" s="166"/>
      <c r="J130" s="403"/>
      <c r="K130" s="410">
        <f t="shared" si="47"/>
        <v>0</v>
      </c>
      <c r="L130" s="383"/>
      <c r="M130" s="166"/>
      <c r="N130" s="166"/>
      <c r="O130" s="166"/>
      <c r="P130" s="311">
        <f t="shared" si="42"/>
        <v>0</v>
      </c>
      <c r="Q130" s="166"/>
      <c r="R130" s="166"/>
      <c r="S130" s="166"/>
      <c r="T130" s="403"/>
      <c r="U130" s="410">
        <f t="shared" si="43"/>
        <v>0</v>
      </c>
      <c r="V130" s="166"/>
      <c r="W130" s="166"/>
      <c r="X130" s="166"/>
      <c r="Y130" s="403"/>
      <c r="Z130" s="410">
        <f t="shared" si="44"/>
        <v>0</v>
      </c>
      <c r="AA130" s="166"/>
      <c r="AB130" s="166"/>
      <c r="AC130" s="166"/>
      <c r="AD130" s="166"/>
      <c r="AE130" s="410">
        <f t="shared" si="45"/>
        <v>0</v>
      </c>
      <c r="AF130" s="166"/>
      <c r="AG130" s="166"/>
      <c r="AH130" s="166"/>
      <c r="AI130" s="166"/>
      <c r="AJ130" s="410">
        <f t="shared" si="46"/>
        <v>0</v>
      </c>
    </row>
    <row r="131" spans="1:36" s="18" customFormat="1" ht="15.75" customHeight="1" thickBot="1" x14ac:dyDescent="0.3">
      <c r="A131" s="173"/>
      <c r="B131" s="909"/>
      <c r="C131" s="950"/>
      <c r="D131" s="944"/>
      <c r="E131" s="60" t="s">
        <v>114</v>
      </c>
      <c r="F131" s="167">
        <f t="shared" si="48"/>
        <v>0</v>
      </c>
      <c r="G131" s="44">
        <v>0</v>
      </c>
      <c r="H131" s="44">
        <v>0</v>
      </c>
      <c r="I131" s="44">
        <v>0</v>
      </c>
      <c r="J131" s="398">
        <v>0</v>
      </c>
      <c r="K131" s="410">
        <f t="shared" si="47"/>
        <v>0</v>
      </c>
      <c r="L131" s="381">
        <v>0</v>
      </c>
      <c r="M131" s="44">
        <v>0</v>
      </c>
      <c r="N131" s="44">
        <v>0</v>
      </c>
      <c r="O131" s="44">
        <v>0</v>
      </c>
      <c r="P131" s="311">
        <f t="shared" si="42"/>
        <v>0</v>
      </c>
      <c r="Q131" s="44">
        <v>0</v>
      </c>
      <c r="R131" s="44">
        <v>0</v>
      </c>
      <c r="S131" s="44">
        <v>0</v>
      </c>
      <c r="T131" s="398">
        <v>0</v>
      </c>
      <c r="U131" s="410">
        <f t="shared" si="43"/>
        <v>0</v>
      </c>
      <c r="V131" s="44">
        <v>0</v>
      </c>
      <c r="W131" s="44">
        <v>0</v>
      </c>
      <c r="X131" s="44">
        <v>0</v>
      </c>
      <c r="Y131" s="398">
        <v>0</v>
      </c>
      <c r="Z131" s="410">
        <f t="shared" si="44"/>
        <v>0</v>
      </c>
      <c r="AA131" s="44">
        <v>0</v>
      </c>
      <c r="AB131" s="44">
        <v>0</v>
      </c>
      <c r="AC131" s="44">
        <v>0</v>
      </c>
      <c r="AD131" s="44">
        <v>0</v>
      </c>
      <c r="AE131" s="410">
        <f t="shared" si="45"/>
        <v>0</v>
      </c>
      <c r="AF131" s="43">
        <v>0</v>
      </c>
      <c r="AG131" s="43">
        <v>0</v>
      </c>
      <c r="AH131" s="43">
        <v>0</v>
      </c>
      <c r="AI131" s="43">
        <v>0</v>
      </c>
      <c r="AJ131" s="410">
        <f t="shared" si="46"/>
        <v>0</v>
      </c>
    </row>
    <row r="132" spans="1:36" s="18" customFormat="1" ht="15.75" customHeight="1" thickBot="1" x14ac:dyDescent="0.3">
      <c r="A132" s="173"/>
      <c r="B132" s="909"/>
      <c r="C132" s="950"/>
      <c r="D132" s="945"/>
      <c r="E132" s="222" t="s">
        <v>626</v>
      </c>
      <c r="F132" s="167">
        <f t="shared" si="48"/>
        <v>0</v>
      </c>
      <c r="G132" s="213">
        <v>0</v>
      </c>
      <c r="H132" s="213">
        <v>0</v>
      </c>
      <c r="I132" s="213">
        <v>0</v>
      </c>
      <c r="J132" s="400">
        <v>0</v>
      </c>
      <c r="K132" s="410">
        <f t="shared" si="47"/>
        <v>0</v>
      </c>
      <c r="L132" s="384">
        <v>0</v>
      </c>
      <c r="M132" s="213">
        <v>0</v>
      </c>
      <c r="N132" s="213">
        <v>0</v>
      </c>
      <c r="O132" s="213">
        <v>0</v>
      </c>
      <c r="P132" s="311">
        <f t="shared" si="42"/>
        <v>0</v>
      </c>
      <c r="Q132" s="213">
        <v>0</v>
      </c>
      <c r="R132" s="213">
        <v>0</v>
      </c>
      <c r="S132" s="213">
        <v>0</v>
      </c>
      <c r="T132" s="400">
        <v>0</v>
      </c>
      <c r="U132" s="410">
        <f t="shared" si="43"/>
        <v>0</v>
      </c>
      <c r="V132" s="213">
        <v>0</v>
      </c>
      <c r="W132" s="213">
        <v>0</v>
      </c>
      <c r="X132" s="213">
        <v>0</v>
      </c>
      <c r="Y132" s="400">
        <v>0</v>
      </c>
      <c r="Z132" s="410">
        <f t="shared" si="44"/>
        <v>0</v>
      </c>
      <c r="AA132" s="213">
        <v>0</v>
      </c>
      <c r="AB132" s="213">
        <v>0</v>
      </c>
      <c r="AC132" s="213">
        <v>0</v>
      </c>
      <c r="AD132" s="213">
        <v>0</v>
      </c>
      <c r="AE132" s="410">
        <f t="shared" si="45"/>
        <v>0</v>
      </c>
      <c r="AF132" s="43">
        <v>0</v>
      </c>
      <c r="AG132" s="43">
        <v>0</v>
      </c>
      <c r="AH132" s="43">
        <v>0</v>
      </c>
      <c r="AI132" s="43">
        <v>0</v>
      </c>
      <c r="AJ132" s="410">
        <f t="shared" si="46"/>
        <v>0</v>
      </c>
    </row>
    <row r="133" spans="1:36" s="18" customFormat="1" ht="15.75" customHeight="1" thickBot="1" x14ac:dyDescent="0.3">
      <c r="A133" s="173"/>
      <c r="B133" s="883"/>
      <c r="C133" s="950"/>
      <c r="D133" s="946"/>
      <c r="E133" s="222" t="s">
        <v>625</v>
      </c>
      <c r="F133" s="167">
        <f t="shared" si="48"/>
        <v>0</v>
      </c>
      <c r="G133" s="176">
        <v>0</v>
      </c>
      <c r="H133" s="176">
        <v>0</v>
      </c>
      <c r="I133" s="176">
        <v>0</v>
      </c>
      <c r="J133" s="401">
        <v>0</v>
      </c>
      <c r="K133" s="410">
        <f t="shared" si="47"/>
        <v>0</v>
      </c>
      <c r="L133" s="385">
        <v>0</v>
      </c>
      <c r="M133" s="176">
        <v>0</v>
      </c>
      <c r="N133" s="176">
        <v>0</v>
      </c>
      <c r="O133" s="176">
        <v>0</v>
      </c>
      <c r="P133" s="311">
        <f t="shared" si="42"/>
        <v>0</v>
      </c>
      <c r="Q133" s="176">
        <v>0</v>
      </c>
      <c r="R133" s="176">
        <v>0</v>
      </c>
      <c r="S133" s="176">
        <v>0</v>
      </c>
      <c r="T133" s="401">
        <v>0</v>
      </c>
      <c r="U133" s="410">
        <f t="shared" si="43"/>
        <v>0</v>
      </c>
      <c r="V133" s="176">
        <v>0</v>
      </c>
      <c r="W133" s="176">
        <v>0</v>
      </c>
      <c r="X133" s="176">
        <v>0</v>
      </c>
      <c r="Y133" s="401">
        <v>0</v>
      </c>
      <c r="Z133" s="410">
        <f t="shared" si="44"/>
        <v>0</v>
      </c>
      <c r="AA133" s="176">
        <v>0</v>
      </c>
      <c r="AB133" s="176">
        <v>0</v>
      </c>
      <c r="AC133" s="176">
        <v>0</v>
      </c>
      <c r="AD133" s="176">
        <v>0</v>
      </c>
      <c r="AE133" s="410">
        <f t="shared" si="45"/>
        <v>0</v>
      </c>
      <c r="AF133" s="210">
        <v>0</v>
      </c>
      <c r="AG133" s="210">
        <v>0</v>
      </c>
      <c r="AH133" s="210">
        <v>0</v>
      </c>
      <c r="AI133" s="210">
        <v>0</v>
      </c>
      <c r="AJ133" s="410">
        <f t="shared" si="46"/>
        <v>0</v>
      </c>
    </row>
    <row r="134" spans="1:36" s="18" customFormat="1" ht="15" customHeight="1" x14ac:dyDescent="0.25">
      <c r="A134" s="173"/>
      <c r="B134" s="884">
        <v>30</v>
      </c>
      <c r="C134" s="950"/>
      <c r="D134" s="943" t="s">
        <v>527</v>
      </c>
      <c r="E134" s="57" t="s">
        <v>118</v>
      </c>
      <c r="F134" s="167">
        <f t="shared" si="48"/>
        <v>0</v>
      </c>
      <c r="G134" s="49">
        <v>0</v>
      </c>
      <c r="H134" s="49">
        <v>0</v>
      </c>
      <c r="I134" s="49">
        <v>0</v>
      </c>
      <c r="J134" s="399">
        <v>0</v>
      </c>
      <c r="K134" s="410">
        <f t="shared" si="47"/>
        <v>0</v>
      </c>
      <c r="L134" s="386">
        <v>0</v>
      </c>
      <c r="M134" s="49">
        <v>0</v>
      </c>
      <c r="N134" s="49">
        <v>0</v>
      </c>
      <c r="O134" s="49">
        <v>0</v>
      </c>
      <c r="P134" s="311">
        <f t="shared" si="42"/>
        <v>0</v>
      </c>
      <c r="Q134" s="49">
        <v>0</v>
      </c>
      <c r="R134" s="49">
        <v>0</v>
      </c>
      <c r="S134" s="49">
        <v>0</v>
      </c>
      <c r="T134" s="399">
        <v>0</v>
      </c>
      <c r="U134" s="410">
        <f t="shared" si="43"/>
        <v>0</v>
      </c>
      <c r="V134" s="49">
        <v>0</v>
      </c>
      <c r="W134" s="49">
        <v>0</v>
      </c>
      <c r="X134" s="49">
        <v>0</v>
      </c>
      <c r="Y134" s="399">
        <v>0</v>
      </c>
      <c r="Z134" s="410">
        <f t="shared" si="44"/>
        <v>0</v>
      </c>
      <c r="AA134" s="49">
        <v>0</v>
      </c>
      <c r="AB134" s="49">
        <v>0</v>
      </c>
      <c r="AC134" s="49">
        <v>0</v>
      </c>
      <c r="AD134" s="49">
        <v>0</v>
      </c>
      <c r="AE134" s="410">
        <f t="shared" si="45"/>
        <v>0</v>
      </c>
      <c r="AF134" s="210">
        <v>0</v>
      </c>
      <c r="AG134" s="210">
        <v>0</v>
      </c>
      <c r="AH134" s="210">
        <v>0</v>
      </c>
      <c r="AI134" s="210">
        <v>0</v>
      </c>
      <c r="AJ134" s="410">
        <f t="shared" si="46"/>
        <v>0</v>
      </c>
    </row>
    <row r="135" spans="1:36" s="18" customFormat="1" ht="15.75" customHeight="1" x14ac:dyDescent="0.25">
      <c r="A135" s="173"/>
      <c r="B135" s="884"/>
      <c r="C135" s="950"/>
      <c r="D135" s="944"/>
      <c r="E135" s="59" t="s">
        <v>119</v>
      </c>
      <c r="F135" s="167">
        <f t="shared" si="48"/>
        <v>0</v>
      </c>
      <c r="G135" s="43">
        <v>0</v>
      </c>
      <c r="H135" s="43">
        <v>0</v>
      </c>
      <c r="I135" s="43">
        <v>0</v>
      </c>
      <c r="J135" s="397">
        <v>0</v>
      </c>
      <c r="K135" s="410">
        <f t="shared" si="47"/>
        <v>0</v>
      </c>
      <c r="L135" s="380">
        <v>0</v>
      </c>
      <c r="M135" s="43">
        <v>0</v>
      </c>
      <c r="N135" s="43">
        <v>0</v>
      </c>
      <c r="O135" s="43">
        <v>0</v>
      </c>
      <c r="P135" s="311">
        <f t="shared" si="42"/>
        <v>0</v>
      </c>
      <c r="Q135" s="43">
        <v>0</v>
      </c>
      <c r="R135" s="43">
        <v>0</v>
      </c>
      <c r="S135" s="43">
        <v>0</v>
      </c>
      <c r="T135" s="397">
        <v>0</v>
      </c>
      <c r="U135" s="410">
        <f t="shared" si="43"/>
        <v>0</v>
      </c>
      <c r="V135" s="43">
        <v>0</v>
      </c>
      <c r="W135" s="43">
        <v>0</v>
      </c>
      <c r="X135" s="43">
        <v>0</v>
      </c>
      <c r="Y135" s="397">
        <v>0</v>
      </c>
      <c r="Z135" s="410">
        <f t="shared" si="44"/>
        <v>0</v>
      </c>
      <c r="AA135" s="43">
        <v>0</v>
      </c>
      <c r="AB135" s="43">
        <v>0</v>
      </c>
      <c r="AC135" s="43">
        <v>0</v>
      </c>
      <c r="AD135" s="43">
        <v>0</v>
      </c>
      <c r="AE135" s="410">
        <f t="shared" si="45"/>
        <v>0</v>
      </c>
      <c r="AF135" s="43">
        <v>0</v>
      </c>
      <c r="AG135" s="43">
        <v>0</v>
      </c>
      <c r="AH135" s="43">
        <v>0</v>
      </c>
      <c r="AI135" s="43">
        <v>0</v>
      </c>
      <c r="AJ135" s="410">
        <f t="shared" si="46"/>
        <v>0</v>
      </c>
    </row>
    <row r="136" spans="1:36" s="18" customFormat="1" ht="15.75" customHeight="1" thickBot="1" x14ac:dyDescent="0.3">
      <c r="A136" s="173"/>
      <c r="B136" s="884"/>
      <c r="C136" s="950"/>
      <c r="D136" s="946"/>
      <c r="E136" s="60" t="s">
        <v>114</v>
      </c>
      <c r="F136" s="167">
        <f t="shared" si="48"/>
        <v>0</v>
      </c>
      <c r="G136" s="44">
        <v>0</v>
      </c>
      <c r="H136" s="44">
        <v>0</v>
      </c>
      <c r="I136" s="44">
        <v>0</v>
      </c>
      <c r="J136" s="398">
        <v>0</v>
      </c>
      <c r="K136" s="410">
        <f t="shared" si="47"/>
        <v>0</v>
      </c>
      <c r="L136" s="381">
        <v>0</v>
      </c>
      <c r="M136" s="44">
        <v>0</v>
      </c>
      <c r="N136" s="44">
        <v>0</v>
      </c>
      <c r="O136" s="44">
        <v>0</v>
      </c>
      <c r="P136" s="311">
        <f t="shared" si="42"/>
        <v>0</v>
      </c>
      <c r="Q136" s="44">
        <v>0</v>
      </c>
      <c r="R136" s="44">
        <v>0</v>
      </c>
      <c r="S136" s="44">
        <v>0</v>
      </c>
      <c r="T136" s="398">
        <v>0</v>
      </c>
      <c r="U136" s="410">
        <f t="shared" si="43"/>
        <v>0</v>
      </c>
      <c r="V136" s="44">
        <v>0</v>
      </c>
      <c r="W136" s="44">
        <v>0</v>
      </c>
      <c r="X136" s="44">
        <v>0</v>
      </c>
      <c r="Y136" s="398">
        <v>0</v>
      </c>
      <c r="Z136" s="410">
        <f t="shared" si="44"/>
        <v>0</v>
      </c>
      <c r="AA136" s="44">
        <v>0</v>
      </c>
      <c r="AB136" s="44">
        <v>0</v>
      </c>
      <c r="AC136" s="44">
        <v>0</v>
      </c>
      <c r="AD136" s="44">
        <v>0</v>
      </c>
      <c r="AE136" s="410">
        <f t="shared" si="45"/>
        <v>0</v>
      </c>
      <c r="AF136" s="43">
        <v>0</v>
      </c>
      <c r="AG136" s="43">
        <v>0</v>
      </c>
      <c r="AH136" s="43">
        <v>0</v>
      </c>
      <c r="AI136" s="43">
        <v>0</v>
      </c>
      <c r="AJ136" s="410">
        <f t="shared" si="46"/>
        <v>0</v>
      </c>
    </row>
    <row r="137" spans="1:36" s="18" customFormat="1" ht="15.75" customHeight="1" x14ac:dyDescent="0.25">
      <c r="A137" s="173"/>
      <c r="B137" s="884">
        <v>31</v>
      </c>
      <c r="C137" s="950"/>
      <c r="D137" s="943" t="s">
        <v>532</v>
      </c>
      <c r="E137" s="57" t="s">
        <v>118</v>
      </c>
      <c r="F137" s="167">
        <f t="shared" si="48"/>
        <v>0</v>
      </c>
      <c r="G137" s="49">
        <v>0</v>
      </c>
      <c r="H137" s="49">
        <v>0</v>
      </c>
      <c r="I137" s="49">
        <v>0</v>
      </c>
      <c r="J137" s="399">
        <v>0</v>
      </c>
      <c r="K137" s="410">
        <f t="shared" si="47"/>
        <v>0</v>
      </c>
      <c r="L137" s="386">
        <v>0</v>
      </c>
      <c r="M137" s="49">
        <v>0</v>
      </c>
      <c r="N137" s="49">
        <v>0</v>
      </c>
      <c r="O137" s="49">
        <v>0</v>
      </c>
      <c r="P137" s="311">
        <f t="shared" si="42"/>
        <v>0</v>
      </c>
      <c r="Q137" s="49">
        <v>0</v>
      </c>
      <c r="R137" s="49">
        <v>0</v>
      </c>
      <c r="S137" s="49">
        <v>0</v>
      </c>
      <c r="T137" s="399">
        <v>0</v>
      </c>
      <c r="U137" s="410">
        <f t="shared" si="43"/>
        <v>0</v>
      </c>
      <c r="V137" s="49">
        <v>0</v>
      </c>
      <c r="W137" s="49">
        <v>0</v>
      </c>
      <c r="X137" s="49">
        <v>0</v>
      </c>
      <c r="Y137" s="399">
        <v>0</v>
      </c>
      <c r="Z137" s="410">
        <f t="shared" si="44"/>
        <v>0</v>
      </c>
      <c r="AA137" s="49">
        <v>0</v>
      </c>
      <c r="AB137" s="49">
        <v>0</v>
      </c>
      <c r="AC137" s="49">
        <v>0</v>
      </c>
      <c r="AD137" s="49">
        <v>0</v>
      </c>
      <c r="AE137" s="410">
        <f t="shared" si="45"/>
        <v>0</v>
      </c>
      <c r="AF137" s="210">
        <v>0</v>
      </c>
      <c r="AG137" s="210">
        <v>0</v>
      </c>
      <c r="AH137" s="210">
        <v>0</v>
      </c>
      <c r="AI137" s="210">
        <v>0</v>
      </c>
      <c r="AJ137" s="410">
        <f t="shared" si="46"/>
        <v>0</v>
      </c>
    </row>
    <row r="138" spans="1:36" s="18" customFormat="1" ht="15.75" customHeight="1" x14ac:dyDescent="0.25">
      <c r="A138" s="173"/>
      <c r="B138" s="884"/>
      <c r="C138" s="950"/>
      <c r="D138" s="944"/>
      <c r="E138" s="59" t="s">
        <v>119</v>
      </c>
      <c r="F138" s="167">
        <f t="shared" si="48"/>
        <v>0</v>
      </c>
      <c r="G138" s="43">
        <v>0</v>
      </c>
      <c r="H138" s="43">
        <v>0</v>
      </c>
      <c r="I138" s="43">
        <v>0</v>
      </c>
      <c r="J138" s="397">
        <v>0</v>
      </c>
      <c r="K138" s="410">
        <f t="shared" si="47"/>
        <v>0</v>
      </c>
      <c r="L138" s="380">
        <v>0</v>
      </c>
      <c r="M138" s="43">
        <v>0</v>
      </c>
      <c r="N138" s="43">
        <v>0</v>
      </c>
      <c r="O138" s="43">
        <v>0</v>
      </c>
      <c r="P138" s="311">
        <f t="shared" si="42"/>
        <v>0</v>
      </c>
      <c r="Q138" s="43">
        <v>0</v>
      </c>
      <c r="R138" s="43">
        <v>0</v>
      </c>
      <c r="S138" s="43">
        <v>0</v>
      </c>
      <c r="T138" s="397">
        <v>0</v>
      </c>
      <c r="U138" s="410">
        <f t="shared" si="43"/>
        <v>0</v>
      </c>
      <c r="V138" s="43">
        <v>0</v>
      </c>
      <c r="W138" s="43">
        <v>0</v>
      </c>
      <c r="X138" s="43">
        <v>0</v>
      </c>
      <c r="Y138" s="397">
        <v>0</v>
      </c>
      <c r="Z138" s="410">
        <f t="shared" si="44"/>
        <v>0</v>
      </c>
      <c r="AA138" s="43">
        <v>0</v>
      </c>
      <c r="AB138" s="43">
        <v>0</v>
      </c>
      <c r="AC138" s="43">
        <v>0</v>
      </c>
      <c r="AD138" s="43">
        <v>0</v>
      </c>
      <c r="AE138" s="410">
        <f t="shared" si="45"/>
        <v>0</v>
      </c>
      <c r="AF138" s="43">
        <v>0</v>
      </c>
      <c r="AG138" s="43">
        <v>0</v>
      </c>
      <c r="AH138" s="43">
        <v>0</v>
      </c>
      <c r="AI138" s="43">
        <v>0</v>
      </c>
      <c r="AJ138" s="410">
        <f t="shared" si="46"/>
        <v>0</v>
      </c>
    </row>
    <row r="139" spans="1:36" s="18" customFormat="1" ht="15.75" customHeight="1" thickBot="1" x14ac:dyDescent="0.3">
      <c r="A139" s="173"/>
      <c r="B139" s="884"/>
      <c r="C139" s="950"/>
      <c r="D139" s="946"/>
      <c r="E139" s="60" t="s">
        <v>114</v>
      </c>
      <c r="F139" s="167">
        <f t="shared" si="48"/>
        <v>0</v>
      </c>
      <c r="G139" s="44">
        <v>0</v>
      </c>
      <c r="H139" s="44">
        <v>0</v>
      </c>
      <c r="I139" s="44">
        <v>0</v>
      </c>
      <c r="J139" s="398">
        <v>0</v>
      </c>
      <c r="K139" s="410">
        <f t="shared" si="47"/>
        <v>0</v>
      </c>
      <c r="L139" s="381">
        <v>0</v>
      </c>
      <c r="M139" s="44">
        <v>0</v>
      </c>
      <c r="N139" s="44">
        <v>0</v>
      </c>
      <c r="O139" s="44">
        <v>0</v>
      </c>
      <c r="P139" s="311">
        <f t="shared" ref="P139:P209" si="49">L139+M139+N139+O139</f>
        <v>0</v>
      </c>
      <c r="Q139" s="44">
        <v>0</v>
      </c>
      <c r="R139" s="44">
        <v>0</v>
      </c>
      <c r="S139" s="44">
        <v>0</v>
      </c>
      <c r="T139" s="398">
        <v>0</v>
      </c>
      <c r="U139" s="410">
        <f t="shared" ref="U139:U209" si="50">Q139+R139+S139+T139</f>
        <v>0</v>
      </c>
      <c r="V139" s="44">
        <v>0</v>
      </c>
      <c r="W139" s="44">
        <v>0</v>
      </c>
      <c r="X139" s="44">
        <v>0</v>
      </c>
      <c r="Y139" s="398">
        <v>0</v>
      </c>
      <c r="Z139" s="410">
        <f t="shared" ref="Z139:Z209" si="51">V139+W139+X139+Y139</f>
        <v>0</v>
      </c>
      <c r="AA139" s="44">
        <v>0</v>
      </c>
      <c r="AB139" s="44">
        <v>0</v>
      </c>
      <c r="AC139" s="44">
        <v>0</v>
      </c>
      <c r="AD139" s="44">
        <v>0</v>
      </c>
      <c r="AE139" s="410">
        <f t="shared" ref="AE139:AE209" si="52">AA139+AB139+AC139+AD139</f>
        <v>0</v>
      </c>
      <c r="AF139" s="43">
        <v>0</v>
      </c>
      <c r="AG139" s="43">
        <v>0</v>
      </c>
      <c r="AH139" s="43">
        <v>0</v>
      </c>
      <c r="AI139" s="43">
        <v>0</v>
      </c>
      <c r="AJ139" s="410">
        <f t="shared" ref="AJ139:AJ209" si="53">AF139+AG139+AH139+AI139</f>
        <v>0</v>
      </c>
    </row>
    <row r="140" spans="1:36" s="18" customFormat="1" ht="15" customHeight="1" x14ac:dyDescent="0.25">
      <c r="A140" s="173"/>
      <c r="B140" s="884">
        <v>32</v>
      </c>
      <c r="C140" s="950"/>
      <c r="D140" s="939" t="s">
        <v>528</v>
      </c>
      <c r="E140" s="652" t="s">
        <v>118</v>
      </c>
      <c r="F140" s="167">
        <f t="shared" si="48"/>
        <v>0</v>
      </c>
      <c r="G140" s="49">
        <v>0</v>
      </c>
      <c r="H140" s="49">
        <v>0</v>
      </c>
      <c r="I140" s="49">
        <v>0</v>
      </c>
      <c r="J140" s="399">
        <v>0</v>
      </c>
      <c r="K140" s="410">
        <f t="shared" ref="K140:K210" si="54">G140+H140+I140+J140</f>
        <v>0</v>
      </c>
      <c r="L140" s="386">
        <v>0</v>
      </c>
      <c r="M140" s="49">
        <v>0</v>
      </c>
      <c r="N140" s="49">
        <v>0</v>
      </c>
      <c r="O140" s="49">
        <v>0</v>
      </c>
      <c r="P140" s="311">
        <f t="shared" si="49"/>
        <v>0</v>
      </c>
      <c r="Q140" s="49">
        <v>0</v>
      </c>
      <c r="R140" s="49">
        <v>0</v>
      </c>
      <c r="S140" s="49">
        <v>0</v>
      </c>
      <c r="T140" s="399">
        <v>0</v>
      </c>
      <c r="U140" s="410">
        <f t="shared" si="50"/>
        <v>0</v>
      </c>
      <c r="V140" s="49">
        <v>0</v>
      </c>
      <c r="W140" s="49">
        <v>0</v>
      </c>
      <c r="X140" s="49">
        <v>0</v>
      </c>
      <c r="Y140" s="399">
        <v>0</v>
      </c>
      <c r="Z140" s="410">
        <f t="shared" si="51"/>
        <v>0</v>
      </c>
      <c r="AA140" s="49">
        <v>0</v>
      </c>
      <c r="AB140" s="49">
        <v>0</v>
      </c>
      <c r="AC140" s="49">
        <v>0</v>
      </c>
      <c r="AD140" s="49">
        <v>0</v>
      </c>
      <c r="AE140" s="410">
        <f t="shared" si="52"/>
        <v>0</v>
      </c>
      <c r="AF140" s="166"/>
      <c r="AG140" s="166"/>
      <c r="AH140" s="166"/>
      <c r="AI140" s="166"/>
      <c r="AJ140" s="410">
        <f t="shared" si="53"/>
        <v>0</v>
      </c>
    </row>
    <row r="141" spans="1:36" s="18" customFormat="1" ht="15.75" customHeight="1" x14ac:dyDescent="0.25">
      <c r="A141" s="173"/>
      <c r="B141" s="884"/>
      <c r="C141" s="950"/>
      <c r="D141" s="940"/>
      <c r="E141" s="649" t="s">
        <v>119</v>
      </c>
      <c r="F141" s="167">
        <f t="shared" ref="F141:F211" si="55">K141+P141+U141+Z141+AE141+AJ141</f>
        <v>0</v>
      </c>
      <c r="G141" s="43">
        <v>0</v>
      </c>
      <c r="H141" s="43">
        <v>0</v>
      </c>
      <c r="I141" s="43">
        <v>0</v>
      </c>
      <c r="J141" s="397">
        <v>0</v>
      </c>
      <c r="K141" s="410">
        <f t="shared" si="54"/>
        <v>0</v>
      </c>
      <c r="L141" s="380">
        <v>0</v>
      </c>
      <c r="M141" s="43">
        <v>0</v>
      </c>
      <c r="N141" s="43">
        <v>0</v>
      </c>
      <c r="O141" s="43">
        <v>0</v>
      </c>
      <c r="P141" s="311">
        <f t="shared" si="49"/>
        <v>0</v>
      </c>
      <c r="Q141" s="43">
        <v>0</v>
      </c>
      <c r="R141" s="43">
        <v>0</v>
      </c>
      <c r="S141" s="43">
        <v>0</v>
      </c>
      <c r="T141" s="397">
        <v>0</v>
      </c>
      <c r="U141" s="410">
        <f t="shared" si="50"/>
        <v>0</v>
      </c>
      <c r="V141" s="43">
        <v>0</v>
      </c>
      <c r="W141" s="43">
        <v>0</v>
      </c>
      <c r="X141" s="43">
        <v>0</v>
      </c>
      <c r="Y141" s="397">
        <v>0</v>
      </c>
      <c r="Z141" s="410">
        <f t="shared" si="51"/>
        <v>0</v>
      </c>
      <c r="AA141" s="43">
        <v>0</v>
      </c>
      <c r="AB141" s="43">
        <v>0</v>
      </c>
      <c r="AC141" s="43">
        <v>0</v>
      </c>
      <c r="AD141" s="43">
        <v>0</v>
      </c>
      <c r="AE141" s="410">
        <f t="shared" si="52"/>
        <v>0</v>
      </c>
      <c r="AF141" s="166"/>
      <c r="AG141" s="166"/>
      <c r="AH141" s="166"/>
      <c r="AI141" s="166"/>
      <c r="AJ141" s="410">
        <f t="shared" si="53"/>
        <v>0</v>
      </c>
    </row>
    <row r="142" spans="1:36" s="18" customFormat="1" ht="15.75" customHeight="1" thickBot="1" x14ac:dyDescent="0.3">
      <c r="A142" s="173"/>
      <c r="B142" s="884"/>
      <c r="C142" s="950"/>
      <c r="D142" s="940"/>
      <c r="E142" s="60" t="s">
        <v>114</v>
      </c>
      <c r="F142" s="167">
        <f t="shared" si="55"/>
        <v>63</v>
      </c>
      <c r="G142" s="44">
        <v>4</v>
      </c>
      <c r="H142" s="44">
        <v>0</v>
      </c>
      <c r="I142" s="44">
        <v>0</v>
      </c>
      <c r="J142" s="398">
        <v>0</v>
      </c>
      <c r="K142" s="410">
        <f t="shared" si="54"/>
        <v>4</v>
      </c>
      <c r="L142" s="381">
        <v>6</v>
      </c>
      <c r="M142" s="44">
        <v>0</v>
      </c>
      <c r="N142" s="44">
        <v>0</v>
      </c>
      <c r="O142" s="44">
        <v>0</v>
      </c>
      <c r="P142" s="311">
        <f t="shared" si="49"/>
        <v>6</v>
      </c>
      <c r="Q142" s="44">
        <v>2</v>
      </c>
      <c r="R142" s="44">
        <v>0</v>
      </c>
      <c r="S142" s="44">
        <v>0</v>
      </c>
      <c r="T142" s="398">
        <v>0</v>
      </c>
      <c r="U142" s="410">
        <f t="shared" si="50"/>
        <v>2</v>
      </c>
      <c r="V142" s="44">
        <v>0</v>
      </c>
      <c r="W142" s="44">
        <v>0</v>
      </c>
      <c r="X142" s="44">
        <v>0</v>
      </c>
      <c r="Y142" s="398">
        <v>17</v>
      </c>
      <c r="Z142" s="410">
        <f t="shared" si="51"/>
        <v>17</v>
      </c>
      <c r="AA142" s="44">
        <v>0</v>
      </c>
      <c r="AB142" s="44">
        <v>0</v>
      </c>
      <c r="AC142" s="44">
        <v>0</v>
      </c>
      <c r="AD142" s="44">
        <v>9</v>
      </c>
      <c r="AE142" s="410">
        <f t="shared" si="52"/>
        <v>9</v>
      </c>
      <c r="AF142" s="43">
        <v>0</v>
      </c>
      <c r="AG142" s="43">
        <v>0</v>
      </c>
      <c r="AH142" s="43">
        <v>0</v>
      </c>
      <c r="AI142" s="43">
        <v>25</v>
      </c>
      <c r="AJ142" s="410">
        <f t="shared" si="53"/>
        <v>25</v>
      </c>
    </row>
    <row r="143" spans="1:36" s="18" customFormat="1" ht="15.75" customHeight="1" x14ac:dyDescent="0.25">
      <c r="A143" s="173"/>
      <c r="B143" s="513"/>
      <c r="C143" s="950"/>
      <c r="D143" s="941"/>
      <c r="E143" s="222" t="s">
        <v>626</v>
      </c>
      <c r="F143" s="167"/>
      <c r="G143" s="328"/>
      <c r="H143" s="328"/>
      <c r="I143" s="328"/>
      <c r="J143" s="450"/>
      <c r="K143" s="410"/>
      <c r="L143" s="394"/>
      <c r="M143" s="328"/>
      <c r="N143" s="328"/>
      <c r="O143" s="328"/>
      <c r="P143" s="311"/>
      <c r="Q143" s="328"/>
      <c r="R143" s="328"/>
      <c r="S143" s="328"/>
      <c r="T143" s="450"/>
      <c r="U143" s="410"/>
      <c r="V143" s="328"/>
      <c r="W143" s="328"/>
      <c r="X143" s="328"/>
      <c r="Y143" s="450"/>
      <c r="Z143" s="410"/>
      <c r="AA143" s="328"/>
      <c r="AB143" s="328"/>
      <c r="AC143" s="328"/>
      <c r="AD143" s="328"/>
      <c r="AE143" s="410"/>
      <c r="AF143" s="43">
        <v>0</v>
      </c>
      <c r="AG143" s="43">
        <v>0</v>
      </c>
      <c r="AH143" s="43">
        <v>0</v>
      </c>
      <c r="AI143" s="43">
        <v>8</v>
      </c>
      <c r="AJ143" s="410"/>
    </row>
    <row r="144" spans="1:36" s="18" customFormat="1" ht="15" customHeight="1" x14ac:dyDescent="0.25">
      <c r="A144" s="173"/>
      <c r="B144" s="884">
        <v>33</v>
      </c>
      <c r="C144" s="950"/>
      <c r="D144" s="942" t="s">
        <v>529</v>
      </c>
      <c r="E144" s="652" t="s">
        <v>118</v>
      </c>
      <c r="F144" s="167">
        <f t="shared" si="55"/>
        <v>0</v>
      </c>
      <c r="G144" s="49">
        <v>0</v>
      </c>
      <c r="H144" s="49">
        <v>0</v>
      </c>
      <c r="I144" s="49">
        <v>0</v>
      </c>
      <c r="J144" s="399">
        <v>0</v>
      </c>
      <c r="K144" s="410">
        <f t="shared" si="54"/>
        <v>0</v>
      </c>
      <c r="L144" s="386">
        <v>0</v>
      </c>
      <c r="M144" s="49">
        <v>0</v>
      </c>
      <c r="N144" s="49">
        <v>0</v>
      </c>
      <c r="O144" s="49">
        <v>0</v>
      </c>
      <c r="P144" s="311">
        <f t="shared" si="49"/>
        <v>0</v>
      </c>
      <c r="Q144" s="49">
        <v>0</v>
      </c>
      <c r="R144" s="49">
        <v>0</v>
      </c>
      <c r="S144" s="49">
        <v>0</v>
      </c>
      <c r="T144" s="399">
        <v>0</v>
      </c>
      <c r="U144" s="410">
        <f t="shared" si="50"/>
        <v>0</v>
      </c>
      <c r="V144" s="49">
        <v>0</v>
      </c>
      <c r="W144" s="49">
        <v>0</v>
      </c>
      <c r="X144" s="49">
        <v>0</v>
      </c>
      <c r="Y144" s="399">
        <v>0</v>
      </c>
      <c r="Z144" s="410">
        <f t="shared" si="51"/>
        <v>0</v>
      </c>
      <c r="AA144" s="49">
        <v>0</v>
      </c>
      <c r="AB144" s="49">
        <v>0</v>
      </c>
      <c r="AC144" s="49">
        <v>0</v>
      </c>
      <c r="AD144" s="49">
        <v>0</v>
      </c>
      <c r="AE144" s="410">
        <f t="shared" si="52"/>
        <v>0</v>
      </c>
      <c r="AF144" s="166"/>
      <c r="AG144" s="166"/>
      <c r="AH144" s="166"/>
      <c r="AI144" s="166"/>
      <c r="AJ144" s="410">
        <f t="shared" si="53"/>
        <v>0</v>
      </c>
    </row>
    <row r="145" spans="1:36" s="18" customFormat="1" ht="15.75" customHeight="1" x14ac:dyDescent="0.25">
      <c r="A145" s="173"/>
      <c r="B145" s="884"/>
      <c r="C145" s="950"/>
      <c r="D145" s="940"/>
      <c r="E145" s="649" t="s">
        <v>119</v>
      </c>
      <c r="F145" s="167">
        <f t="shared" si="55"/>
        <v>0</v>
      </c>
      <c r="G145" s="43">
        <v>0</v>
      </c>
      <c r="H145" s="43">
        <v>0</v>
      </c>
      <c r="I145" s="43">
        <v>0</v>
      </c>
      <c r="J145" s="397">
        <v>0</v>
      </c>
      <c r="K145" s="410">
        <f t="shared" si="54"/>
        <v>0</v>
      </c>
      <c r="L145" s="380">
        <v>0</v>
      </c>
      <c r="M145" s="43">
        <v>0</v>
      </c>
      <c r="N145" s="43">
        <v>0</v>
      </c>
      <c r="O145" s="43">
        <v>0</v>
      </c>
      <c r="P145" s="311">
        <f t="shared" si="49"/>
        <v>0</v>
      </c>
      <c r="Q145" s="43">
        <v>0</v>
      </c>
      <c r="R145" s="43">
        <v>0</v>
      </c>
      <c r="S145" s="43">
        <v>0</v>
      </c>
      <c r="T145" s="397">
        <v>0</v>
      </c>
      <c r="U145" s="410">
        <f t="shared" si="50"/>
        <v>0</v>
      </c>
      <c r="V145" s="43">
        <v>0</v>
      </c>
      <c r="W145" s="43">
        <v>0</v>
      </c>
      <c r="X145" s="43">
        <v>0</v>
      </c>
      <c r="Y145" s="397">
        <v>0</v>
      </c>
      <c r="Z145" s="410">
        <f t="shared" si="51"/>
        <v>0</v>
      </c>
      <c r="AA145" s="43">
        <v>0</v>
      </c>
      <c r="AB145" s="43">
        <v>0</v>
      </c>
      <c r="AC145" s="43">
        <v>0</v>
      </c>
      <c r="AD145" s="43">
        <v>0</v>
      </c>
      <c r="AE145" s="410">
        <f t="shared" si="52"/>
        <v>0</v>
      </c>
      <c r="AF145" s="166"/>
      <c r="AG145" s="166"/>
      <c r="AH145" s="166"/>
      <c r="AI145" s="166"/>
      <c r="AJ145" s="410">
        <f t="shared" si="53"/>
        <v>0</v>
      </c>
    </row>
    <row r="146" spans="1:36" s="18" customFormat="1" ht="15.75" customHeight="1" thickBot="1" x14ac:dyDescent="0.3">
      <c r="A146" s="173"/>
      <c r="B146" s="884"/>
      <c r="C146" s="950"/>
      <c r="D146" s="940"/>
      <c r="E146" s="60" t="s">
        <v>114</v>
      </c>
      <c r="F146" s="167">
        <f t="shared" si="55"/>
        <v>0</v>
      </c>
      <c r="G146" s="44">
        <v>0</v>
      </c>
      <c r="H146" s="44">
        <v>0</v>
      </c>
      <c r="I146" s="44">
        <v>0</v>
      </c>
      <c r="J146" s="398">
        <v>0</v>
      </c>
      <c r="K146" s="410">
        <f t="shared" si="54"/>
        <v>0</v>
      </c>
      <c r="L146" s="381">
        <v>0</v>
      </c>
      <c r="M146" s="44">
        <v>0</v>
      </c>
      <c r="N146" s="44">
        <v>0</v>
      </c>
      <c r="O146" s="44">
        <v>0</v>
      </c>
      <c r="P146" s="311">
        <f t="shared" si="49"/>
        <v>0</v>
      </c>
      <c r="Q146" s="44">
        <v>0</v>
      </c>
      <c r="R146" s="44">
        <v>0</v>
      </c>
      <c r="S146" s="44">
        <v>0</v>
      </c>
      <c r="T146" s="398">
        <v>0</v>
      </c>
      <c r="U146" s="410">
        <f t="shared" si="50"/>
        <v>0</v>
      </c>
      <c r="V146" s="44">
        <v>0</v>
      </c>
      <c r="W146" s="44">
        <v>0</v>
      </c>
      <c r="X146" s="44">
        <v>0</v>
      </c>
      <c r="Y146" s="398">
        <v>0</v>
      </c>
      <c r="Z146" s="410">
        <f t="shared" si="51"/>
        <v>0</v>
      </c>
      <c r="AA146" s="44">
        <v>0</v>
      </c>
      <c r="AB146" s="44">
        <v>0</v>
      </c>
      <c r="AC146" s="44">
        <v>0</v>
      </c>
      <c r="AD146" s="44">
        <v>0</v>
      </c>
      <c r="AE146" s="410">
        <f t="shared" si="52"/>
        <v>0</v>
      </c>
      <c r="AF146" s="43">
        <v>0</v>
      </c>
      <c r="AG146" s="43">
        <v>0</v>
      </c>
      <c r="AH146" s="43">
        <v>0</v>
      </c>
      <c r="AI146" s="43">
        <v>0</v>
      </c>
      <c r="AJ146" s="410">
        <f t="shared" si="53"/>
        <v>0</v>
      </c>
    </row>
    <row r="147" spans="1:36" s="18" customFormat="1" ht="15.75" customHeight="1" x14ac:dyDescent="0.25">
      <c r="A147" s="173"/>
      <c r="B147" s="513"/>
      <c r="C147" s="950"/>
      <c r="D147" s="941"/>
      <c r="E147" s="222" t="s">
        <v>626</v>
      </c>
      <c r="F147" s="167"/>
      <c r="G147" s="328"/>
      <c r="H147" s="328"/>
      <c r="I147" s="328"/>
      <c r="J147" s="450"/>
      <c r="K147" s="410"/>
      <c r="L147" s="394"/>
      <c r="M147" s="328"/>
      <c r="N147" s="328"/>
      <c r="O147" s="328"/>
      <c r="P147" s="311"/>
      <c r="Q147" s="328"/>
      <c r="R147" s="328"/>
      <c r="S147" s="328"/>
      <c r="T147" s="450"/>
      <c r="U147" s="410"/>
      <c r="V147" s="328"/>
      <c r="W147" s="328"/>
      <c r="X147" s="328"/>
      <c r="Y147" s="450"/>
      <c r="Z147" s="410"/>
      <c r="AA147" s="328"/>
      <c r="AB147" s="328"/>
      <c r="AC147" s="328"/>
      <c r="AD147" s="328"/>
      <c r="AE147" s="410"/>
      <c r="AF147" s="43">
        <v>0</v>
      </c>
      <c r="AG147" s="43">
        <v>0</v>
      </c>
      <c r="AH147" s="43">
        <v>0</v>
      </c>
      <c r="AI147" s="43">
        <v>0</v>
      </c>
      <c r="AJ147" s="410"/>
    </row>
    <row r="148" spans="1:36" s="18" customFormat="1" ht="15" customHeight="1" x14ac:dyDescent="0.25">
      <c r="A148" s="173"/>
      <c r="B148" s="884">
        <v>34</v>
      </c>
      <c r="C148" s="950"/>
      <c r="D148" s="942" t="s">
        <v>530</v>
      </c>
      <c r="E148" s="652" t="s">
        <v>118</v>
      </c>
      <c r="F148" s="167">
        <f t="shared" si="55"/>
        <v>0</v>
      </c>
      <c r="G148" s="49">
        <v>0</v>
      </c>
      <c r="H148" s="49">
        <v>0</v>
      </c>
      <c r="I148" s="49">
        <v>0</v>
      </c>
      <c r="J148" s="399">
        <v>0</v>
      </c>
      <c r="K148" s="410">
        <f t="shared" si="54"/>
        <v>0</v>
      </c>
      <c r="L148" s="386">
        <v>0</v>
      </c>
      <c r="M148" s="49">
        <v>0</v>
      </c>
      <c r="N148" s="49">
        <v>0</v>
      </c>
      <c r="O148" s="49">
        <v>0</v>
      </c>
      <c r="P148" s="311">
        <f t="shared" si="49"/>
        <v>0</v>
      </c>
      <c r="Q148" s="49">
        <v>0</v>
      </c>
      <c r="R148" s="49">
        <v>0</v>
      </c>
      <c r="S148" s="49">
        <v>0</v>
      </c>
      <c r="T148" s="399">
        <v>0</v>
      </c>
      <c r="U148" s="410">
        <f t="shared" si="50"/>
        <v>0</v>
      </c>
      <c r="V148" s="49">
        <v>0</v>
      </c>
      <c r="W148" s="49">
        <v>0</v>
      </c>
      <c r="X148" s="49">
        <v>0</v>
      </c>
      <c r="Y148" s="399">
        <v>0</v>
      </c>
      <c r="Z148" s="410">
        <f t="shared" si="51"/>
        <v>0</v>
      </c>
      <c r="AA148" s="49">
        <v>0</v>
      </c>
      <c r="AB148" s="49">
        <v>0</v>
      </c>
      <c r="AC148" s="49">
        <v>0</v>
      </c>
      <c r="AD148" s="49">
        <v>0</v>
      </c>
      <c r="AE148" s="410">
        <f t="shared" si="52"/>
        <v>0</v>
      </c>
      <c r="AF148" s="166"/>
      <c r="AG148" s="166"/>
      <c r="AH148" s="166"/>
      <c r="AI148" s="166"/>
      <c r="AJ148" s="410">
        <f t="shared" si="53"/>
        <v>0</v>
      </c>
    </row>
    <row r="149" spans="1:36" s="18" customFormat="1" ht="15.75" customHeight="1" x14ac:dyDescent="0.25">
      <c r="A149" s="173"/>
      <c r="B149" s="884"/>
      <c r="C149" s="950"/>
      <c r="D149" s="940"/>
      <c r="E149" s="649" t="s">
        <v>119</v>
      </c>
      <c r="F149" s="167">
        <f t="shared" si="55"/>
        <v>0</v>
      </c>
      <c r="G149" s="43">
        <v>0</v>
      </c>
      <c r="H149" s="43">
        <v>0</v>
      </c>
      <c r="I149" s="43">
        <v>0</v>
      </c>
      <c r="J149" s="397">
        <v>0</v>
      </c>
      <c r="K149" s="410">
        <f t="shared" si="54"/>
        <v>0</v>
      </c>
      <c r="L149" s="380">
        <v>0</v>
      </c>
      <c r="M149" s="43">
        <v>0</v>
      </c>
      <c r="N149" s="43">
        <v>0</v>
      </c>
      <c r="O149" s="43">
        <v>0</v>
      </c>
      <c r="P149" s="311">
        <f t="shared" si="49"/>
        <v>0</v>
      </c>
      <c r="Q149" s="43">
        <v>0</v>
      </c>
      <c r="R149" s="43">
        <v>0</v>
      </c>
      <c r="S149" s="43">
        <v>0</v>
      </c>
      <c r="T149" s="397">
        <v>0</v>
      </c>
      <c r="U149" s="410">
        <f t="shared" si="50"/>
        <v>0</v>
      </c>
      <c r="V149" s="43">
        <v>0</v>
      </c>
      <c r="W149" s="43">
        <v>0</v>
      </c>
      <c r="X149" s="43">
        <v>0</v>
      </c>
      <c r="Y149" s="397">
        <v>0</v>
      </c>
      <c r="Z149" s="410">
        <f t="shared" si="51"/>
        <v>0</v>
      </c>
      <c r="AA149" s="43">
        <v>0</v>
      </c>
      <c r="AB149" s="43">
        <v>0</v>
      </c>
      <c r="AC149" s="43">
        <v>0</v>
      </c>
      <c r="AD149" s="43">
        <v>0</v>
      </c>
      <c r="AE149" s="410">
        <f t="shared" si="52"/>
        <v>0</v>
      </c>
      <c r="AF149" s="166"/>
      <c r="AG149" s="166"/>
      <c r="AH149" s="166"/>
      <c r="AI149" s="166"/>
      <c r="AJ149" s="410">
        <f t="shared" si="53"/>
        <v>0</v>
      </c>
    </row>
    <row r="150" spans="1:36" s="18" customFormat="1" ht="17.25" customHeight="1" thickBot="1" x14ac:dyDescent="0.3">
      <c r="A150" s="173"/>
      <c r="B150" s="884"/>
      <c r="C150" s="950"/>
      <c r="D150" s="940"/>
      <c r="E150" s="60" t="s">
        <v>114</v>
      </c>
      <c r="F150" s="167">
        <f t="shared" si="55"/>
        <v>0</v>
      </c>
      <c r="G150" s="44">
        <v>0</v>
      </c>
      <c r="H150" s="44">
        <v>0</v>
      </c>
      <c r="I150" s="44">
        <v>0</v>
      </c>
      <c r="J150" s="398">
        <v>0</v>
      </c>
      <c r="K150" s="410">
        <f t="shared" si="54"/>
        <v>0</v>
      </c>
      <c r="L150" s="381">
        <v>0</v>
      </c>
      <c r="M150" s="44">
        <v>0</v>
      </c>
      <c r="N150" s="44">
        <v>0</v>
      </c>
      <c r="O150" s="44">
        <v>0</v>
      </c>
      <c r="P150" s="311">
        <f t="shared" si="49"/>
        <v>0</v>
      </c>
      <c r="Q150" s="44">
        <v>0</v>
      </c>
      <c r="R150" s="44">
        <v>0</v>
      </c>
      <c r="S150" s="44">
        <v>0</v>
      </c>
      <c r="T150" s="398">
        <v>0</v>
      </c>
      <c r="U150" s="410">
        <f t="shared" si="50"/>
        <v>0</v>
      </c>
      <c r="V150" s="44">
        <v>0</v>
      </c>
      <c r="W150" s="44">
        <v>0</v>
      </c>
      <c r="X150" s="44">
        <v>0</v>
      </c>
      <c r="Y150" s="398">
        <v>0</v>
      </c>
      <c r="Z150" s="410">
        <f t="shared" si="51"/>
        <v>0</v>
      </c>
      <c r="AA150" s="44">
        <v>0</v>
      </c>
      <c r="AB150" s="44">
        <v>0</v>
      </c>
      <c r="AC150" s="44">
        <v>0</v>
      </c>
      <c r="AD150" s="44">
        <v>0</v>
      </c>
      <c r="AE150" s="410">
        <f t="shared" si="52"/>
        <v>0</v>
      </c>
      <c r="AF150" s="43">
        <v>0</v>
      </c>
      <c r="AG150" s="43">
        <v>0</v>
      </c>
      <c r="AH150" s="43">
        <v>0</v>
      </c>
      <c r="AI150" s="43">
        <v>0</v>
      </c>
      <c r="AJ150" s="410">
        <f t="shared" si="53"/>
        <v>0</v>
      </c>
    </row>
    <row r="151" spans="1:36" s="18" customFormat="1" ht="17.25" customHeight="1" x14ac:dyDescent="0.25">
      <c r="A151" s="173"/>
      <c r="B151" s="513"/>
      <c r="C151" s="950"/>
      <c r="D151" s="941"/>
      <c r="E151" s="222" t="s">
        <v>626</v>
      </c>
      <c r="F151" s="167"/>
      <c r="G151" s="328"/>
      <c r="H151" s="328"/>
      <c r="I151" s="328"/>
      <c r="J151" s="450"/>
      <c r="K151" s="410"/>
      <c r="L151" s="394"/>
      <c r="M151" s="328"/>
      <c r="N151" s="328"/>
      <c r="O151" s="328"/>
      <c r="P151" s="311"/>
      <c r="Q151" s="328"/>
      <c r="R151" s="328"/>
      <c r="S151" s="328"/>
      <c r="T151" s="450"/>
      <c r="U151" s="410"/>
      <c r="V151" s="328"/>
      <c r="W151" s="328"/>
      <c r="X151" s="328"/>
      <c r="Y151" s="450"/>
      <c r="Z151" s="410"/>
      <c r="AA151" s="328"/>
      <c r="AB151" s="328"/>
      <c r="AC151" s="328"/>
      <c r="AD151" s="328"/>
      <c r="AE151" s="410"/>
      <c r="AF151" s="43">
        <v>0</v>
      </c>
      <c r="AG151" s="43">
        <v>0</v>
      </c>
      <c r="AH151" s="43">
        <v>0</v>
      </c>
      <c r="AI151" s="43">
        <v>0</v>
      </c>
      <c r="AJ151" s="410"/>
    </row>
    <row r="152" spans="1:36" s="18" customFormat="1" ht="15" customHeight="1" x14ac:dyDescent="0.25">
      <c r="A152" s="173"/>
      <c r="B152" s="884">
        <v>35</v>
      </c>
      <c r="C152" s="950"/>
      <c r="D152" s="942" t="s">
        <v>531</v>
      </c>
      <c r="E152" s="652" t="s">
        <v>118</v>
      </c>
      <c r="F152" s="167">
        <f t="shared" si="55"/>
        <v>0</v>
      </c>
      <c r="G152" s="49">
        <v>0</v>
      </c>
      <c r="H152" s="49">
        <v>0</v>
      </c>
      <c r="I152" s="49">
        <v>0</v>
      </c>
      <c r="J152" s="399">
        <v>0</v>
      </c>
      <c r="K152" s="410">
        <f t="shared" si="54"/>
        <v>0</v>
      </c>
      <c r="L152" s="386">
        <v>0</v>
      </c>
      <c r="M152" s="49">
        <v>0</v>
      </c>
      <c r="N152" s="49">
        <v>0</v>
      </c>
      <c r="O152" s="49">
        <v>0</v>
      </c>
      <c r="P152" s="311">
        <f t="shared" si="49"/>
        <v>0</v>
      </c>
      <c r="Q152" s="49">
        <v>0</v>
      </c>
      <c r="R152" s="49">
        <v>0</v>
      </c>
      <c r="S152" s="49">
        <v>0</v>
      </c>
      <c r="T152" s="399">
        <v>0</v>
      </c>
      <c r="U152" s="410">
        <f t="shared" si="50"/>
        <v>0</v>
      </c>
      <c r="V152" s="49">
        <v>0</v>
      </c>
      <c r="W152" s="49">
        <v>0</v>
      </c>
      <c r="X152" s="49">
        <v>0</v>
      </c>
      <c r="Y152" s="399">
        <v>0</v>
      </c>
      <c r="Z152" s="410">
        <f t="shared" si="51"/>
        <v>0</v>
      </c>
      <c r="AA152" s="49">
        <v>0</v>
      </c>
      <c r="AB152" s="49">
        <v>0</v>
      </c>
      <c r="AC152" s="49">
        <v>0</v>
      </c>
      <c r="AD152" s="49">
        <v>0</v>
      </c>
      <c r="AE152" s="410">
        <f t="shared" si="52"/>
        <v>0</v>
      </c>
      <c r="AF152" s="166"/>
      <c r="AG152" s="166"/>
      <c r="AH152" s="166"/>
      <c r="AI152" s="166"/>
      <c r="AJ152" s="410">
        <f t="shared" si="53"/>
        <v>0</v>
      </c>
    </row>
    <row r="153" spans="1:36" s="18" customFormat="1" ht="15.75" customHeight="1" x14ac:dyDescent="0.25">
      <c r="A153" s="173"/>
      <c r="B153" s="884"/>
      <c r="C153" s="950"/>
      <c r="D153" s="940"/>
      <c r="E153" s="649" t="s">
        <v>119</v>
      </c>
      <c r="F153" s="167">
        <f t="shared" si="55"/>
        <v>0</v>
      </c>
      <c r="G153" s="43">
        <v>0</v>
      </c>
      <c r="H153" s="43">
        <v>0</v>
      </c>
      <c r="I153" s="43">
        <v>0</v>
      </c>
      <c r="J153" s="397">
        <v>0</v>
      </c>
      <c r="K153" s="410">
        <f t="shared" si="54"/>
        <v>0</v>
      </c>
      <c r="L153" s="380">
        <v>0</v>
      </c>
      <c r="M153" s="43">
        <v>0</v>
      </c>
      <c r="N153" s="43">
        <v>0</v>
      </c>
      <c r="O153" s="43">
        <v>0</v>
      </c>
      <c r="P153" s="311">
        <f t="shared" si="49"/>
        <v>0</v>
      </c>
      <c r="Q153" s="43">
        <v>0</v>
      </c>
      <c r="R153" s="43">
        <v>0</v>
      </c>
      <c r="S153" s="43">
        <v>0</v>
      </c>
      <c r="T153" s="397">
        <v>0</v>
      </c>
      <c r="U153" s="410">
        <f t="shared" si="50"/>
        <v>0</v>
      </c>
      <c r="V153" s="43">
        <v>0</v>
      </c>
      <c r="W153" s="43">
        <v>0</v>
      </c>
      <c r="X153" s="43">
        <v>0</v>
      </c>
      <c r="Y153" s="397">
        <v>0</v>
      </c>
      <c r="Z153" s="410">
        <f t="shared" si="51"/>
        <v>0</v>
      </c>
      <c r="AA153" s="43">
        <v>0</v>
      </c>
      <c r="AB153" s="43">
        <v>0</v>
      </c>
      <c r="AC153" s="43">
        <v>0</v>
      </c>
      <c r="AD153" s="43">
        <v>0</v>
      </c>
      <c r="AE153" s="410">
        <f t="shared" si="52"/>
        <v>0</v>
      </c>
      <c r="AF153" s="166"/>
      <c r="AG153" s="166"/>
      <c r="AH153" s="166"/>
      <c r="AI153" s="166"/>
      <c r="AJ153" s="410">
        <f t="shared" si="53"/>
        <v>0</v>
      </c>
    </row>
    <row r="154" spans="1:36" s="18" customFormat="1" ht="15.75" customHeight="1" thickBot="1" x14ac:dyDescent="0.3">
      <c r="A154" s="173"/>
      <c r="B154" s="884"/>
      <c r="C154" s="950"/>
      <c r="D154" s="940"/>
      <c r="E154" s="60" t="s">
        <v>114</v>
      </c>
      <c r="F154" s="167">
        <f t="shared" si="55"/>
        <v>0</v>
      </c>
      <c r="G154" s="44">
        <v>0</v>
      </c>
      <c r="H154" s="44">
        <v>0</v>
      </c>
      <c r="I154" s="44">
        <v>0</v>
      </c>
      <c r="J154" s="398">
        <v>0</v>
      </c>
      <c r="K154" s="410">
        <f t="shared" si="54"/>
        <v>0</v>
      </c>
      <c r="L154" s="381">
        <v>0</v>
      </c>
      <c r="M154" s="44">
        <v>0</v>
      </c>
      <c r="N154" s="44">
        <v>0</v>
      </c>
      <c r="O154" s="44">
        <v>0</v>
      </c>
      <c r="P154" s="311">
        <f t="shared" si="49"/>
        <v>0</v>
      </c>
      <c r="Q154" s="44">
        <v>0</v>
      </c>
      <c r="R154" s="44">
        <v>0</v>
      </c>
      <c r="S154" s="44">
        <v>0</v>
      </c>
      <c r="T154" s="398">
        <v>0</v>
      </c>
      <c r="U154" s="410">
        <f t="shared" si="50"/>
        <v>0</v>
      </c>
      <c r="V154" s="44">
        <v>0</v>
      </c>
      <c r="W154" s="44">
        <v>0</v>
      </c>
      <c r="X154" s="44">
        <v>0</v>
      </c>
      <c r="Y154" s="398">
        <v>0</v>
      </c>
      <c r="Z154" s="410">
        <f t="shared" si="51"/>
        <v>0</v>
      </c>
      <c r="AA154" s="44">
        <v>0</v>
      </c>
      <c r="AB154" s="44">
        <v>0</v>
      </c>
      <c r="AC154" s="44">
        <v>0</v>
      </c>
      <c r="AD154" s="44">
        <v>0</v>
      </c>
      <c r="AE154" s="410">
        <f t="shared" si="52"/>
        <v>0</v>
      </c>
      <c r="AF154" s="43">
        <v>0</v>
      </c>
      <c r="AG154" s="43">
        <v>0</v>
      </c>
      <c r="AH154" s="43">
        <v>0</v>
      </c>
      <c r="AI154" s="43">
        <v>0</v>
      </c>
      <c r="AJ154" s="410">
        <f t="shared" si="53"/>
        <v>0</v>
      </c>
    </row>
    <row r="155" spans="1:36" s="18" customFormat="1" ht="15.75" customHeight="1" x14ac:dyDescent="0.25">
      <c r="A155" s="173"/>
      <c r="B155" s="513"/>
      <c r="C155" s="950"/>
      <c r="D155" s="941"/>
      <c r="E155" s="222" t="s">
        <v>626</v>
      </c>
      <c r="F155" s="167"/>
      <c r="G155" s="328"/>
      <c r="H155" s="328"/>
      <c r="I155" s="328"/>
      <c r="J155" s="450"/>
      <c r="K155" s="410"/>
      <c r="L155" s="394"/>
      <c r="M155" s="328"/>
      <c r="N155" s="328"/>
      <c r="O155" s="328"/>
      <c r="P155" s="311"/>
      <c r="Q155" s="328"/>
      <c r="R155" s="328"/>
      <c r="S155" s="328"/>
      <c r="T155" s="450"/>
      <c r="U155" s="410"/>
      <c r="V155" s="328"/>
      <c r="W155" s="328"/>
      <c r="X155" s="328"/>
      <c r="Y155" s="450"/>
      <c r="Z155" s="410"/>
      <c r="AA155" s="328"/>
      <c r="AB155" s="328"/>
      <c r="AC155" s="328"/>
      <c r="AD155" s="328"/>
      <c r="AE155" s="410"/>
      <c r="AF155" s="43">
        <v>0</v>
      </c>
      <c r="AG155" s="43">
        <v>0</v>
      </c>
      <c r="AH155" s="43">
        <v>0</v>
      </c>
      <c r="AI155" s="43">
        <v>0</v>
      </c>
      <c r="AJ155" s="410"/>
    </row>
    <row r="156" spans="1:36" s="18" customFormat="1" ht="15" customHeight="1" x14ac:dyDescent="0.25">
      <c r="A156" s="173"/>
      <c r="B156" s="884">
        <v>36</v>
      </c>
      <c r="C156" s="950"/>
      <c r="D156" s="942" t="s">
        <v>434</v>
      </c>
      <c r="E156" s="652" t="s">
        <v>118</v>
      </c>
      <c r="F156" s="167">
        <f t="shared" si="55"/>
        <v>0</v>
      </c>
      <c r="G156" s="49">
        <v>0</v>
      </c>
      <c r="H156" s="49">
        <v>0</v>
      </c>
      <c r="I156" s="49">
        <v>0</v>
      </c>
      <c r="J156" s="399">
        <v>0</v>
      </c>
      <c r="K156" s="410">
        <f t="shared" si="54"/>
        <v>0</v>
      </c>
      <c r="L156" s="386">
        <v>0</v>
      </c>
      <c r="M156" s="49">
        <v>0</v>
      </c>
      <c r="N156" s="49">
        <v>0</v>
      </c>
      <c r="O156" s="49">
        <v>0</v>
      </c>
      <c r="P156" s="311">
        <f t="shared" si="49"/>
        <v>0</v>
      </c>
      <c r="Q156" s="49">
        <v>0</v>
      </c>
      <c r="R156" s="49">
        <v>0</v>
      </c>
      <c r="S156" s="49">
        <v>0</v>
      </c>
      <c r="T156" s="399">
        <v>0</v>
      </c>
      <c r="U156" s="410">
        <f t="shared" si="50"/>
        <v>0</v>
      </c>
      <c r="V156" s="49">
        <v>0</v>
      </c>
      <c r="W156" s="49">
        <v>0</v>
      </c>
      <c r="X156" s="49">
        <v>0</v>
      </c>
      <c r="Y156" s="399">
        <v>0</v>
      </c>
      <c r="Z156" s="410">
        <f t="shared" si="51"/>
        <v>0</v>
      </c>
      <c r="AA156" s="49">
        <v>0</v>
      </c>
      <c r="AB156" s="49">
        <v>0</v>
      </c>
      <c r="AC156" s="49">
        <v>0</v>
      </c>
      <c r="AD156" s="49">
        <v>0</v>
      </c>
      <c r="AE156" s="410">
        <f t="shared" si="52"/>
        <v>0</v>
      </c>
      <c r="AF156" s="166"/>
      <c r="AG156" s="166"/>
      <c r="AH156" s="166"/>
      <c r="AI156" s="166"/>
      <c r="AJ156" s="410">
        <f t="shared" si="53"/>
        <v>0</v>
      </c>
    </row>
    <row r="157" spans="1:36" s="18" customFormat="1" ht="15" customHeight="1" x14ac:dyDescent="0.25">
      <c r="A157" s="173"/>
      <c r="B157" s="884"/>
      <c r="C157" s="950"/>
      <c r="D157" s="940"/>
      <c r="E157" s="649" t="s">
        <v>119</v>
      </c>
      <c r="F157" s="167">
        <f t="shared" si="55"/>
        <v>0</v>
      </c>
      <c r="G157" s="43">
        <v>0</v>
      </c>
      <c r="H157" s="43">
        <v>0</v>
      </c>
      <c r="I157" s="43">
        <v>0</v>
      </c>
      <c r="J157" s="397">
        <v>0</v>
      </c>
      <c r="K157" s="410">
        <f t="shared" si="54"/>
        <v>0</v>
      </c>
      <c r="L157" s="380">
        <v>0</v>
      </c>
      <c r="M157" s="43">
        <v>0</v>
      </c>
      <c r="N157" s="43">
        <v>0</v>
      </c>
      <c r="O157" s="43">
        <v>0</v>
      </c>
      <c r="P157" s="311">
        <f t="shared" si="49"/>
        <v>0</v>
      </c>
      <c r="Q157" s="43">
        <v>0</v>
      </c>
      <c r="R157" s="43">
        <v>0</v>
      </c>
      <c r="S157" s="43">
        <v>0</v>
      </c>
      <c r="T157" s="397">
        <v>0</v>
      </c>
      <c r="U157" s="410">
        <f t="shared" si="50"/>
        <v>0</v>
      </c>
      <c r="V157" s="43">
        <v>0</v>
      </c>
      <c r="W157" s="43">
        <v>0</v>
      </c>
      <c r="X157" s="43">
        <v>0</v>
      </c>
      <c r="Y157" s="397">
        <v>0</v>
      </c>
      <c r="Z157" s="410">
        <f t="shared" si="51"/>
        <v>0</v>
      </c>
      <c r="AA157" s="43">
        <v>0</v>
      </c>
      <c r="AB157" s="43">
        <v>0</v>
      </c>
      <c r="AC157" s="43">
        <v>0</v>
      </c>
      <c r="AD157" s="43">
        <v>0</v>
      </c>
      <c r="AE157" s="410">
        <f t="shared" si="52"/>
        <v>0</v>
      </c>
      <c r="AF157" s="166"/>
      <c r="AG157" s="166"/>
      <c r="AH157" s="166"/>
      <c r="AI157" s="166"/>
      <c r="AJ157" s="410">
        <f t="shared" si="53"/>
        <v>0</v>
      </c>
    </row>
    <row r="158" spans="1:36" s="18" customFormat="1" ht="15.75" customHeight="1" thickBot="1" x14ac:dyDescent="0.3">
      <c r="A158" s="173"/>
      <c r="B158" s="884"/>
      <c r="C158" s="950"/>
      <c r="D158" s="940"/>
      <c r="E158" s="60" t="s">
        <v>114</v>
      </c>
      <c r="F158" s="167">
        <f t="shared" si="55"/>
        <v>12</v>
      </c>
      <c r="G158" s="44">
        <v>4</v>
      </c>
      <c r="H158" s="44">
        <v>0</v>
      </c>
      <c r="I158" s="44">
        <v>0</v>
      </c>
      <c r="J158" s="398">
        <v>0</v>
      </c>
      <c r="K158" s="410">
        <f t="shared" si="54"/>
        <v>4</v>
      </c>
      <c r="L158" s="381">
        <v>2</v>
      </c>
      <c r="M158" s="44">
        <v>0</v>
      </c>
      <c r="N158" s="44">
        <v>0</v>
      </c>
      <c r="O158" s="44">
        <v>0</v>
      </c>
      <c r="P158" s="311">
        <f t="shared" si="49"/>
        <v>2</v>
      </c>
      <c r="Q158" s="44">
        <v>2</v>
      </c>
      <c r="R158" s="44">
        <v>0</v>
      </c>
      <c r="S158" s="44">
        <v>0</v>
      </c>
      <c r="T158" s="398">
        <v>0</v>
      </c>
      <c r="U158" s="410">
        <f t="shared" si="50"/>
        <v>2</v>
      </c>
      <c r="V158" s="44">
        <v>0</v>
      </c>
      <c r="W158" s="44">
        <v>0</v>
      </c>
      <c r="X158" s="44">
        <v>0</v>
      </c>
      <c r="Y158" s="398">
        <v>1</v>
      </c>
      <c r="Z158" s="410">
        <f t="shared" si="51"/>
        <v>1</v>
      </c>
      <c r="AA158" s="44">
        <v>0</v>
      </c>
      <c r="AB158" s="44">
        <v>0</v>
      </c>
      <c r="AC158" s="44">
        <v>0</v>
      </c>
      <c r="AD158" s="44">
        <v>2</v>
      </c>
      <c r="AE158" s="410">
        <f t="shared" si="52"/>
        <v>2</v>
      </c>
      <c r="AF158" s="43">
        <v>0</v>
      </c>
      <c r="AG158" s="43">
        <v>0</v>
      </c>
      <c r="AH158" s="43">
        <v>0</v>
      </c>
      <c r="AI158" s="43">
        <v>1</v>
      </c>
      <c r="AJ158" s="410">
        <f t="shared" si="53"/>
        <v>1</v>
      </c>
    </row>
    <row r="159" spans="1:36" s="18" customFormat="1" ht="15.75" customHeight="1" thickBot="1" x14ac:dyDescent="0.3">
      <c r="A159" s="173"/>
      <c r="B159" s="513"/>
      <c r="C159" s="950"/>
      <c r="D159" s="941"/>
      <c r="E159" s="222" t="s">
        <v>626</v>
      </c>
      <c r="F159" s="167"/>
      <c r="G159" s="328"/>
      <c r="H159" s="328"/>
      <c r="I159" s="328"/>
      <c r="J159" s="450"/>
      <c r="K159" s="410"/>
      <c r="L159" s="394"/>
      <c r="M159" s="328"/>
      <c r="N159" s="328"/>
      <c r="O159" s="328"/>
      <c r="P159" s="311"/>
      <c r="Q159" s="328"/>
      <c r="R159" s="328"/>
      <c r="S159" s="328"/>
      <c r="T159" s="450"/>
      <c r="U159" s="410"/>
      <c r="V159" s="328"/>
      <c r="W159" s="328"/>
      <c r="X159" s="328"/>
      <c r="Y159" s="450"/>
      <c r="Z159" s="410"/>
      <c r="AA159" s="328"/>
      <c r="AB159" s="328"/>
      <c r="AC159" s="328"/>
      <c r="AD159" s="328"/>
      <c r="AE159" s="410"/>
      <c r="AF159" s="43">
        <v>0</v>
      </c>
      <c r="AG159" s="43">
        <v>0</v>
      </c>
      <c r="AH159" s="43">
        <v>0</v>
      </c>
      <c r="AI159" s="43">
        <v>7</v>
      </c>
      <c r="AJ159" s="410"/>
    </row>
    <row r="160" spans="1:36" s="18" customFormat="1" ht="15" customHeight="1" x14ac:dyDescent="0.25">
      <c r="A160" s="173"/>
      <c r="B160" s="884">
        <v>37</v>
      </c>
      <c r="C160" s="950"/>
      <c r="D160" s="942" t="s">
        <v>435</v>
      </c>
      <c r="E160" s="648" t="s">
        <v>118</v>
      </c>
      <c r="F160" s="167">
        <f t="shared" si="55"/>
        <v>0</v>
      </c>
      <c r="G160" s="45">
        <v>0</v>
      </c>
      <c r="H160" s="45">
        <v>0</v>
      </c>
      <c r="I160" s="45">
        <v>0</v>
      </c>
      <c r="J160" s="405">
        <v>0</v>
      </c>
      <c r="K160" s="410">
        <f t="shared" si="54"/>
        <v>0</v>
      </c>
      <c r="L160" s="388">
        <v>0</v>
      </c>
      <c r="M160" s="45">
        <v>0</v>
      </c>
      <c r="N160" s="45">
        <v>0</v>
      </c>
      <c r="O160" s="45">
        <v>0</v>
      </c>
      <c r="P160" s="311">
        <f t="shared" si="49"/>
        <v>0</v>
      </c>
      <c r="Q160" s="45">
        <v>0</v>
      </c>
      <c r="R160" s="45">
        <v>0</v>
      </c>
      <c r="S160" s="45">
        <v>0</v>
      </c>
      <c r="T160" s="405">
        <v>0</v>
      </c>
      <c r="U160" s="410">
        <f t="shared" si="50"/>
        <v>0</v>
      </c>
      <c r="V160" s="45">
        <v>0</v>
      </c>
      <c r="W160" s="45">
        <v>0</v>
      </c>
      <c r="X160" s="45">
        <v>0</v>
      </c>
      <c r="Y160" s="405">
        <v>0</v>
      </c>
      <c r="Z160" s="410">
        <f t="shared" si="51"/>
        <v>0</v>
      </c>
      <c r="AA160" s="45">
        <v>0</v>
      </c>
      <c r="AB160" s="45">
        <v>0</v>
      </c>
      <c r="AC160" s="45">
        <v>0</v>
      </c>
      <c r="AD160" s="45">
        <v>0</v>
      </c>
      <c r="AE160" s="410">
        <f t="shared" si="52"/>
        <v>0</v>
      </c>
      <c r="AF160" s="166"/>
      <c r="AG160" s="166"/>
      <c r="AH160" s="166"/>
      <c r="AI160" s="166"/>
      <c r="AJ160" s="410">
        <f t="shared" si="53"/>
        <v>0</v>
      </c>
    </row>
    <row r="161" spans="1:36" s="18" customFormat="1" ht="15" customHeight="1" x14ac:dyDescent="0.25">
      <c r="A161" s="173"/>
      <c r="B161" s="884"/>
      <c r="C161" s="950"/>
      <c r="D161" s="940"/>
      <c r="E161" s="649" t="s">
        <v>119</v>
      </c>
      <c r="F161" s="167">
        <f t="shared" si="55"/>
        <v>0</v>
      </c>
      <c r="G161" s="43">
        <v>0</v>
      </c>
      <c r="H161" s="43">
        <v>0</v>
      </c>
      <c r="I161" s="43">
        <v>0</v>
      </c>
      <c r="J161" s="397">
        <v>0</v>
      </c>
      <c r="K161" s="410">
        <f t="shared" si="54"/>
        <v>0</v>
      </c>
      <c r="L161" s="380">
        <v>0</v>
      </c>
      <c r="M161" s="43">
        <v>0</v>
      </c>
      <c r="N161" s="43">
        <v>0</v>
      </c>
      <c r="O161" s="43">
        <v>0</v>
      </c>
      <c r="P161" s="311">
        <f t="shared" si="49"/>
        <v>0</v>
      </c>
      <c r="Q161" s="43">
        <v>0</v>
      </c>
      <c r="R161" s="43">
        <v>0</v>
      </c>
      <c r="S161" s="43">
        <v>0</v>
      </c>
      <c r="T161" s="397">
        <v>0</v>
      </c>
      <c r="U161" s="410">
        <f t="shared" si="50"/>
        <v>0</v>
      </c>
      <c r="V161" s="43">
        <v>0</v>
      </c>
      <c r="W161" s="43">
        <v>0</v>
      </c>
      <c r="X161" s="43">
        <v>0</v>
      </c>
      <c r="Y161" s="397">
        <v>0</v>
      </c>
      <c r="Z161" s="410">
        <f t="shared" si="51"/>
        <v>0</v>
      </c>
      <c r="AA161" s="43">
        <v>0</v>
      </c>
      <c r="AB161" s="43">
        <v>0</v>
      </c>
      <c r="AC161" s="43">
        <v>0</v>
      </c>
      <c r="AD161" s="43">
        <v>0</v>
      </c>
      <c r="AE161" s="410">
        <f t="shared" si="52"/>
        <v>0</v>
      </c>
      <c r="AF161" s="166"/>
      <c r="AG161" s="166"/>
      <c r="AH161" s="166"/>
      <c r="AI161" s="166"/>
      <c r="AJ161" s="410">
        <f t="shared" si="53"/>
        <v>0</v>
      </c>
    </row>
    <row r="162" spans="1:36" s="18" customFormat="1" ht="15.75" customHeight="1" thickBot="1" x14ac:dyDescent="0.3">
      <c r="A162" s="173"/>
      <c r="B162" s="884"/>
      <c r="C162" s="950"/>
      <c r="D162" s="940"/>
      <c r="E162" s="60" t="s">
        <v>114</v>
      </c>
      <c r="F162" s="167">
        <f t="shared" si="55"/>
        <v>2</v>
      </c>
      <c r="G162" s="44">
        <v>1</v>
      </c>
      <c r="H162" s="44">
        <v>0</v>
      </c>
      <c r="I162" s="44">
        <v>0</v>
      </c>
      <c r="J162" s="398">
        <v>0</v>
      </c>
      <c r="K162" s="410">
        <f t="shared" si="54"/>
        <v>1</v>
      </c>
      <c r="L162" s="381">
        <v>0</v>
      </c>
      <c r="M162" s="44">
        <v>0</v>
      </c>
      <c r="N162" s="44">
        <v>0</v>
      </c>
      <c r="O162" s="44">
        <v>0</v>
      </c>
      <c r="P162" s="311">
        <f t="shared" si="49"/>
        <v>0</v>
      </c>
      <c r="Q162" s="44">
        <v>0</v>
      </c>
      <c r="R162" s="44">
        <v>0</v>
      </c>
      <c r="S162" s="44">
        <v>0</v>
      </c>
      <c r="T162" s="398">
        <v>0</v>
      </c>
      <c r="U162" s="410">
        <f t="shared" si="50"/>
        <v>0</v>
      </c>
      <c r="V162" s="44">
        <v>0</v>
      </c>
      <c r="W162" s="44">
        <v>0</v>
      </c>
      <c r="X162" s="44">
        <v>0</v>
      </c>
      <c r="Y162" s="398">
        <v>0</v>
      </c>
      <c r="Z162" s="410">
        <f t="shared" si="51"/>
        <v>0</v>
      </c>
      <c r="AA162" s="44">
        <v>0</v>
      </c>
      <c r="AB162" s="44">
        <v>0</v>
      </c>
      <c r="AC162" s="44">
        <v>0</v>
      </c>
      <c r="AD162" s="44">
        <v>0</v>
      </c>
      <c r="AE162" s="410">
        <f t="shared" si="52"/>
        <v>0</v>
      </c>
      <c r="AF162" s="43">
        <v>0</v>
      </c>
      <c r="AG162" s="43">
        <v>0</v>
      </c>
      <c r="AH162" s="43">
        <v>0</v>
      </c>
      <c r="AI162" s="43">
        <v>1</v>
      </c>
      <c r="AJ162" s="410">
        <f t="shared" si="53"/>
        <v>1</v>
      </c>
    </row>
    <row r="163" spans="1:36" s="18" customFormat="1" ht="15.75" customHeight="1" x14ac:dyDescent="0.25">
      <c r="A163" s="173"/>
      <c r="B163" s="513"/>
      <c r="C163" s="950"/>
      <c r="D163" s="941"/>
      <c r="E163" s="222" t="s">
        <v>626</v>
      </c>
      <c r="F163" s="167"/>
      <c r="G163" s="328"/>
      <c r="H163" s="328"/>
      <c r="I163" s="328"/>
      <c r="J163" s="450"/>
      <c r="K163" s="410"/>
      <c r="L163" s="394"/>
      <c r="M163" s="328"/>
      <c r="N163" s="328"/>
      <c r="O163" s="328"/>
      <c r="P163" s="311"/>
      <c r="Q163" s="328"/>
      <c r="R163" s="328"/>
      <c r="S163" s="328"/>
      <c r="T163" s="450"/>
      <c r="U163" s="410"/>
      <c r="V163" s="328"/>
      <c r="W163" s="328"/>
      <c r="X163" s="328"/>
      <c r="Y163" s="450"/>
      <c r="Z163" s="410"/>
      <c r="AA163" s="328"/>
      <c r="AB163" s="328"/>
      <c r="AC163" s="328"/>
      <c r="AD163" s="328"/>
      <c r="AE163" s="410"/>
      <c r="AF163" s="43">
        <v>0</v>
      </c>
      <c r="AG163" s="43">
        <v>0</v>
      </c>
      <c r="AH163" s="43">
        <v>0</v>
      </c>
      <c r="AI163" s="43">
        <v>1</v>
      </c>
      <c r="AJ163" s="410"/>
    </row>
    <row r="164" spans="1:36" s="18" customFormat="1" ht="15" customHeight="1" x14ac:dyDescent="0.25">
      <c r="A164" s="173"/>
      <c r="B164" s="884">
        <v>38</v>
      </c>
      <c r="C164" s="950"/>
      <c r="D164" s="942" t="s">
        <v>634</v>
      </c>
      <c r="E164" s="652" t="s">
        <v>118</v>
      </c>
      <c r="F164" s="167">
        <f t="shared" si="55"/>
        <v>0</v>
      </c>
      <c r="G164" s="49">
        <v>0</v>
      </c>
      <c r="H164" s="49">
        <v>0</v>
      </c>
      <c r="I164" s="49">
        <v>0</v>
      </c>
      <c r="J164" s="399">
        <v>0</v>
      </c>
      <c r="K164" s="410">
        <f t="shared" si="54"/>
        <v>0</v>
      </c>
      <c r="L164" s="386">
        <v>0</v>
      </c>
      <c r="M164" s="49">
        <v>0</v>
      </c>
      <c r="N164" s="49">
        <v>0</v>
      </c>
      <c r="O164" s="49">
        <v>0</v>
      </c>
      <c r="P164" s="311">
        <f t="shared" si="49"/>
        <v>0</v>
      </c>
      <c r="Q164" s="49">
        <v>0</v>
      </c>
      <c r="R164" s="49">
        <v>0</v>
      </c>
      <c r="S164" s="49">
        <v>0</v>
      </c>
      <c r="T164" s="399">
        <v>0</v>
      </c>
      <c r="U164" s="410">
        <f t="shared" si="50"/>
        <v>0</v>
      </c>
      <c r="V164" s="49">
        <v>0</v>
      </c>
      <c r="W164" s="49">
        <v>0</v>
      </c>
      <c r="X164" s="49">
        <v>0</v>
      </c>
      <c r="Y164" s="399">
        <v>0</v>
      </c>
      <c r="Z164" s="410">
        <f t="shared" si="51"/>
        <v>0</v>
      </c>
      <c r="AA164" s="49">
        <v>0</v>
      </c>
      <c r="AB164" s="49">
        <v>0</v>
      </c>
      <c r="AC164" s="49">
        <v>0</v>
      </c>
      <c r="AD164" s="49">
        <v>0</v>
      </c>
      <c r="AE164" s="410">
        <f t="shared" si="52"/>
        <v>0</v>
      </c>
      <c r="AF164" s="166"/>
      <c r="AG164" s="166"/>
      <c r="AH164" s="166"/>
      <c r="AI164" s="166"/>
      <c r="AJ164" s="410">
        <f t="shared" si="53"/>
        <v>0</v>
      </c>
    </row>
    <row r="165" spans="1:36" s="18" customFormat="1" ht="15" customHeight="1" x14ac:dyDescent="0.25">
      <c r="A165" s="173"/>
      <c r="B165" s="884"/>
      <c r="C165" s="950"/>
      <c r="D165" s="940"/>
      <c r="E165" s="649" t="s">
        <v>119</v>
      </c>
      <c r="F165" s="167">
        <f t="shared" si="55"/>
        <v>0</v>
      </c>
      <c r="G165" s="43">
        <v>0</v>
      </c>
      <c r="H165" s="43">
        <v>0</v>
      </c>
      <c r="I165" s="43">
        <v>0</v>
      </c>
      <c r="J165" s="397">
        <v>0</v>
      </c>
      <c r="K165" s="410">
        <f t="shared" si="54"/>
        <v>0</v>
      </c>
      <c r="L165" s="380">
        <v>0</v>
      </c>
      <c r="M165" s="43">
        <v>0</v>
      </c>
      <c r="N165" s="43">
        <v>0</v>
      </c>
      <c r="O165" s="43">
        <v>0</v>
      </c>
      <c r="P165" s="311">
        <f t="shared" si="49"/>
        <v>0</v>
      </c>
      <c r="Q165" s="43">
        <v>0</v>
      </c>
      <c r="R165" s="43">
        <v>0</v>
      </c>
      <c r="S165" s="43">
        <v>0</v>
      </c>
      <c r="T165" s="397">
        <v>0</v>
      </c>
      <c r="U165" s="410">
        <f t="shared" si="50"/>
        <v>0</v>
      </c>
      <c r="V165" s="43">
        <v>0</v>
      </c>
      <c r="W165" s="43">
        <v>0</v>
      </c>
      <c r="X165" s="43">
        <v>0</v>
      </c>
      <c r="Y165" s="397">
        <v>0</v>
      </c>
      <c r="Z165" s="410">
        <f t="shared" si="51"/>
        <v>0</v>
      </c>
      <c r="AA165" s="43">
        <v>0</v>
      </c>
      <c r="AB165" s="43">
        <v>0</v>
      </c>
      <c r="AC165" s="43">
        <v>0</v>
      </c>
      <c r="AD165" s="43">
        <v>0</v>
      </c>
      <c r="AE165" s="410">
        <f t="shared" si="52"/>
        <v>0</v>
      </c>
      <c r="AF165" s="166"/>
      <c r="AG165" s="166"/>
      <c r="AH165" s="166"/>
      <c r="AI165" s="166"/>
      <c r="AJ165" s="410">
        <f t="shared" si="53"/>
        <v>0</v>
      </c>
    </row>
    <row r="166" spans="1:36" s="18" customFormat="1" ht="15.75" customHeight="1" thickBot="1" x14ac:dyDescent="0.3">
      <c r="A166" s="173"/>
      <c r="B166" s="884"/>
      <c r="C166" s="950"/>
      <c r="D166" s="940"/>
      <c r="E166" s="60" t="s">
        <v>114</v>
      </c>
      <c r="F166" s="167">
        <f t="shared" si="55"/>
        <v>2</v>
      </c>
      <c r="G166" s="44">
        <v>2</v>
      </c>
      <c r="H166" s="44">
        <v>0</v>
      </c>
      <c r="I166" s="44">
        <v>0</v>
      </c>
      <c r="J166" s="398">
        <v>0</v>
      </c>
      <c r="K166" s="410">
        <f t="shared" si="54"/>
        <v>2</v>
      </c>
      <c r="L166" s="381">
        <v>0</v>
      </c>
      <c r="M166" s="44">
        <v>0</v>
      </c>
      <c r="N166" s="44">
        <v>0</v>
      </c>
      <c r="O166" s="44">
        <v>0</v>
      </c>
      <c r="P166" s="311">
        <f t="shared" si="49"/>
        <v>0</v>
      </c>
      <c r="Q166" s="44">
        <v>0</v>
      </c>
      <c r="R166" s="44">
        <v>0</v>
      </c>
      <c r="S166" s="44">
        <v>0</v>
      </c>
      <c r="T166" s="398">
        <v>0</v>
      </c>
      <c r="U166" s="410">
        <f t="shared" si="50"/>
        <v>0</v>
      </c>
      <c r="V166" s="44">
        <v>0</v>
      </c>
      <c r="W166" s="44">
        <v>0</v>
      </c>
      <c r="X166" s="44">
        <v>0</v>
      </c>
      <c r="Y166" s="398">
        <v>0</v>
      </c>
      <c r="Z166" s="410">
        <f t="shared" si="51"/>
        <v>0</v>
      </c>
      <c r="AA166" s="44">
        <v>0</v>
      </c>
      <c r="AB166" s="44">
        <v>0</v>
      </c>
      <c r="AC166" s="44">
        <v>0</v>
      </c>
      <c r="AD166" s="44">
        <v>0</v>
      </c>
      <c r="AE166" s="410">
        <f t="shared" si="52"/>
        <v>0</v>
      </c>
      <c r="AF166" s="43">
        <v>0</v>
      </c>
      <c r="AG166" s="43">
        <v>0</v>
      </c>
      <c r="AH166" s="43">
        <v>0</v>
      </c>
      <c r="AI166" s="43">
        <v>0</v>
      </c>
      <c r="AJ166" s="410">
        <f t="shared" si="53"/>
        <v>0</v>
      </c>
    </row>
    <row r="167" spans="1:36" s="18" customFormat="1" ht="15.75" customHeight="1" thickBot="1" x14ac:dyDescent="0.3">
      <c r="A167" s="173"/>
      <c r="B167" s="514"/>
      <c r="C167" s="950"/>
      <c r="D167" s="952"/>
      <c r="E167" s="651"/>
      <c r="F167" s="167"/>
      <c r="G167" s="328"/>
      <c r="H167" s="328"/>
      <c r="I167" s="328"/>
      <c r="J167" s="450"/>
      <c r="K167" s="410"/>
      <c r="L167" s="394"/>
      <c r="M167" s="328"/>
      <c r="N167" s="328"/>
      <c r="O167" s="328"/>
      <c r="P167" s="311"/>
      <c r="Q167" s="328"/>
      <c r="R167" s="328"/>
      <c r="S167" s="328"/>
      <c r="T167" s="450"/>
      <c r="U167" s="410"/>
      <c r="V167" s="328"/>
      <c r="W167" s="328"/>
      <c r="X167" s="328"/>
      <c r="Y167" s="450"/>
      <c r="Z167" s="410"/>
      <c r="AA167" s="328"/>
      <c r="AB167" s="328"/>
      <c r="AC167" s="328"/>
      <c r="AD167" s="328"/>
      <c r="AE167" s="410"/>
      <c r="AF167" s="43">
        <v>0</v>
      </c>
      <c r="AG167" s="43">
        <v>0</v>
      </c>
      <c r="AH167" s="43">
        <v>0</v>
      </c>
      <c r="AI167" s="43">
        <v>9</v>
      </c>
      <c r="AJ167" s="410"/>
    </row>
    <row r="168" spans="1:36" s="18" customFormat="1" ht="15" customHeight="1" x14ac:dyDescent="0.25">
      <c r="A168" s="173"/>
      <c r="B168" s="948">
        <v>39</v>
      </c>
      <c r="C168" s="950"/>
      <c r="D168" s="951" t="s">
        <v>494</v>
      </c>
      <c r="E168" s="57" t="s">
        <v>118</v>
      </c>
      <c r="F168" s="167">
        <f t="shared" si="55"/>
        <v>0</v>
      </c>
      <c r="G168" s="49">
        <v>0</v>
      </c>
      <c r="H168" s="49">
        <v>0</v>
      </c>
      <c r="I168" s="49">
        <v>0</v>
      </c>
      <c r="J168" s="399">
        <v>0</v>
      </c>
      <c r="K168" s="410">
        <f t="shared" si="54"/>
        <v>0</v>
      </c>
      <c r="L168" s="386">
        <v>0</v>
      </c>
      <c r="M168" s="49">
        <v>0</v>
      </c>
      <c r="N168" s="49">
        <v>0</v>
      </c>
      <c r="O168" s="49">
        <v>0</v>
      </c>
      <c r="P168" s="311">
        <f t="shared" si="49"/>
        <v>0</v>
      </c>
      <c r="Q168" s="49">
        <v>0</v>
      </c>
      <c r="R168" s="49">
        <v>0</v>
      </c>
      <c r="S168" s="49">
        <v>0</v>
      </c>
      <c r="T168" s="399">
        <v>0</v>
      </c>
      <c r="U168" s="410">
        <f t="shared" si="50"/>
        <v>0</v>
      </c>
      <c r="V168" s="49">
        <v>0</v>
      </c>
      <c r="W168" s="49">
        <v>0</v>
      </c>
      <c r="X168" s="49">
        <v>0</v>
      </c>
      <c r="Y168" s="399">
        <v>0</v>
      </c>
      <c r="Z168" s="410">
        <f t="shared" si="51"/>
        <v>0</v>
      </c>
      <c r="AA168" s="49">
        <v>0</v>
      </c>
      <c r="AB168" s="49">
        <v>0</v>
      </c>
      <c r="AC168" s="49">
        <v>0</v>
      </c>
      <c r="AD168" s="49">
        <v>0</v>
      </c>
      <c r="AE168" s="410">
        <f t="shared" si="52"/>
        <v>0</v>
      </c>
      <c r="AF168" s="166"/>
      <c r="AG168" s="166"/>
      <c r="AH168" s="166"/>
      <c r="AI168" s="166"/>
      <c r="AJ168" s="410">
        <f t="shared" si="53"/>
        <v>0</v>
      </c>
    </row>
    <row r="169" spans="1:36" s="18" customFormat="1" ht="15" customHeight="1" x14ac:dyDescent="0.25">
      <c r="A169" s="173"/>
      <c r="B169" s="909"/>
      <c r="C169" s="950"/>
      <c r="D169" s="944"/>
      <c r="E169" s="59" t="s">
        <v>119</v>
      </c>
      <c r="F169" s="167">
        <f t="shared" si="55"/>
        <v>0</v>
      </c>
      <c r="G169" s="43">
        <v>0</v>
      </c>
      <c r="H169" s="43">
        <v>0</v>
      </c>
      <c r="I169" s="43">
        <v>0</v>
      </c>
      <c r="J169" s="397">
        <v>0</v>
      </c>
      <c r="K169" s="410">
        <f t="shared" si="54"/>
        <v>0</v>
      </c>
      <c r="L169" s="380">
        <v>0</v>
      </c>
      <c r="M169" s="43">
        <v>0</v>
      </c>
      <c r="N169" s="43">
        <v>0</v>
      </c>
      <c r="O169" s="43">
        <v>0</v>
      </c>
      <c r="P169" s="311">
        <f t="shared" si="49"/>
        <v>0</v>
      </c>
      <c r="Q169" s="43">
        <v>0</v>
      </c>
      <c r="R169" s="43">
        <v>0</v>
      </c>
      <c r="S169" s="43">
        <v>0</v>
      </c>
      <c r="T169" s="397">
        <v>0</v>
      </c>
      <c r="U169" s="410">
        <f t="shared" si="50"/>
        <v>0</v>
      </c>
      <c r="V169" s="43">
        <v>0</v>
      </c>
      <c r="W169" s="43">
        <v>0</v>
      </c>
      <c r="X169" s="43">
        <v>0</v>
      </c>
      <c r="Y169" s="397">
        <v>0</v>
      </c>
      <c r="Z169" s="410">
        <f t="shared" si="51"/>
        <v>0</v>
      </c>
      <c r="AA169" s="43">
        <v>0</v>
      </c>
      <c r="AB169" s="43">
        <v>0</v>
      </c>
      <c r="AC169" s="43">
        <v>0</v>
      </c>
      <c r="AD169" s="43">
        <v>0</v>
      </c>
      <c r="AE169" s="410">
        <f t="shared" si="52"/>
        <v>0</v>
      </c>
      <c r="AF169" s="166"/>
      <c r="AG169" s="166"/>
      <c r="AH169" s="166"/>
      <c r="AI169" s="166"/>
      <c r="AJ169" s="410">
        <f t="shared" si="53"/>
        <v>0</v>
      </c>
    </row>
    <row r="170" spans="1:36" s="18" customFormat="1" ht="13.5" customHeight="1" thickBot="1" x14ac:dyDescent="0.3">
      <c r="A170" s="173"/>
      <c r="B170" s="909"/>
      <c r="C170" s="950"/>
      <c r="D170" s="944"/>
      <c r="E170" s="60" t="s">
        <v>114</v>
      </c>
      <c r="F170" s="167">
        <f t="shared" si="55"/>
        <v>0</v>
      </c>
      <c r="G170" s="44">
        <v>0</v>
      </c>
      <c r="H170" s="44">
        <v>0</v>
      </c>
      <c r="I170" s="44">
        <v>0</v>
      </c>
      <c r="J170" s="398">
        <v>0</v>
      </c>
      <c r="K170" s="410">
        <f t="shared" si="54"/>
        <v>0</v>
      </c>
      <c r="L170" s="381">
        <v>0</v>
      </c>
      <c r="M170" s="44">
        <v>0</v>
      </c>
      <c r="N170" s="44">
        <v>0</v>
      </c>
      <c r="O170" s="44">
        <v>0</v>
      </c>
      <c r="P170" s="311">
        <f t="shared" si="49"/>
        <v>0</v>
      </c>
      <c r="Q170" s="44">
        <v>0</v>
      </c>
      <c r="R170" s="44">
        <v>0</v>
      </c>
      <c r="S170" s="44">
        <v>0</v>
      </c>
      <c r="T170" s="398">
        <v>0</v>
      </c>
      <c r="U170" s="410">
        <f t="shared" si="50"/>
        <v>0</v>
      </c>
      <c r="V170" s="44">
        <v>0</v>
      </c>
      <c r="W170" s="44">
        <v>0</v>
      </c>
      <c r="X170" s="44">
        <v>0</v>
      </c>
      <c r="Y170" s="398">
        <v>0</v>
      </c>
      <c r="Z170" s="410">
        <f t="shared" si="51"/>
        <v>0</v>
      </c>
      <c r="AA170" s="44">
        <v>0</v>
      </c>
      <c r="AB170" s="44">
        <v>0</v>
      </c>
      <c r="AC170" s="44">
        <v>0</v>
      </c>
      <c r="AD170" s="44">
        <v>0</v>
      </c>
      <c r="AE170" s="410">
        <f t="shared" si="52"/>
        <v>0</v>
      </c>
      <c r="AF170" s="43">
        <v>0</v>
      </c>
      <c r="AG170" s="43">
        <v>0</v>
      </c>
      <c r="AH170" s="43">
        <v>0</v>
      </c>
      <c r="AI170" s="43">
        <v>0</v>
      </c>
      <c r="AJ170" s="410">
        <f t="shared" si="53"/>
        <v>0</v>
      </c>
    </row>
    <row r="171" spans="1:36" s="18" customFormat="1" ht="13.5" customHeight="1" thickBot="1" x14ac:dyDescent="0.3">
      <c r="A171" s="173"/>
      <c r="B171" s="909"/>
      <c r="C171" s="950"/>
      <c r="D171" s="945"/>
      <c r="E171" s="222" t="s">
        <v>626</v>
      </c>
      <c r="F171" s="167">
        <f t="shared" si="55"/>
        <v>0</v>
      </c>
      <c r="G171" s="213">
        <v>0</v>
      </c>
      <c r="H171" s="213">
        <v>0</v>
      </c>
      <c r="I171" s="213">
        <v>0</v>
      </c>
      <c r="J171" s="400">
        <v>0</v>
      </c>
      <c r="K171" s="410">
        <f t="shared" si="54"/>
        <v>0</v>
      </c>
      <c r="L171" s="384">
        <v>0</v>
      </c>
      <c r="M171" s="213">
        <v>0</v>
      </c>
      <c r="N171" s="213">
        <v>0</v>
      </c>
      <c r="O171" s="213">
        <v>0</v>
      </c>
      <c r="P171" s="311">
        <f t="shared" si="49"/>
        <v>0</v>
      </c>
      <c r="Q171" s="213">
        <v>0</v>
      </c>
      <c r="R171" s="213">
        <v>0</v>
      </c>
      <c r="S171" s="213">
        <v>0</v>
      </c>
      <c r="T171" s="400">
        <v>0</v>
      </c>
      <c r="U171" s="410">
        <f t="shared" si="50"/>
        <v>0</v>
      </c>
      <c r="V171" s="213">
        <v>0</v>
      </c>
      <c r="W171" s="213">
        <v>0</v>
      </c>
      <c r="X171" s="213">
        <v>0</v>
      </c>
      <c r="Y171" s="400">
        <v>0</v>
      </c>
      <c r="Z171" s="410">
        <f t="shared" si="51"/>
        <v>0</v>
      </c>
      <c r="AA171" s="213">
        <v>0</v>
      </c>
      <c r="AB171" s="213">
        <v>0</v>
      </c>
      <c r="AC171" s="213">
        <v>0</v>
      </c>
      <c r="AD171" s="213">
        <v>0</v>
      </c>
      <c r="AE171" s="410">
        <f t="shared" si="52"/>
        <v>0</v>
      </c>
      <c r="AF171" s="43">
        <v>0</v>
      </c>
      <c r="AG171" s="43">
        <v>0</v>
      </c>
      <c r="AH171" s="43">
        <v>0</v>
      </c>
      <c r="AI171" s="43">
        <v>0</v>
      </c>
      <c r="AJ171" s="410">
        <f t="shared" si="53"/>
        <v>0</v>
      </c>
    </row>
    <row r="172" spans="1:36" s="18" customFormat="1" ht="15.75" customHeight="1" thickBot="1" x14ac:dyDescent="0.3">
      <c r="A172" s="173"/>
      <c r="B172" s="883"/>
      <c r="C172" s="950"/>
      <c r="D172" s="946"/>
      <c r="E172" s="222" t="s">
        <v>625</v>
      </c>
      <c r="F172" s="167">
        <f t="shared" si="55"/>
        <v>0</v>
      </c>
      <c r="G172" s="176">
        <v>0</v>
      </c>
      <c r="H172" s="176">
        <v>0</v>
      </c>
      <c r="I172" s="176">
        <v>0</v>
      </c>
      <c r="J172" s="401">
        <v>0</v>
      </c>
      <c r="K172" s="410">
        <f t="shared" si="54"/>
        <v>0</v>
      </c>
      <c r="L172" s="385">
        <v>0</v>
      </c>
      <c r="M172" s="176">
        <v>0</v>
      </c>
      <c r="N172" s="176">
        <v>0</v>
      </c>
      <c r="O172" s="176">
        <v>0</v>
      </c>
      <c r="P172" s="311">
        <f t="shared" si="49"/>
        <v>0</v>
      </c>
      <c r="Q172" s="176">
        <v>0</v>
      </c>
      <c r="R172" s="176">
        <v>0</v>
      </c>
      <c r="S172" s="176">
        <v>0</v>
      </c>
      <c r="T172" s="401">
        <v>0</v>
      </c>
      <c r="U172" s="410">
        <f t="shared" si="50"/>
        <v>0</v>
      </c>
      <c r="V172" s="176">
        <v>0</v>
      </c>
      <c r="W172" s="176">
        <v>0</v>
      </c>
      <c r="X172" s="176">
        <v>0</v>
      </c>
      <c r="Y172" s="401">
        <v>0</v>
      </c>
      <c r="Z172" s="410">
        <f t="shared" si="51"/>
        <v>0</v>
      </c>
      <c r="AA172" s="176">
        <v>0</v>
      </c>
      <c r="AB172" s="176">
        <v>0</v>
      </c>
      <c r="AC172" s="176">
        <v>0</v>
      </c>
      <c r="AD172" s="176">
        <v>0</v>
      </c>
      <c r="AE172" s="410">
        <f t="shared" si="52"/>
        <v>0</v>
      </c>
      <c r="AF172" s="210">
        <v>0</v>
      </c>
      <c r="AG172" s="210">
        <v>0</v>
      </c>
      <c r="AH172" s="210">
        <v>0</v>
      </c>
      <c r="AI172" s="210">
        <v>0</v>
      </c>
      <c r="AJ172" s="410">
        <f t="shared" si="53"/>
        <v>0</v>
      </c>
    </row>
    <row r="173" spans="1:36" s="18" customFormat="1" ht="13.5" customHeight="1" x14ac:dyDescent="0.25">
      <c r="A173" s="173"/>
      <c r="B173" s="948">
        <v>40</v>
      </c>
      <c r="C173" s="950"/>
      <c r="D173" s="943" t="s">
        <v>495</v>
      </c>
      <c r="E173" s="652" t="s">
        <v>118</v>
      </c>
      <c r="F173" s="167">
        <f t="shared" si="55"/>
        <v>0</v>
      </c>
      <c r="G173" s="49">
        <v>0</v>
      </c>
      <c r="H173" s="49">
        <v>0</v>
      </c>
      <c r="I173" s="49">
        <v>0</v>
      </c>
      <c r="J173" s="399">
        <v>0</v>
      </c>
      <c r="K173" s="410">
        <f t="shared" si="54"/>
        <v>0</v>
      </c>
      <c r="L173" s="386">
        <v>0</v>
      </c>
      <c r="M173" s="49">
        <v>0</v>
      </c>
      <c r="N173" s="49">
        <v>0</v>
      </c>
      <c r="O173" s="49">
        <v>0</v>
      </c>
      <c r="P173" s="311">
        <f t="shared" si="49"/>
        <v>0</v>
      </c>
      <c r="Q173" s="49">
        <v>0</v>
      </c>
      <c r="R173" s="49">
        <v>0</v>
      </c>
      <c r="S173" s="49">
        <v>0</v>
      </c>
      <c r="T173" s="399">
        <v>0</v>
      </c>
      <c r="U173" s="410">
        <f t="shared" si="50"/>
        <v>0</v>
      </c>
      <c r="V173" s="49">
        <v>0</v>
      </c>
      <c r="W173" s="49">
        <v>0</v>
      </c>
      <c r="X173" s="49">
        <v>0</v>
      </c>
      <c r="Y173" s="399">
        <v>0</v>
      </c>
      <c r="Z173" s="410">
        <f t="shared" si="51"/>
        <v>0</v>
      </c>
      <c r="AA173" s="49">
        <v>0</v>
      </c>
      <c r="AB173" s="49">
        <v>0</v>
      </c>
      <c r="AC173" s="49">
        <v>0</v>
      </c>
      <c r="AD173" s="49">
        <v>0</v>
      </c>
      <c r="AE173" s="410">
        <f t="shared" si="52"/>
        <v>0</v>
      </c>
      <c r="AF173" s="166"/>
      <c r="AG173" s="166"/>
      <c r="AH173" s="166"/>
      <c r="AI173" s="166"/>
      <c r="AJ173" s="410">
        <f t="shared" si="53"/>
        <v>0</v>
      </c>
    </row>
    <row r="174" spans="1:36" s="18" customFormat="1" ht="13.5" customHeight="1" x14ac:dyDescent="0.25">
      <c r="A174" s="173"/>
      <c r="B174" s="909"/>
      <c r="C174" s="950"/>
      <c r="D174" s="944"/>
      <c r="E174" s="649" t="s">
        <v>119</v>
      </c>
      <c r="F174" s="167">
        <f t="shared" si="55"/>
        <v>0</v>
      </c>
      <c r="G174" s="43">
        <v>0</v>
      </c>
      <c r="H174" s="43">
        <v>0</v>
      </c>
      <c r="I174" s="43">
        <v>0</v>
      </c>
      <c r="J174" s="397">
        <v>0</v>
      </c>
      <c r="K174" s="410">
        <f t="shared" si="54"/>
        <v>0</v>
      </c>
      <c r="L174" s="380">
        <v>0</v>
      </c>
      <c r="M174" s="43">
        <v>0</v>
      </c>
      <c r="N174" s="43">
        <v>0</v>
      </c>
      <c r="O174" s="43">
        <v>0</v>
      </c>
      <c r="P174" s="311">
        <f t="shared" si="49"/>
        <v>0</v>
      </c>
      <c r="Q174" s="43">
        <v>0</v>
      </c>
      <c r="R174" s="43">
        <v>0</v>
      </c>
      <c r="S174" s="43">
        <v>0</v>
      </c>
      <c r="T174" s="397">
        <v>0</v>
      </c>
      <c r="U174" s="410">
        <f t="shared" si="50"/>
        <v>0</v>
      </c>
      <c r="V174" s="43">
        <v>0</v>
      </c>
      <c r="W174" s="43">
        <v>0</v>
      </c>
      <c r="X174" s="43">
        <v>0</v>
      </c>
      <c r="Y174" s="397">
        <v>0</v>
      </c>
      <c r="Z174" s="410">
        <f t="shared" si="51"/>
        <v>0</v>
      </c>
      <c r="AA174" s="43">
        <v>0</v>
      </c>
      <c r="AB174" s="43">
        <v>0</v>
      </c>
      <c r="AC174" s="43">
        <v>0</v>
      </c>
      <c r="AD174" s="43">
        <v>0</v>
      </c>
      <c r="AE174" s="410">
        <f t="shared" si="52"/>
        <v>0</v>
      </c>
      <c r="AF174" s="166"/>
      <c r="AG174" s="166"/>
      <c r="AH174" s="166"/>
      <c r="AI174" s="166"/>
      <c r="AJ174" s="410">
        <f t="shared" si="53"/>
        <v>0</v>
      </c>
    </row>
    <row r="175" spans="1:36" s="18" customFormat="1" ht="13.5" customHeight="1" thickBot="1" x14ac:dyDescent="0.3">
      <c r="A175" s="173"/>
      <c r="B175" s="909"/>
      <c r="C175" s="950"/>
      <c r="D175" s="944"/>
      <c r="E175" s="60" t="s">
        <v>114</v>
      </c>
      <c r="F175" s="167">
        <f t="shared" si="55"/>
        <v>114</v>
      </c>
      <c r="G175" s="44">
        <v>21</v>
      </c>
      <c r="H175" s="44">
        <v>0</v>
      </c>
      <c r="I175" s="44">
        <v>0</v>
      </c>
      <c r="J175" s="398">
        <v>0</v>
      </c>
      <c r="K175" s="410">
        <f t="shared" si="54"/>
        <v>21</v>
      </c>
      <c r="L175" s="381">
        <v>14</v>
      </c>
      <c r="M175" s="44">
        <v>0</v>
      </c>
      <c r="N175" s="44">
        <v>0</v>
      </c>
      <c r="O175" s="44">
        <v>1</v>
      </c>
      <c r="P175" s="311">
        <f t="shared" si="49"/>
        <v>15</v>
      </c>
      <c r="Q175" s="44">
        <v>6</v>
      </c>
      <c r="R175" s="44">
        <v>0</v>
      </c>
      <c r="S175" s="44">
        <v>0</v>
      </c>
      <c r="T175" s="398">
        <v>0</v>
      </c>
      <c r="U175" s="410">
        <f t="shared" si="50"/>
        <v>6</v>
      </c>
      <c r="V175" s="44">
        <v>0</v>
      </c>
      <c r="W175" s="44">
        <v>0</v>
      </c>
      <c r="X175" s="44">
        <v>0</v>
      </c>
      <c r="Y175" s="398">
        <v>23</v>
      </c>
      <c r="Z175" s="410">
        <f t="shared" si="51"/>
        <v>23</v>
      </c>
      <c r="AA175" s="44">
        <v>0</v>
      </c>
      <c r="AB175" s="44">
        <v>0</v>
      </c>
      <c r="AC175" s="44">
        <v>0</v>
      </c>
      <c r="AD175" s="44">
        <v>21</v>
      </c>
      <c r="AE175" s="410">
        <f t="shared" si="52"/>
        <v>21</v>
      </c>
      <c r="AF175" s="43">
        <v>0</v>
      </c>
      <c r="AG175" s="43">
        <v>0</v>
      </c>
      <c r="AH175" s="43">
        <v>0</v>
      </c>
      <c r="AI175" s="43">
        <v>28</v>
      </c>
      <c r="AJ175" s="410">
        <f t="shared" si="53"/>
        <v>28</v>
      </c>
    </row>
    <row r="176" spans="1:36" s="18" customFormat="1" ht="13.5" customHeight="1" thickBot="1" x14ac:dyDescent="0.3">
      <c r="A176" s="173"/>
      <c r="B176" s="909"/>
      <c r="C176" s="950"/>
      <c r="D176" s="945"/>
      <c r="E176" s="222" t="s">
        <v>626</v>
      </c>
      <c r="F176" s="167">
        <f t="shared" si="55"/>
        <v>37</v>
      </c>
      <c r="G176" s="213">
        <v>3</v>
      </c>
      <c r="H176" s="213">
        <v>0</v>
      </c>
      <c r="I176" s="213">
        <v>0</v>
      </c>
      <c r="J176" s="400">
        <v>0</v>
      </c>
      <c r="K176" s="410">
        <f t="shared" si="54"/>
        <v>3</v>
      </c>
      <c r="L176" s="384">
        <v>6</v>
      </c>
      <c r="M176" s="213">
        <v>0</v>
      </c>
      <c r="N176" s="213">
        <v>0</v>
      </c>
      <c r="O176" s="213">
        <v>1</v>
      </c>
      <c r="P176" s="311">
        <f t="shared" si="49"/>
        <v>7</v>
      </c>
      <c r="Q176" s="213">
        <v>3</v>
      </c>
      <c r="R176" s="213">
        <v>0</v>
      </c>
      <c r="S176" s="213">
        <v>0</v>
      </c>
      <c r="T176" s="400">
        <v>0</v>
      </c>
      <c r="U176" s="410">
        <f t="shared" si="50"/>
        <v>3</v>
      </c>
      <c r="V176" s="213">
        <v>0</v>
      </c>
      <c r="W176" s="213">
        <v>0</v>
      </c>
      <c r="X176" s="213">
        <v>0</v>
      </c>
      <c r="Y176" s="400">
        <v>5</v>
      </c>
      <c r="Z176" s="410">
        <f t="shared" si="51"/>
        <v>5</v>
      </c>
      <c r="AA176" s="213">
        <v>0</v>
      </c>
      <c r="AB176" s="213">
        <v>0</v>
      </c>
      <c r="AC176" s="213">
        <v>0</v>
      </c>
      <c r="AD176" s="213">
        <v>10</v>
      </c>
      <c r="AE176" s="410">
        <f t="shared" si="52"/>
        <v>10</v>
      </c>
      <c r="AF176" s="43">
        <v>1</v>
      </c>
      <c r="AG176" s="43">
        <v>1</v>
      </c>
      <c r="AH176" s="43">
        <v>0</v>
      </c>
      <c r="AI176" s="43">
        <v>7</v>
      </c>
      <c r="AJ176" s="410">
        <f t="shared" si="53"/>
        <v>9</v>
      </c>
    </row>
    <row r="177" spans="1:36" s="18" customFormat="1" ht="15.75" customHeight="1" thickBot="1" x14ac:dyDescent="0.3">
      <c r="A177" s="173"/>
      <c r="B177" s="883"/>
      <c r="C177" s="950"/>
      <c r="D177" s="946"/>
      <c r="E177" s="222" t="s">
        <v>625</v>
      </c>
      <c r="F177" s="167">
        <f t="shared" si="55"/>
        <v>0</v>
      </c>
      <c r="G177" s="176">
        <v>0</v>
      </c>
      <c r="H177" s="176">
        <v>0</v>
      </c>
      <c r="I177" s="176">
        <v>0</v>
      </c>
      <c r="J177" s="401">
        <v>0</v>
      </c>
      <c r="K177" s="410">
        <f t="shared" si="54"/>
        <v>0</v>
      </c>
      <c r="L177" s="385">
        <v>0</v>
      </c>
      <c r="M177" s="176">
        <v>0</v>
      </c>
      <c r="N177" s="176">
        <v>0</v>
      </c>
      <c r="O177" s="176">
        <v>0</v>
      </c>
      <c r="P177" s="311">
        <f t="shared" si="49"/>
        <v>0</v>
      </c>
      <c r="Q177" s="176">
        <v>0</v>
      </c>
      <c r="R177" s="176">
        <v>0</v>
      </c>
      <c r="S177" s="176">
        <v>0</v>
      </c>
      <c r="T177" s="401">
        <v>0</v>
      </c>
      <c r="U177" s="410">
        <f t="shared" si="50"/>
        <v>0</v>
      </c>
      <c r="V177" s="176">
        <v>0</v>
      </c>
      <c r="W177" s="176">
        <v>0</v>
      </c>
      <c r="X177" s="176">
        <v>0</v>
      </c>
      <c r="Y177" s="401">
        <v>0</v>
      </c>
      <c r="Z177" s="410">
        <f t="shared" si="51"/>
        <v>0</v>
      </c>
      <c r="AA177" s="176">
        <v>0</v>
      </c>
      <c r="AB177" s="176">
        <v>0</v>
      </c>
      <c r="AC177" s="176">
        <v>0</v>
      </c>
      <c r="AD177" s="176">
        <v>0</v>
      </c>
      <c r="AE177" s="410">
        <f t="shared" si="52"/>
        <v>0</v>
      </c>
      <c r="AF177" s="210">
        <v>0</v>
      </c>
      <c r="AG177" s="210">
        <v>0</v>
      </c>
      <c r="AH177" s="210">
        <v>0</v>
      </c>
      <c r="AI177" s="210">
        <v>0</v>
      </c>
      <c r="AJ177" s="410">
        <f t="shared" si="53"/>
        <v>0</v>
      </c>
    </row>
    <row r="178" spans="1:36" s="18" customFormat="1" ht="13.5" customHeight="1" x14ac:dyDescent="0.25">
      <c r="A178" s="173"/>
      <c r="B178" s="948">
        <v>41</v>
      </c>
      <c r="C178" s="950"/>
      <c r="D178" s="943" t="s">
        <v>496</v>
      </c>
      <c r="E178" s="183" t="s">
        <v>118</v>
      </c>
      <c r="F178" s="167">
        <f t="shared" si="55"/>
        <v>0</v>
      </c>
      <c r="G178" s="178"/>
      <c r="H178" s="178"/>
      <c r="I178" s="178"/>
      <c r="J178" s="402"/>
      <c r="K178" s="410">
        <f t="shared" si="54"/>
        <v>0</v>
      </c>
      <c r="L178" s="382"/>
      <c r="M178" s="178"/>
      <c r="N178" s="178"/>
      <c r="O178" s="178"/>
      <c r="P178" s="311">
        <f t="shared" si="49"/>
        <v>0</v>
      </c>
      <c r="Q178" s="178"/>
      <c r="R178" s="178"/>
      <c r="S178" s="178"/>
      <c r="T178" s="402"/>
      <c r="U178" s="410">
        <f t="shared" si="50"/>
        <v>0</v>
      </c>
      <c r="V178" s="178"/>
      <c r="W178" s="178"/>
      <c r="X178" s="178"/>
      <c r="Y178" s="402"/>
      <c r="Z178" s="410">
        <f t="shared" si="51"/>
        <v>0</v>
      </c>
      <c r="AA178" s="178"/>
      <c r="AB178" s="178"/>
      <c r="AC178" s="178"/>
      <c r="AD178" s="178"/>
      <c r="AE178" s="410">
        <f t="shared" si="52"/>
        <v>0</v>
      </c>
      <c r="AF178" s="166"/>
      <c r="AG178" s="166"/>
      <c r="AH178" s="166"/>
      <c r="AI178" s="166"/>
      <c r="AJ178" s="410">
        <f t="shared" si="53"/>
        <v>0</v>
      </c>
    </row>
    <row r="179" spans="1:36" s="18" customFormat="1" ht="15" customHeight="1" x14ac:dyDescent="0.25">
      <c r="A179" s="173"/>
      <c r="B179" s="909"/>
      <c r="C179" s="950"/>
      <c r="D179" s="944"/>
      <c r="E179" s="184" t="s">
        <v>119</v>
      </c>
      <c r="F179" s="167">
        <f t="shared" si="55"/>
        <v>0</v>
      </c>
      <c r="G179" s="166"/>
      <c r="H179" s="166"/>
      <c r="I179" s="166"/>
      <c r="J179" s="403"/>
      <c r="K179" s="410">
        <f t="shared" si="54"/>
        <v>0</v>
      </c>
      <c r="L179" s="383"/>
      <c r="M179" s="166"/>
      <c r="N179" s="166"/>
      <c r="O179" s="166"/>
      <c r="P179" s="311">
        <f t="shared" si="49"/>
        <v>0</v>
      </c>
      <c r="Q179" s="166"/>
      <c r="R179" s="166"/>
      <c r="S179" s="166"/>
      <c r="T179" s="403"/>
      <c r="U179" s="410">
        <f t="shared" si="50"/>
        <v>0</v>
      </c>
      <c r="V179" s="166"/>
      <c r="W179" s="166"/>
      <c r="X179" s="166"/>
      <c r="Y179" s="403"/>
      <c r="Z179" s="410">
        <f t="shared" si="51"/>
        <v>0</v>
      </c>
      <c r="AA179" s="166"/>
      <c r="AB179" s="166"/>
      <c r="AC179" s="166"/>
      <c r="AD179" s="166"/>
      <c r="AE179" s="410">
        <f t="shared" si="52"/>
        <v>0</v>
      </c>
      <c r="AF179" s="166"/>
      <c r="AG179" s="166"/>
      <c r="AH179" s="166"/>
      <c r="AI179" s="166"/>
      <c r="AJ179" s="410">
        <f t="shared" si="53"/>
        <v>0</v>
      </c>
    </row>
    <row r="180" spans="1:36" s="18" customFormat="1" ht="13.5" customHeight="1" thickBot="1" x14ac:dyDescent="0.3">
      <c r="A180" s="173"/>
      <c r="B180" s="909"/>
      <c r="C180" s="950"/>
      <c r="D180" s="944"/>
      <c r="E180" s="60" t="s">
        <v>114</v>
      </c>
      <c r="F180" s="167">
        <f t="shared" si="55"/>
        <v>0</v>
      </c>
      <c r="G180" s="44">
        <v>0</v>
      </c>
      <c r="H180" s="44">
        <v>0</v>
      </c>
      <c r="I180" s="44">
        <v>0</v>
      </c>
      <c r="J180" s="398">
        <v>0</v>
      </c>
      <c r="K180" s="410">
        <f t="shared" si="54"/>
        <v>0</v>
      </c>
      <c r="L180" s="381">
        <v>0</v>
      </c>
      <c r="M180" s="44">
        <v>0</v>
      </c>
      <c r="N180" s="44">
        <v>0</v>
      </c>
      <c r="O180" s="44">
        <v>0</v>
      </c>
      <c r="P180" s="311">
        <f t="shared" si="49"/>
        <v>0</v>
      </c>
      <c r="Q180" s="44">
        <v>0</v>
      </c>
      <c r="R180" s="44">
        <v>0</v>
      </c>
      <c r="S180" s="44">
        <v>0</v>
      </c>
      <c r="T180" s="398">
        <v>0</v>
      </c>
      <c r="U180" s="410">
        <f t="shared" si="50"/>
        <v>0</v>
      </c>
      <c r="V180" s="44">
        <v>0</v>
      </c>
      <c r="W180" s="44">
        <v>0</v>
      </c>
      <c r="X180" s="44">
        <v>0</v>
      </c>
      <c r="Y180" s="398">
        <v>0</v>
      </c>
      <c r="Z180" s="410">
        <f t="shared" si="51"/>
        <v>0</v>
      </c>
      <c r="AA180" s="44">
        <v>0</v>
      </c>
      <c r="AB180" s="44">
        <v>0</v>
      </c>
      <c r="AC180" s="44">
        <v>0</v>
      </c>
      <c r="AD180" s="44">
        <v>0</v>
      </c>
      <c r="AE180" s="410">
        <f t="shared" si="52"/>
        <v>0</v>
      </c>
      <c r="AF180" s="43">
        <v>0</v>
      </c>
      <c r="AG180" s="43">
        <v>0</v>
      </c>
      <c r="AH180" s="43">
        <v>0</v>
      </c>
      <c r="AI180" s="43">
        <v>0</v>
      </c>
      <c r="AJ180" s="410">
        <f t="shared" si="53"/>
        <v>0</v>
      </c>
    </row>
    <row r="181" spans="1:36" s="18" customFormat="1" ht="13.5" customHeight="1" thickBot="1" x14ac:dyDescent="0.3">
      <c r="A181" s="173"/>
      <c r="B181" s="909"/>
      <c r="C181" s="950"/>
      <c r="D181" s="945"/>
      <c r="E181" s="222" t="s">
        <v>626</v>
      </c>
      <c r="F181" s="167">
        <f t="shared" si="55"/>
        <v>0</v>
      </c>
      <c r="G181" s="213">
        <v>0</v>
      </c>
      <c r="H181" s="213">
        <v>0</v>
      </c>
      <c r="I181" s="213">
        <v>0</v>
      </c>
      <c r="J181" s="400">
        <v>0</v>
      </c>
      <c r="K181" s="410">
        <f t="shared" si="54"/>
        <v>0</v>
      </c>
      <c r="L181" s="384">
        <v>0</v>
      </c>
      <c r="M181" s="213">
        <v>0</v>
      </c>
      <c r="N181" s="213">
        <v>0</v>
      </c>
      <c r="O181" s="213">
        <v>0</v>
      </c>
      <c r="P181" s="311">
        <f t="shared" si="49"/>
        <v>0</v>
      </c>
      <c r="Q181" s="213">
        <v>0</v>
      </c>
      <c r="R181" s="213">
        <v>0</v>
      </c>
      <c r="S181" s="213">
        <v>0</v>
      </c>
      <c r="T181" s="400">
        <v>0</v>
      </c>
      <c r="U181" s="410">
        <f t="shared" si="50"/>
        <v>0</v>
      </c>
      <c r="V181" s="213">
        <v>0</v>
      </c>
      <c r="W181" s="213">
        <v>0</v>
      </c>
      <c r="X181" s="213">
        <v>0</v>
      </c>
      <c r="Y181" s="400">
        <v>0</v>
      </c>
      <c r="Z181" s="410">
        <f t="shared" si="51"/>
        <v>0</v>
      </c>
      <c r="AA181" s="213">
        <v>0</v>
      </c>
      <c r="AB181" s="213">
        <v>0</v>
      </c>
      <c r="AC181" s="213">
        <v>0</v>
      </c>
      <c r="AD181" s="213">
        <v>0</v>
      </c>
      <c r="AE181" s="410">
        <f t="shared" si="52"/>
        <v>0</v>
      </c>
      <c r="AF181" s="43">
        <v>0</v>
      </c>
      <c r="AG181" s="43">
        <v>0</v>
      </c>
      <c r="AH181" s="43">
        <v>0</v>
      </c>
      <c r="AI181" s="43">
        <v>0</v>
      </c>
      <c r="AJ181" s="410">
        <f t="shared" si="53"/>
        <v>0</v>
      </c>
    </row>
    <row r="182" spans="1:36" s="18" customFormat="1" ht="15.75" customHeight="1" thickBot="1" x14ac:dyDescent="0.3">
      <c r="A182" s="173"/>
      <c r="B182" s="883"/>
      <c r="C182" s="950"/>
      <c r="D182" s="946"/>
      <c r="E182" s="222" t="s">
        <v>625</v>
      </c>
      <c r="F182" s="167">
        <f t="shared" si="55"/>
        <v>0</v>
      </c>
      <c r="G182" s="176">
        <v>0</v>
      </c>
      <c r="H182" s="176">
        <v>0</v>
      </c>
      <c r="I182" s="176">
        <v>0</v>
      </c>
      <c r="J182" s="401">
        <v>0</v>
      </c>
      <c r="K182" s="410">
        <f t="shared" si="54"/>
        <v>0</v>
      </c>
      <c r="L182" s="385">
        <v>0</v>
      </c>
      <c r="M182" s="176">
        <v>0</v>
      </c>
      <c r="N182" s="176">
        <v>0</v>
      </c>
      <c r="O182" s="176">
        <v>0</v>
      </c>
      <c r="P182" s="311">
        <f t="shared" si="49"/>
        <v>0</v>
      </c>
      <c r="Q182" s="176">
        <v>0</v>
      </c>
      <c r="R182" s="176">
        <v>0</v>
      </c>
      <c r="S182" s="176">
        <v>0</v>
      </c>
      <c r="T182" s="401">
        <v>0</v>
      </c>
      <c r="U182" s="410">
        <f t="shared" si="50"/>
        <v>0</v>
      </c>
      <c r="V182" s="176">
        <v>0</v>
      </c>
      <c r="W182" s="176">
        <v>0</v>
      </c>
      <c r="X182" s="176">
        <v>0</v>
      </c>
      <c r="Y182" s="401">
        <v>0</v>
      </c>
      <c r="Z182" s="410">
        <f t="shared" si="51"/>
        <v>0</v>
      </c>
      <c r="AA182" s="176">
        <v>0</v>
      </c>
      <c r="AB182" s="176">
        <v>0</v>
      </c>
      <c r="AC182" s="176">
        <v>0</v>
      </c>
      <c r="AD182" s="176">
        <v>0</v>
      </c>
      <c r="AE182" s="410">
        <f t="shared" si="52"/>
        <v>0</v>
      </c>
      <c r="AF182" s="210">
        <v>0</v>
      </c>
      <c r="AG182" s="210">
        <v>0</v>
      </c>
      <c r="AH182" s="210">
        <v>0</v>
      </c>
      <c r="AI182" s="210">
        <v>0</v>
      </c>
      <c r="AJ182" s="410">
        <f t="shared" si="53"/>
        <v>0</v>
      </c>
    </row>
    <row r="183" spans="1:36" s="18" customFormat="1" ht="15" customHeight="1" x14ac:dyDescent="0.25">
      <c r="A183" s="173"/>
      <c r="B183" s="948">
        <v>42</v>
      </c>
      <c r="C183" s="950"/>
      <c r="D183" s="943" t="s">
        <v>497</v>
      </c>
      <c r="E183" s="57" t="s">
        <v>118</v>
      </c>
      <c r="F183" s="167">
        <f t="shared" si="55"/>
        <v>0</v>
      </c>
      <c r="G183" s="49">
        <v>0</v>
      </c>
      <c r="H183" s="49">
        <v>0</v>
      </c>
      <c r="I183" s="49">
        <v>0</v>
      </c>
      <c r="J183" s="399">
        <v>0</v>
      </c>
      <c r="K183" s="410">
        <f t="shared" si="54"/>
        <v>0</v>
      </c>
      <c r="L183" s="386">
        <v>0</v>
      </c>
      <c r="M183" s="49">
        <v>0</v>
      </c>
      <c r="N183" s="49">
        <v>0</v>
      </c>
      <c r="O183" s="49">
        <v>0</v>
      </c>
      <c r="P183" s="311">
        <f t="shared" si="49"/>
        <v>0</v>
      </c>
      <c r="Q183" s="49">
        <v>0</v>
      </c>
      <c r="R183" s="49">
        <v>0</v>
      </c>
      <c r="S183" s="49">
        <v>0</v>
      </c>
      <c r="T183" s="399">
        <v>0</v>
      </c>
      <c r="U183" s="410">
        <f t="shared" si="50"/>
        <v>0</v>
      </c>
      <c r="V183" s="49">
        <v>0</v>
      </c>
      <c r="W183" s="49">
        <v>0</v>
      </c>
      <c r="X183" s="49">
        <v>0</v>
      </c>
      <c r="Y183" s="399">
        <v>0</v>
      </c>
      <c r="Z183" s="410">
        <f t="shared" si="51"/>
        <v>0</v>
      </c>
      <c r="AA183" s="49">
        <v>0</v>
      </c>
      <c r="AB183" s="49">
        <v>0</v>
      </c>
      <c r="AC183" s="49">
        <v>0</v>
      </c>
      <c r="AD183" s="49">
        <v>0</v>
      </c>
      <c r="AE183" s="410">
        <f t="shared" si="52"/>
        <v>0</v>
      </c>
      <c r="AF183" s="210">
        <v>0</v>
      </c>
      <c r="AG183" s="210">
        <v>0</v>
      </c>
      <c r="AH183" s="210">
        <v>0</v>
      </c>
      <c r="AI183" s="210">
        <v>0</v>
      </c>
      <c r="AJ183" s="410">
        <f t="shared" si="53"/>
        <v>0</v>
      </c>
    </row>
    <row r="184" spans="1:36" s="18" customFormat="1" ht="15" customHeight="1" x14ac:dyDescent="0.25">
      <c r="A184" s="173"/>
      <c r="B184" s="909"/>
      <c r="C184" s="950"/>
      <c r="D184" s="944"/>
      <c r="E184" s="59" t="s">
        <v>119</v>
      </c>
      <c r="F184" s="167">
        <f t="shared" si="55"/>
        <v>0</v>
      </c>
      <c r="G184" s="43">
        <v>0</v>
      </c>
      <c r="H184" s="43">
        <v>0</v>
      </c>
      <c r="I184" s="43">
        <v>0</v>
      </c>
      <c r="J184" s="397">
        <v>0</v>
      </c>
      <c r="K184" s="410">
        <f t="shared" si="54"/>
        <v>0</v>
      </c>
      <c r="L184" s="380">
        <v>0</v>
      </c>
      <c r="M184" s="43">
        <v>0</v>
      </c>
      <c r="N184" s="43">
        <v>0</v>
      </c>
      <c r="O184" s="43">
        <v>0</v>
      </c>
      <c r="P184" s="311">
        <f t="shared" si="49"/>
        <v>0</v>
      </c>
      <c r="Q184" s="43">
        <v>0</v>
      </c>
      <c r="R184" s="43">
        <v>0</v>
      </c>
      <c r="S184" s="43">
        <v>0</v>
      </c>
      <c r="T184" s="397">
        <v>0</v>
      </c>
      <c r="U184" s="410">
        <f t="shared" si="50"/>
        <v>0</v>
      </c>
      <c r="V184" s="43">
        <v>0</v>
      </c>
      <c r="W184" s="43">
        <v>0</v>
      </c>
      <c r="X184" s="43">
        <v>0</v>
      </c>
      <c r="Y184" s="397">
        <v>0</v>
      </c>
      <c r="Z184" s="410">
        <f t="shared" si="51"/>
        <v>0</v>
      </c>
      <c r="AA184" s="43">
        <v>0</v>
      </c>
      <c r="AB184" s="43">
        <v>0</v>
      </c>
      <c r="AC184" s="43">
        <v>0</v>
      </c>
      <c r="AD184" s="43">
        <v>0</v>
      </c>
      <c r="AE184" s="410">
        <f t="shared" si="52"/>
        <v>0</v>
      </c>
      <c r="AF184" s="43">
        <v>0</v>
      </c>
      <c r="AG184" s="43">
        <v>0</v>
      </c>
      <c r="AH184" s="43">
        <v>0</v>
      </c>
      <c r="AI184" s="43">
        <v>0</v>
      </c>
      <c r="AJ184" s="410">
        <f t="shared" si="53"/>
        <v>0</v>
      </c>
    </row>
    <row r="185" spans="1:36" s="18" customFormat="1" ht="15.75" customHeight="1" thickBot="1" x14ac:dyDescent="0.3">
      <c r="A185" s="173"/>
      <c r="B185" s="909"/>
      <c r="C185" s="950"/>
      <c r="D185" s="944"/>
      <c r="E185" s="60" t="s">
        <v>114</v>
      </c>
      <c r="F185" s="167">
        <f t="shared" si="55"/>
        <v>0</v>
      </c>
      <c r="G185" s="44">
        <v>0</v>
      </c>
      <c r="H185" s="44">
        <v>0</v>
      </c>
      <c r="I185" s="44">
        <v>0</v>
      </c>
      <c r="J185" s="398">
        <v>0</v>
      </c>
      <c r="K185" s="410">
        <f t="shared" si="54"/>
        <v>0</v>
      </c>
      <c r="L185" s="381">
        <v>0</v>
      </c>
      <c r="M185" s="44">
        <v>0</v>
      </c>
      <c r="N185" s="44">
        <v>0</v>
      </c>
      <c r="O185" s="44">
        <v>0</v>
      </c>
      <c r="P185" s="311">
        <f t="shared" si="49"/>
        <v>0</v>
      </c>
      <c r="Q185" s="44">
        <v>0</v>
      </c>
      <c r="R185" s="44">
        <v>0</v>
      </c>
      <c r="S185" s="44">
        <v>0</v>
      </c>
      <c r="T185" s="398">
        <v>0</v>
      </c>
      <c r="U185" s="410">
        <f t="shared" si="50"/>
        <v>0</v>
      </c>
      <c r="V185" s="44">
        <v>0</v>
      </c>
      <c r="W185" s="44">
        <v>0</v>
      </c>
      <c r="X185" s="44">
        <v>0</v>
      </c>
      <c r="Y185" s="398">
        <v>0</v>
      </c>
      <c r="Z185" s="410">
        <f t="shared" si="51"/>
        <v>0</v>
      </c>
      <c r="AA185" s="44">
        <v>0</v>
      </c>
      <c r="AB185" s="44">
        <v>0</v>
      </c>
      <c r="AC185" s="44">
        <v>0</v>
      </c>
      <c r="AD185" s="44">
        <v>0</v>
      </c>
      <c r="AE185" s="410">
        <f t="shared" si="52"/>
        <v>0</v>
      </c>
      <c r="AF185" s="43">
        <v>0</v>
      </c>
      <c r="AG185" s="43">
        <v>0</v>
      </c>
      <c r="AH185" s="43">
        <v>0</v>
      </c>
      <c r="AI185" s="43">
        <v>0</v>
      </c>
      <c r="AJ185" s="410">
        <f t="shared" si="53"/>
        <v>0</v>
      </c>
    </row>
    <row r="186" spans="1:36" s="18" customFormat="1" ht="15.75" customHeight="1" thickBot="1" x14ac:dyDescent="0.3">
      <c r="A186" s="173"/>
      <c r="B186" s="909"/>
      <c r="C186" s="950"/>
      <c r="D186" s="945"/>
      <c r="E186" s="222" t="s">
        <v>626</v>
      </c>
      <c r="F186" s="167">
        <f t="shared" si="55"/>
        <v>0</v>
      </c>
      <c r="G186" s="213">
        <v>0</v>
      </c>
      <c r="H186" s="213">
        <v>0</v>
      </c>
      <c r="I186" s="213">
        <v>0</v>
      </c>
      <c r="J186" s="400">
        <v>0</v>
      </c>
      <c r="K186" s="410">
        <f t="shared" si="54"/>
        <v>0</v>
      </c>
      <c r="L186" s="384">
        <v>0</v>
      </c>
      <c r="M186" s="213">
        <v>0</v>
      </c>
      <c r="N186" s="213">
        <v>0</v>
      </c>
      <c r="O186" s="213">
        <v>0</v>
      </c>
      <c r="P186" s="311">
        <f t="shared" si="49"/>
        <v>0</v>
      </c>
      <c r="Q186" s="213">
        <v>0</v>
      </c>
      <c r="R186" s="213">
        <v>0</v>
      </c>
      <c r="S186" s="213">
        <v>0</v>
      </c>
      <c r="T186" s="400">
        <v>0</v>
      </c>
      <c r="U186" s="410">
        <f t="shared" si="50"/>
        <v>0</v>
      </c>
      <c r="V186" s="213">
        <v>0</v>
      </c>
      <c r="W186" s="213">
        <v>0</v>
      </c>
      <c r="X186" s="213">
        <v>0</v>
      </c>
      <c r="Y186" s="400">
        <v>0</v>
      </c>
      <c r="Z186" s="410">
        <f t="shared" si="51"/>
        <v>0</v>
      </c>
      <c r="AA186" s="213">
        <v>0</v>
      </c>
      <c r="AB186" s="213">
        <v>0</v>
      </c>
      <c r="AC186" s="213">
        <v>0</v>
      </c>
      <c r="AD186" s="213">
        <v>0</v>
      </c>
      <c r="AE186" s="410">
        <f t="shared" si="52"/>
        <v>0</v>
      </c>
      <c r="AF186" s="43">
        <v>0</v>
      </c>
      <c r="AG186" s="43">
        <v>0</v>
      </c>
      <c r="AH186" s="43">
        <v>0</v>
      </c>
      <c r="AI186" s="43">
        <v>0</v>
      </c>
      <c r="AJ186" s="410">
        <f t="shared" si="53"/>
        <v>0</v>
      </c>
    </row>
    <row r="187" spans="1:36" s="18" customFormat="1" ht="15.75" customHeight="1" thickBot="1" x14ac:dyDescent="0.3">
      <c r="A187" s="173"/>
      <c r="B187" s="883"/>
      <c r="C187" s="950"/>
      <c r="D187" s="946"/>
      <c r="E187" s="222" t="s">
        <v>625</v>
      </c>
      <c r="F187" s="167">
        <f t="shared" si="55"/>
        <v>0</v>
      </c>
      <c r="G187" s="176">
        <v>0</v>
      </c>
      <c r="H187" s="176">
        <v>0</v>
      </c>
      <c r="I187" s="176">
        <v>0</v>
      </c>
      <c r="J187" s="401">
        <v>0</v>
      </c>
      <c r="K187" s="410">
        <f t="shared" si="54"/>
        <v>0</v>
      </c>
      <c r="L187" s="385">
        <v>0</v>
      </c>
      <c r="M187" s="176">
        <v>0</v>
      </c>
      <c r="N187" s="176">
        <v>0</v>
      </c>
      <c r="O187" s="176">
        <v>0</v>
      </c>
      <c r="P187" s="311">
        <f t="shared" si="49"/>
        <v>0</v>
      </c>
      <c r="Q187" s="176">
        <v>0</v>
      </c>
      <c r="R187" s="176">
        <v>0</v>
      </c>
      <c r="S187" s="176">
        <v>0</v>
      </c>
      <c r="T187" s="401">
        <v>0</v>
      </c>
      <c r="U187" s="410">
        <f t="shared" si="50"/>
        <v>0</v>
      </c>
      <c r="V187" s="176">
        <v>0</v>
      </c>
      <c r="W187" s="176">
        <v>0</v>
      </c>
      <c r="X187" s="176">
        <v>0</v>
      </c>
      <c r="Y187" s="401">
        <v>0</v>
      </c>
      <c r="Z187" s="410">
        <f t="shared" si="51"/>
        <v>0</v>
      </c>
      <c r="AA187" s="176">
        <v>0</v>
      </c>
      <c r="AB187" s="176">
        <v>0</v>
      </c>
      <c r="AC187" s="176">
        <v>0</v>
      </c>
      <c r="AD187" s="176">
        <v>0</v>
      </c>
      <c r="AE187" s="410">
        <f t="shared" si="52"/>
        <v>0</v>
      </c>
      <c r="AF187" s="210">
        <v>0</v>
      </c>
      <c r="AG187" s="210">
        <v>0</v>
      </c>
      <c r="AH187" s="210">
        <v>0</v>
      </c>
      <c r="AI187" s="210">
        <v>0</v>
      </c>
      <c r="AJ187" s="410">
        <f t="shared" si="53"/>
        <v>0</v>
      </c>
    </row>
    <row r="188" spans="1:36" s="18" customFormat="1" ht="13.5" customHeight="1" x14ac:dyDescent="0.25">
      <c r="A188" s="173"/>
      <c r="B188" s="948">
        <v>43</v>
      </c>
      <c r="C188" s="950"/>
      <c r="D188" s="943" t="s">
        <v>635</v>
      </c>
      <c r="E188" s="183" t="s">
        <v>118</v>
      </c>
      <c r="F188" s="167">
        <f t="shared" si="55"/>
        <v>0</v>
      </c>
      <c r="G188" s="178"/>
      <c r="H188" s="178"/>
      <c r="I188" s="178"/>
      <c r="J188" s="402"/>
      <c r="K188" s="410">
        <f t="shared" si="54"/>
        <v>0</v>
      </c>
      <c r="L188" s="382"/>
      <c r="M188" s="178"/>
      <c r="N188" s="178"/>
      <c r="O188" s="178"/>
      <c r="P188" s="311">
        <f t="shared" si="49"/>
        <v>0</v>
      </c>
      <c r="Q188" s="178"/>
      <c r="R188" s="178"/>
      <c r="S188" s="178"/>
      <c r="T188" s="402"/>
      <c r="U188" s="410">
        <f t="shared" si="50"/>
        <v>0</v>
      </c>
      <c r="V188" s="178"/>
      <c r="W188" s="178"/>
      <c r="X188" s="178"/>
      <c r="Y188" s="402"/>
      <c r="Z188" s="410">
        <f t="shared" si="51"/>
        <v>0</v>
      </c>
      <c r="AA188" s="178"/>
      <c r="AB188" s="178"/>
      <c r="AC188" s="178"/>
      <c r="AD188" s="178"/>
      <c r="AE188" s="410">
        <f t="shared" si="52"/>
        <v>0</v>
      </c>
      <c r="AF188" s="166"/>
      <c r="AG188" s="166"/>
      <c r="AH188" s="166"/>
      <c r="AI188" s="166"/>
      <c r="AJ188" s="410">
        <f t="shared" si="53"/>
        <v>0</v>
      </c>
    </row>
    <row r="189" spans="1:36" s="18" customFormat="1" ht="13.5" customHeight="1" x14ac:dyDescent="0.25">
      <c r="A189" s="173"/>
      <c r="B189" s="909"/>
      <c r="C189" s="950"/>
      <c r="D189" s="944"/>
      <c r="E189" s="184" t="s">
        <v>119</v>
      </c>
      <c r="F189" s="167">
        <f t="shared" si="55"/>
        <v>0</v>
      </c>
      <c r="G189" s="166"/>
      <c r="H189" s="166"/>
      <c r="I189" s="166"/>
      <c r="J189" s="403"/>
      <c r="K189" s="410">
        <f t="shared" si="54"/>
        <v>0</v>
      </c>
      <c r="L189" s="383"/>
      <c r="M189" s="166"/>
      <c r="N189" s="166"/>
      <c r="O189" s="166"/>
      <c r="P189" s="311">
        <f t="shared" si="49"/>
        <v>0</v>
      </c>
      <c r="Q189" s="166"/>
      <c r="R189" s="166"/>
      <c r="S189" s="166"/>
      <c r="T189" s="403"/>
      <c r="U189" s="410">
        <f t="shared" si="50"/>
        <v>0</v>
      </c>
      <c r="V189" s="166"/>
      <c r="W189" s="166"/>
      <c r="X189" s="166"/>
      <c r="Y189" s="403"/>
      <c r="Z189" s="410">
        <f t="shared" si="51"/>
        <v>0</v>
      </c>
      <c r="AA189" s="166"/>
      <c r="AB189" s="166"/>
      <c r="AC189" s="166"/>
      <c r="AD189" s="166"/>
      <c r="AE189" s="410">
        <f t="shared" si="52"/>
        <v>0</v>
      </c>
      <c r="AF189" s="166"/>
      <c r="AG189" s="166"/>
      <c r="AH189" s="166"/>
      <c r="AI189" s="166"/>
      <c r="AJ189" s="410">
        <f t="shared" si="53"/>
        <v>0</v>
      </c>
    </row>
    <row r="190" spans="1:36" s="18" customFormat="1" ht="13.5" customHeight="1" thickBot="1" x14ac:dyDescent="0.3">
      <c r="A190" s="173"/>
      <c r="B190" s="909"/>
      <c r="C190" s="950"/>
      <c r="D190" s="944"/>
      <c r="E190" s="60" t="s">
        <v>114</v>
      </c>
      <c r="F190" s="167">
        <f t="shared" si="55"/>
        <v>0</v>
      </c>
      <c r="G190" s="44">
        <v>0</v>
      </c>
      <c r="H190" s="44">
        <v>0</v>
      </c>
      <c r="I190" s="44">
        <v>0</v>
      </c>
      <c r="J190" s="398">
        <v>0</v>
      </c>
      <c r="K190" s="410">
        <f t="shared" si="54"/>
        <v>0</v>
      </c>
      <c r="L190" s="381">
        <v>0</v>
      </c>
      <c r="M190" s="44">
        <v>0</v>
      </c>
      <c r="N190" s="44">
        <v>0</v>
      </c>
      <c r="O190" s="44">
        <v>0</v>
      </c>
      <c r="P190" s="311">
        <f t="shared" si="49"/>
        <v>0</v>
      </c>
      <c r="Q190" s="44">
        <v>0</v>
      </c>
      <c r="R190" s="44">
        <v>0</v>
      </c>
      <c r="S190" s="44">
        <v>0</v>
      </c>
      <c r="T190" s="398">
        <v>0</v>
      </c>
      <c r="U190" s="410">
        <f t="shared" si="50"/>
        <v>0</v>
      </c>
      <c r="V190" s="44">
        <v>0</v>
      </c>
      <c r="W190" s="44">
        <v>0</v>
      </c>
      <c r="X190" s="44">
        <v>0</v>
      </c>
      <c r="Y190" s="398">
        <v>0</v>
      </c>
      <c r="Z190" s="410">
        <f t="shared" si="51"/>
        <v>0</v>
      </c>
      <c r="AA190" s="44">
        <v>0</v>
      </c>
      <c r="AB190" s="44">
        <v>0</v>
      </c>
      <c r="AC190" s="44">
        <v>0</v>
      </c>
      <c r="AD190" s="44">
        <v>0</v>
      </c>
      <c r="AE190" s="410">
        <f t="shared" si="52"/>
        <v>0</v>
      </c>
      <c r="AF190" s="43">
        <v>0</v>
      </c>
      <c r="AG190" s="43">
        <v>0</v>
      </c>
      <c r="AH190" s="43">
        <v>0</v>
      </c>
      <c r="AI190" s="43">
        <v>0</v>
      </c>
      <c r="AJ190" s="410">
        <f t="shared" si="53"/>
        <v>0</v>
      </c>
    </row>
    <row r="191" spans="1:36" s="18" customFormat="1" ht="13.5" customHeight="1" thickBot="1" x14ac:dyDescent="0.3">
      <c r="A191" s="173"/>
      <c r="B191" s="909"/>
      <c r="C191" s="950"/>
      <c r="D191" s="945"/>
      <c r="E191" s="222" t="s">
        <v>626</v>
      </c>
      <c r="F191" s="167">
        <f t="shared" si="55"/>
        <v>0</v>
      </c>
      <c r="G191" s="213">
        <v>0</v>
      </c>
      <c r="H191" s="213">
        <v>0</v>
      </c>
      <c r="I191" s="213">
        <v>0</v>
      </c>
      <c r="J191" s="400">
        <v>0</v>
      </c>
      <c r="K191" s="410">
        <f t="shared" si="54"/>
        <v>0</v>
      </c>
      <c r="L191" s="384">
        <v>0</v>
      </c>
      <c r="M191" s="213">
        <v>0</v>
      </c>
      <c r="N191" s="213">
        <v>0</v>
      </c>
      <c r="O191" s="213">
        <v>0</v>
      </c>
      <c r="P191" s="311">
        <f t="shared" si="49"/>
        <v>0</v>
      </c>
      <c r="Q191" s="213">
        <v>0</v>
      </c>
      <c r="R191" s="213">
        <v>0</v>
      </c>
      <c r="S191" s="213">
        <v>0</v>
      </c>
      <c r="T191" s="400">
        <v>0</v>
      </c>
      <c r="U191" s="410">
        <f t="shared" si="50"/>
        <v>0</v>
      </c>
      <c r="V191" s="213">
        <v>0</v>
      </c>
      <c r="W191" s="213">
        <v>0</v>
      </c>
      <c r="X191" s="213">
        <v>0</v>
      </c>
      <c r="Y191" s="400">
        <v>0</v>
      </c>
      <c r="Z191" s="410">
        <f t="shared" si="51"/>
        <v>0</v>
      </c>
      <c r="AA191" s="213">
        <v>0</v>
      </c>
      <c r="AB191" s="213">
        <v>0</v>
      </c>
      <c r="AC191" s="213">
        <v>0</v>
      </c>
      <c r="AD191" s="213">
        <v>0</v>
      </c>
      <c r="AE191" s="410">
        <f t="shared" si="52"/>
        <v>0</v>
      </c>
      <c r="AF191" s="43">
        <v>0</v>
      </c>
      <c r="AG191" s="43">
        <v>0</v>
      </c>
      <c r="AH191" s="43">
        <v>0</v>
      </c>
      <c r="AI191" s="43">
        <v>0</v>
      </c>
      <c r="AJ191" s="410">
        <f t="shared" si="53"/>
        <v>0</v>
      </c>
    </row>
    <row r="192" spans="1:36" s="18" customFormat="1" ht="15.75" customHeight="1" thickBot="1" x14ac:dyDescent="0.3">
      <c r="A192" s="173"/>
      <c r="B192" s="883"/>
      <c r="C192" s="950"/>
      <c r="D192" s="946"/>
      <c r="E192" s="222" t="s">
        <v>625</v>
      </c>
      <c r="F192" s="167">
        <f t="shared" si="55"/>
        <v>0</v>
      </c>
      <c r="G192" s="176">
        <v>0</v>
      </c>
      <c r="H192" s="176">
        <v>0</v>
      </c>
      <c r="I192" s="176">
        <v>0</v>
      </c>
      <c r="J192" s="401">
        <v>0</v>
      </c>
      <c r="K192" s="410">
        <f t="shared" si="54"/>
        <v>0</v>
      </c>
      <c r="L192" s="385">
        <v>0</v>
      </c>
      <c r="M192" s="176">
        <v>0</v>
      </c>
      <c r="N192" s="176">
        <v>0</v>
      </c>
      <c r="O192" s="176">
        <v>0</v>
      </c>
      <c r="P192" s="311">
        <f t="shared" si="49"/>
        <v>0</v>
      </c>
      <c r="Q192" s="176">
        <v>0</v>
      </c>
      <c r="R192" s="176">
        <v>0</v>
      </c>
      <c r="S192" s="176">
        <v>0</v>
      </c>
      <c r="T192" s="401">
        <v>0</v>
      </c>
      <c r="U192" s="410">
        <f t="shared" si="50"/>
        <v>0</v>
      </c>
      <c r="V192" s="176">
        <v>0</v>
      </c>
      <c r="W192" s="176">
        <v>0</v>
      </c>
      <c r="X192" s="176">
        <v>0</v>
      </c>
      <c r="Y192" s="401">
        <v>0</v>
      </c>
      <c r="Z192" s="410">
        <f t="shared" si="51"/>
        <v>0</v>
      </c>
      <c r="AA192" s="176">
        <v>0</v>
      </c>
      <c r="AB192" s="176">
        <v>0</v>
      </c>
      <c r="AC192" s="176">
        <v>0</v>
      </c>
      <c r="AD192" s="176">
        <v>0</v>
      </c>
      <c r="AE192" s="410">
        <f t="shared" si="52"/>
        <v>0</v>
      </c>
      <c r="AF192" s="210">
        <v>0</v>
      </c>
      <c r="AG192" s="210">
        <v>0</v>
      </c>
      <c r="AH192" s="210">
        <v>0</v>
      </c>
      <c r="AI192" s="210">
        <v>0</v>
      </c>
      <c r="AJ192" s="410">
        <f t="shared" si="53"/>
        <v>0</v>
      </c>
    </row>
    <row r="193" spans="1:36" s="18" customFormat="1" ht="23.25" customHeight="1" x14ac:dyDescent="0.25">
      <c r="A193" s="173"/>
      <c r="B193" s="948">
        <v>44</v>
      </c>
      <c r="C193" s="950"/>
      <c r="D193" s="943" t="s">
        <v>498</v>
      </c>
      <c r="E193" s="183" t="s">
        <v>118</v>
      </c>
      <c r="F193" s="167">
        <f t="shared" si="55"/>
        <v>0</v>
      </c>
      <c r="G193" s="178"/>
      <c r="H193" s="178"/>
      <c r="I193" s="178"/>
      <c r="J193" s="402"/>
      <c r="K193" s="410">
        <f t="shared" si="54"/>
        <v>0</v>
      </c>
      <c r="L193" s="382"/>
      <c r="M193" s="178"/>
      <c r="N193" s="178"/>
      <c r="O193" s="178"/>
      <c r="P193" s="311">
        <f t="shared" si="49"/>
        <v>0</v>
      </c>
      <c r="Q193" s="178"/>
      <c r="R193" s="178"/>
      <c r="S193" s="178"/>
      <c r="T193" s="402"/>
      <c r="U193" s="410">
        <f t="shared" si="50"/>
        <v>0</v>
      </c>
      <c r="V193" s="178"/>
      <c r="W193" s="178"/>
      <c r="X193" s="178"/>
      <c r="Y193" s="402"/>
      <c r="Z193" s="410">
        <f t="shared" si="51"/>
        <v>0</v>
      </c>
      <c r="AA193" s="178"/>
      <c r="AB193" s="178"/>
      <c r="AC193" s="178"/>
      <c r="AD193" s="178"/>
      <c r="AE193" s="410">
        <f t="shared" si="52"/>
        <v>0</v>
      </c>
      <c r="AF193" s="166"/>
      <c r="AG193" s="166"/>
      <c r="AH193" s="166"/>
      <c r="AI193" s="166"/>
      <c r="AJ193" s="410">
        <f t="shared" si="53"/>
        <v>0</v>
      </c>
    </row>
    <row r="194" spans="1:36" s="18" customFormat="1" ht="23.25" customHeight="1" x14ac:dyDescent="0.25">
      <c r="A194" s="173"/>
      <c r="B194" s="909"/>
      <c r="C194" s="950"/>
      <c r="D194" s="944"/>
      <c r="E194" s="184" t="s">
        <v>119</v>
      </c>
      <c r="F194" s="167">
        <f t="shared" si="55"/>
        <v>0</v>
      </c>
      <c r="G194" s="166"/>
      <c r="H194" s="166"/>
      <c r="I194" s="166"/>
      <c r="J194" s="403"/>
      <c r="K194" s="410">
        <f t="shared" si="54"/>
        <v>0</v>
      </c>
      <c r="L194" s="383"/>
      <c r="M194" s="166"/>
      <c r="N194" s="166"/>
      <c r="O194" s="166"/>
      <c r="P194" s="311">
        <f t="shared" si="49"/>
        <v>0</v>
      </c>
      <c r="Q194" s="166"/>
      <c r="R194" s="166"/>
      <c r="S194" s="166"/>
      <c r="T194" s="403"/>
      <c r="U194" s="410">
        <f t="shared" si="50"/>
        <v>0</v>
      </c>
      <c r="V194" s="166"/>
      <c r="W194" s="166"/>
      <c r="X194" s="166"/>
      <c r="Y194" s="403"/>
      <c r="Z194" s="410">
        <f t="shared" si="51"/>
        <v>0</v>
      </c>
      <c r="AA194" s="166"/>
      <c r="AB194" s="166"/>
      <c r="AC194" s="166"/>
      <c r="AD194" s="166"/>
      <c r="AE194" s="410">
        <f t="shared" si="52"/>
        <v>0</v>
      </c>
      <c r="AF194" s="166"/>
      <c r="AG194" s="166"/>
      <c r="AH194" s="166"/>
      <c r="AI194" s="166"/>
      <c r="AJ194" s="410">
        <f t="shared" si="53"/>
        <v>0</v>
      </c>
    </row>
    <row r="195" spans="1:36" s="18" customFormat="1" ht="23.25" customHeight="1" thickBot="1" x14ac:dyDescent="0.3">
      <c r="A195" s="173"/>
      <c r="B195" s="909"/>
      <c r="C195" s="950"/>
      <c r="D195" s="944"/>
      <c r="E195" s="60" t="s">
        <v>114</v>
      </c>
      <c r="F195" s="167">
        <f t="shared" si="55"/>
        <v>0</v>
      </c>
      <c r="G195" s="44">
        <v>0</v>
      </c>
      <c r="H195" s="44">
        <v>0</v>
      </c>
      <c r="I195" s="44">
        <v>0</v>
      </c>
      <c r="J195" s="398">
        <v>0</v>
      </c>
      <c r="K195" s="410">
        <f t="shared" si="54"/>
        <v>0</v>
      </c>
      <c r="L195" s="381">
        <v>0</v>
      </c>
      <c r="M195" s="44">
        <v>0</v>
      </c>
      <c r="N195" s="44">
        <v>0</v>
      </c>
      <c r="O195" s="44">
        <v>0</v>
      </c>
      <c r="P195" s="311">
        <f t="shared" si="49"/>
        <v>0</v>
      </c>
      <c r="Q195" s="44">
        <v>0</v>
      </c>
      <c r="R195" s="44">
        <v>0</v>
      </c>
      <c r="S195" s="44">
        <v>0</v>
      </c>
      <c r="T195" s="398">
        <v>0</v>
      </c>
      <c r="U195" s="410">
        <f t="shared" si="50"/>
        <v>0</v>
      </c>
      <c r="V195" s="44">
        <v>0</v>
      </c>
      <c r="W195" s="44">
        <v>0</v>
      </c>
      <c r="X195" s="44">
        <v>0</v>
      </c>
      <c r="Y195" s="398">
        <v>0</v>
      </c>
      <c r="Z195" s="410">
        <f t="shared" si="51"/>
        <v>0</v>
      </c>
      <c r="AA195" s="44">
        <v>0</v>
      </c>
      <c r="AB195" s="44">
        <v>0</v>
      </c>
      <c r="AC195" s="44">
        <v>0</v>
      </c>
      <c r="AD195" s="44">
        <v>0</v>
      </c>
      <c r="AE195" s="410">
        <f t="shared" si="52"/>
        <v>0</v>
      </c>
      <c r="AF195" s="43">
        <v>0</v>
      </c>
      <c r="AG195" s="43">
        <v>0</v>
      </c>
      <c r="AH195" s="43">
        <v>0</v>
      </c>
      <c r="AI195" s="43">
        <v>0</v>
      </c>
      <c r="AJ195" s="410">
        <f t="shared" si="53"/>
        <v>0</v>
      </c>
    </row>
    <row r="196" spans="1:36" s="18" customFormat="1" ht="23.25" customHeight="1" thickBot="1" x14ac:dyDescent="0.3">
      <c r="A196" s="173"/>
      <c r="B196" s="909"/>
      <c r="C196" s="950"/>
      <c r="D196" s="945"/>
      <c r="E196" s="222" t="s">
        <v>626</v>
      </c>
      <c r="F196" s="167">
        <f t="shared" si="55"/>
        <v>0</v>
      </c>
      <c r="G196" s="213">
        <v>0</v>
      </c>
      <c r="H196" s="213">
        <v>0</v>
      </c>
      <c r="I196" s="213">
        <v>0</v>
      </c>
      <c r="J196" s="400">
        <v>0</v>
      </c>
      <c r="K196" s="410">
        <f t="shared" si="54"/>
        <v>0</v>
      </c>
      <c r="L196" s="384">
        <v>0</v>
      </c>
      <c r="M196" s="213">
        <v>0</v>
      </c>
      <c r="N196" s="213">
        <v>0</v>
      </c>
      <c r="O196" s="213">
        <v>0</v>
      </c>
      <c r="P196" s="311">
        <f t="shared" si="49"/>
        <v>0</v>
      </c>
      <c r="Q196" s="213">
        <v>0</v>
      </c>
      <c r="R196" s="213">
        <v>0</v>
      </c>
      <c r="S196" s="213">
        <v>0</v>
      </c>
      <c r="T196" s="400">
        <v>0</v>
      </c>
      <c r="U196" s="410">
        <f t="shared" si="50"/>
        <v>0</v>
      </c>
      <c r="V196" s="213">
        <v>0</v>
      </c>
      <c r="W196" s="213">
        <v>0</v>
      </c>
      <c r="X196" s="213">
        <v>0</v>
      </c>
      <c r="Y196" s="400">
        <v>0</v>
      </c>
      <c r="Z196" s="410">
        <f t="shared" si="51"/>
        <v>0</v>
      </c>
      <c r="AA196" s="213">
        <v>0</v>
      </c>
      <c r="AB196" s="213">
        <v>0</v>
      </c>
      <c r="AC196" s="213">
        <v>0</v>
      </c>
      <c r="AD196" s="213">
        <v>0</v>
      </c>
      <c r="AE196" s="410">
        <f t="shared" si="52"/>
        <v>0</v>
      </c>
      <c r="AF196" s="43">
        <v>0</v>
      </c>
      <c r="AG196" s="43">
        <v>0</v>
      </c>
      <c r="AH196" s="43">
        <v>0</v>
      </c>
      <c r="AI196" s="43">
        <v>0</v>
      </c>
      <c r="AJ196" s="410">
        <f t="shared" si="53"/>
        <v>0</v>
      </c>
    </row>
    <row r="197" spans="1:36" s="18" customFormat="1" ht="23.25" customHeight="1" thickBot="1" x14ac:dyDescent="0.3">
      <c r="A197" s="173"/>
      <c r="B197" s="883"/>
      <c r="C197" s="950"/>
      <c r="D197" s="946"/>
      <c r="E197" s="222" t="s">
        <v>625</v>
      </c>
      <c r="F197" s="167">
        <f t="shared" si="55"/>
        <v>0</v>
      </c>
      <c r="G197" s="176">
        <v>0</v>
      </c>
      <c r="H197" s="176">
        <v>0</v>
      </c>
      <c r="I197" s="176">
        <v>0</v>
      </c>
      <c r="J197" s="401">
        <v>0</v>
      </c>
      <c r="K197" s="410">
        <f t="shared" si="54"/>
        <v>0</v>
      </c>
      <c r="L197" s="385">
        <v>0</v>
      </c>
      <c r="M197" s="176">
        <v>0</v>
      </c>
      <c r="N197" s="176">
        <v>0</v>
      </c>
      <c r="O197" s="176">
        <v>0</v>
      </c>
      <c r="P197" s="311">
        <f t="shared" si="49"/>
        <v>0</v>
      </c>
      <c r="Q197" s="176">
        <v>0</v>
      </c>
      <c r="R197" s="176">
        <v>0</v>
      </c>
      <c r="S197" s="176">
        <v>0</v>
      </c>
      <c r="T197" s="401">
        <v>0</v>
      </c>
      <c r="U197" s="410">
        <f t="shared" si="50"/>
        <v>0</v>
      </c>
      <c r="V197" s="176">
        <v>0</v>
      </c>
      <c r="W197" s="176">
        <v>0</v>
      </c>
      <c r="X197" s="176">
        <v>0</v>
      </c>
      <c r="Y197" s="401">
        <v>0</v>
      </c>
      <c r="Z197" s="410">
        <f t="shared" si="51"/>
        <v>0</v>
      </c>
      <c r="AA197" s="176">
        <v>0</v>
      </c>
      <c r="AB197" s="176">
        <v>0</v>
      </c>
      <c r="AC197" s="176">
        <v>0</v>
      </c>
      <c r="AD197" s="176">
        <v>0</v>
      </c>
      <c r="AE197" s="410">
        <f t="shared" si="52"/>
        <v>0</v>
      </c>
      <c r="AF197" s="210">
        <v>0</v>
      </c>
      <c r="AG197" s="210">
        <v>0</v>
      </c>
      <c r="AH197" s="210">
        <v>0</v>
      </c>
      <c r="AI197" s="210">
        <v>0</v>
      </c>
      <c r="AJ197" s="410">
        <f t="shared" si="53"/>
        <v>0</v>
      </c>
    </row>
    <row r="198" spans="1:36" s="18" customFormat="1" ht="13.5" customHeight="1" x14ac:dyDescent="0.25">
      <c r="A198" s="173"/>
      <c r="B198" s="948">
        <v>45</v>
      </c>
      <c r="C198" s="950"/>
      <c r="D198" s="943" t="s">
        <v>499</v>
      </c>
      <c r="E198" s="57" t="s">
        <v>118</v>
      </c>
      <c r="F198" s="167">
        <f t="shared" si="55"/>
        <v>0</v>
      </c>
      <c r="G198" s="49">
        <v>0</v>
      </c>
      <c r="H198" s="49">
        <v>0</v>
      </c>
      <c r="I198" s="49">
        <v>0</v>
      </c>
      <c r="J198" s="399">
        <v>0</v>
      </c>
      <c r="K198" s="410">
        <f t="shared" si="54"/>
        <v>0</v>
      </c>
      <c r="L198" s="386">
        <v>0</v>
      </c>
      <c r="M198" s="49">
        <v>0</v>
      </c>
      <c r="N198" s="49">
        <v>0</v>
      </c>
      <c r="O198" s="49">
        <v>0</v>
      </c>
      <c r="P198" s="311">
        <f t="shared" si="49"/>
        <v>0</v>
      </c>
      <c r="Q198" s="49">
        <v>0</v>
      </c>
      <c r="R198" s="49">
        <v>0</v>
      </c>
      <c r="S198" s="49">
        <v>0</v>
      </c>
      <c r="T198" s="399">
        <v>0</v>
      </c>
      <c r="U198" s="410">
        <f t="shared" si="50"/>
        <v>0</v>
      </c>
      <c r="V198" s="49">
        <v>0</v>
      </c>
      <c r="W198" s="49">
        <v>0</v>
      </c>
      <c r="X198" s="49">
        <v>0</v>
      </c>
      <c r="Y198" s="399">
        <v>0</v>
      </c>
      <c r="Z198" s="410">
        <f t="shared" si="51"/>
        <v>0</v>
      </c>
      <c r="AA198" s="49">
        <v>0</v>
      </c>
      <c r="AB198" s="49">
        <v>0</v>
      </c>
      <c r="AC198" s="49">
        <v>0</v>
      </c>
      <c r="AD198" s="49">
        <v>0</v>
      </c>
      <c r="AE198" s="410">
        <f t="shared" si="52"/>
        <v>0</v>
      </c>
      <c r="AF198" s="210">
        <v>0</v>
      </c>
      <c r="AG198" s="210">
        <v>0</v>
      </c>
      <c r="AH198" s="210">
        <v>0</v>
      </c>
      <c r="AI198" s="210">
        <v>0</v>
      </c>
      <c r="AJ198" s="410">
        <f t="shared" si="53"/>
        <v>0</v>
      </c>
    </row>
    <row r="199" spans="1:36" s="18" customFormat="1" ht="13.5" customHeight="1" x14ac:dyDescent="0.25">
      <c r="A199" s="173"/>
      <c r="B199" s="909"/>
      <c r="C199" s="950"/>
      <c r="D199" s="944"/>
      <c r="E199" s="59" t="s">
        <v>119</v>
      </c>
      <c r="F199" s="167">
        <f t="shared" si="55"/>
        <v>0</v>
      </c>
      <c r="G199" s="43">
        <v>0</v>
      </c>
      <c r="H199" s="43">
        <v>0</v>
      </c>
      <c r="I199" s="43">
        <v>0</v>
      </c>
      <c r="J199" s="397">
        <v>0</v>
      </c>
      <c r="K199" s="410">
        <f t="shared" si="54"/>
        <v>0</v>
      </c>
      <c r="L199" s="380">
        <v>0</v>
      </c>
      <c r="M199" s="43">
        <v>0</v>
      </c>
      <c r="N199" s="43">
        <v>0</v>
      </c>
      <c r="O199" s="43">
        <v>0</v>
      </c>
      <c r="P199" s="311">
        <f t="shared" si="49"/>
        <v>0</v>
      </c>
      <c r="Q199" s="43">
        <v>0</v>
      </c>
      <c r="R199" s="43">
        <v>0</v>
      </c>
      <c r="S199" s="43">
        <v>0</v>
      </c>
      <c r="T199" s="397">
        <v>0</v>
      </c>
      <c r="U199" s="410">
        <f t="shared" si="50"/>
        <v>0</v>
      </c>
      <c r="V199" s="43">
        <v>0</v>
      </c>
      <c r="W199" s="43">
        <v>0</v>
      </c>
      <c r="X199" s="43">
        <v>0</v>
      </c>
      <c r="Y199" s="397">
        <v>0</v>
      </c>
      <c r="Z199" s="410">
        <f t="shared" si="51"/>
        <v>0</v>
      </c>
      <c r="AA199" s="43">
        <v>0</v>
      </c>
      <c r="AB199" s="43">
        <v>0</v>
      </c>
      <c r="AC199" s="43">
        <v>0</v>
      </c>
      <c r="AD199" s="43">
        <v>0</v>
      </c>
      <c r="AE199" s="410">
        <f t="shared" si="52"/>
        <v>0</v>
      </c>
      <c r="AF199" s="43">
        <v>0</v>
      </c>
      <c r="AG199" s="43">
        <v>0</v>
      </c>
      <c r="AH199" s="43">
        <v>0</v>
      </c>
      <c r="AI199" s="43">
        <v>0</v>
      </c>
      <c r="AJ199" s="410">
        <f t="shared" si="53"/>
        <v>0</v>
      </c>
    </row>
    <row r="200" spans="1:36" s="18" customFormat="1" ht="15.75" customHeight="1" thickBot="1" x14ac:dyDescent="0.3">
      <c r="A200" s="173"/>
      <c r="B200" s="909"/>
      <c r="C200" s="950"/>
      <c r="D200" s="944"/>
      <c r="E200" s="60" t="s">
        <v>114</v>
      </c>
      <c r="F200" s="167">
        <f t="shared" si="55"/>
        <v>0</v>
      </c>
      <c r="G200" s="44">
        <v>0</v>
      </c>
      <c r="H200" s="44">
        <v>0</v>
      </c>
      <c r="I200" s="44">
        <v>0</v>
      </c>
      <c r="J200" s="398">
        <v>0</v>
      </c>
      <c r="K200" s="410">
        <f t="shared" si="54"/>
        <v>0</v>
      </c>
      <c r="L200" s="381">
        <v>0</v>
      </c>
      <c r="M200" s="44">
        <v>0</v>
      </c>
      <c r="N200" s="44">
        <v>0</v>
      </c>
      <c r="O200" s="44">
        <v>0</v>
      </c>
      <c r="P200" s="311">
        <f t="shared" si="49"/>
        <v>0</v>
      </c>
      <c r="Q200" s="44">
        <v>0</v>
      </c>
      <c r="R200" s="44">
        <v>0</v>
      </c>
      <c r="S200" s="44">
        <v>0</v>
      </c>
      <c r="T200" s="398">
        <v>0</v>
      </c>
      <c r="U200" s="410">
        <f t="shared" si="50"/>
        <v>0</v>
      </c>
      <c r="V200" s="44">
        <v>0</v>
      </c>
      <c r="W200" s="44">
        <v>0</v>
      </c>
      <c r="X200" s="44">
        <v>0</v>
      </c>
      <c r="Y200" s="398">
        <v>0</v>
      </c>
      <c r="Z200" s="410">
        <f t="shared" si="51"/>
        <v>0</v>
      </c>
      <c r="AA200" s="44">
        <v>0</v>
      </c>
      <c r="AB200" s="44">
        <v>0</v>
      </c>
      <c r="AC200" s="44">
        <v>0</v>
      </c>
      <c r="AD200" s="44">
        <v>0</v>
      </c>
      <c r="AE200" s="410">
        <f t="shared" si="52"/>
        <v>0</v>
      </c>
      <c r="AF200" s="43">
        <v>0</v>
      </c>
      <c r="AG200" s="43">
        <v>0</v>
      </c>
      <c r="AH200" s="43">
        <v>0</v>
      </c>
      <c r="AI200" s="43">
        <v>0</v>
      </c>
      <c r="AJ200" s="410">
        <f t="shared" si="53"/>
        <v>0</v>
      </c>
    </row>
    <row r="201" spans="1:36" s="18" customFormat="1" ht="15.75" customHeight="1" thickBot="1" x14ac:dyDescent="0.3">
      <c r="A201" s="173"/>
      <c r="B201" s="909"/>
      <c r="C201" s="950"/>
      <c r="D201" s="945"/>
      <c r="E201" s="222" t="s">
        <v>626</v>
      </c>
      <c r="F201" s="167">
        <f t="shared" si="55"/>
        <v>0</v>
      </c>
      <c r="G201" s="213">
        <v>0</v>
      </c>
      <c r="H201" s="213">
        <v>0</v>
      </c>
      <c r="I201" s="213">
        <v>0</v>
      </c>
      <c r="J201" s="400">
        <v>0</v>
      </c>
      <c r="K201" s="410">
        <f t="shared" si="54"/>
        <v>0</v>
      </c>
      <c r="L201" s="384">
        <v>0</v>
      </c>
      <c r="M201" s="213">
        <v>0</v>
      </c>
      <c r="N201" s="213">
        <v>0</v>
      </c>
      <c r="O201" s="213">
        <v>0</v>
      </c>
      <c r="P201" s="311">
        <f t="shared" si="49"/>
        <v>0</v>
      </c>
      <c r="Q201" s="213">
        <v>0</v>
      </c>
      <c r="R201" s="213">
        <v>0</v>
      </c>
      <c r="S201" s="213">
        <v>0</v>
      </c>
      <c r="T201" s="400">
        <v>0</v>
      </c>
      <c r="U201" s="410">
        <f t="shared" si="50"/>
        <v>0</v>
      </c>
      <c r="V201" s="213">
        <v>0</v>
      </c>
      <c r="W201" s="213">
        <v>0</v>
      </c>
      <c r="X201" s="213">
        <v>0</v>
      </c>
      <c r="Y201" s="400">
        <v>0</v>
      </c>
      <c r="Z201" s="410">
        <f t="shared" si="51"/>
        <v>0</v>
      </c>
      <c r="AA201" s="213">
        <v>0</v>
      </c>
      <c r="AB201" s="213">
        <v>0</v>
      </c>
      <c r="AC201" s="213">
        <v>0</v>
      </c>
      <c r="AD201" s="213">
        <v>0</v>
      </c>
      <c r="AE201" s="410">
        <f t="shared" si="52"/>
        <v>0</v>
      </c>
      <c r="AF201" s="43">
        <v>0</v>
      </c>
      <c r="AG201" s="43">
        <v>0</v>
      </c>
      <c r="AH201" s="43">
        <v>0</v>
      </c>
      <c r="AI201" s="43">
        <v>0</v>
      </c>
      <c r="AJ201" s="410">
        <f t="shared" si="53"/>
        <v>0</v>
      </c>
    </row>
    <row r="202" spans="1:36" s="18" customFormat="1" ht="15.75" customHeight="1" thickBot="1" x14ac:dyDescent="0.3">
      <c r="A202" s="173"/>
      <c r="B202" s="883"/>
      <c r="C202" s="950"/>
      <c r="D202" s="946"/>
      <c r="E202" s="222" t="s">
        <v>625</v>
      </c>
      <c r="F202" s="167">
        <f t="shared" si="55"/>
        <v>0</v>
      </c>
      <c r="G202" s="176">
        <v>0</v>
      </c>
      <c r="H202" s="176">
        <v>0</v>
      </c>
      <c r="I202" s="176">
        <v>0</v>
      </c>
      <c r="J202" s="401">
        <v>0</v>
      </c>
      <c r="K202" s="410">
        <f t="shared" si="54"/>
        <v>0</v>
      </c>
      <c r="L202" s="385">
        <v>0</v>
      </c>
      <c r="M202" s="176">
        <v>0</v>
      </c>
      <c r="N202" s="176">
        <v>0</v>
      </c>
      <c r="O202" s="176">
        <v>0</v>
      </c>
      <c r="P202" s="311">
        <f t="shared" si="49"/>
        <v>0</v>
      </c>
      <c r="Q202" s="176">
        <v>0</v>
      </c>
      <c r="R202" s="176">
        <v>0</v>
      </c>
      <c r="S202" s="176">
        <v>0</v>
      </c>
      <c r="T202" s="401">
        <v>0</v>
      </c>
      <c r="U202" s="410">
        <f t="shared" si="50"/>
        <v>0</v>
      </c>
      <c r="V202" s="176">
        <v>0</v>
      </c>
      <c r="W202" s="176">
        <v>0</v>
      </c>
      <c r="X202" s="176">
        <v>0</v>
      </c>
      <c r="Y202" s="401">
        <v>0</v>
      </c>
      <c r="Z202" s="410">
        <f t="shared" si="51"/>
        <v>0</v>
      </c>
      <c r="AA202" s="176">
        <v>0</v>
      </c>
      <c r="AB202" s="176">
        <v>0</v>
      </c>
      <c r="AC202" s="176">
        <v>0</v>
      </c>
      <c r="AD202" s="176">
        <v>0</v>
      </c>
      <c r="AE202" s="410">
        <f t="shared" si="52"/>
        <v>0</v>
      </c>
      <c r="AF202" s="210">
        <v>0</v>
      </c>
      <c r="AG202" s="210">
        <v>0</v>
      </c>
      <c r="AH202" s="210">
        <v>0</v>
      </c>
      <c r="AI202" s="210">
        <v>0</v>
      </c>
      <c r="AJ202" s="410">
        <f t="shared" si="53"/>
        <v>0</v>
      </c>
    </row>
    <row r="203" spans="1:36" s="18" customFormat="1" ht="13.5" customHeight="1" x14ac:dyDescent="0.25">
      <c r="A203" s="173"/>
      <c r="B203" s="948">
        <v>46</v>
      </c>
      <c r="C203" s="950"/>
      <c r="D203" s="943" t="s">
        <v>500</v>
      </c>
      <c r="E203" s="57" t="s">
        <v>118</v>
      </c>
      <c r="F203" s="167">
        <f t="shared" si="55"/>
        <v>0</v>
      </c>
      <c r="G203" s="49">
        <v>0</v>
      </c>
      <c r="H203" s="49">
        <v>0</v>
      </c>
      <c r="I203" s="49">
        <v>0</v>
      </c>
      <c r="J203" s="399">
        <v>0</v>
      </c>
      <c r="K203" s="410">
        <f t="shared" si="54"/>
        <v>0</v>
      </c>
      <c r="L203" s="386">
        <v>0</v>
      </c>
      <c r="M203" s="49">
        <v>0</v>
      </c>
      <c r="N203" s="49">
        <v>0</v>
      </c>
      <c r="O203" s="49">
        <v>0</v>
      </c>
      <c r="P203" s="311">
        <f t="shared" si="49"/>
        <v>0</v>
      </c>
      <c r="Q203" s="49">
        <v>0</v>
      </c>
      <c r="R203" s="49">
        <v>0</v>
      </c>
      <c r="S203" s="49">
        <v>0</v>
      </c>
      <c r="T203" s="399">
        <v>0</v>
      </c>
      <c r="U203" s="410">
        <f t="shared" si="50"/>
        <v>0</v>
      </c>
      <c r="V203" s="49">
        <v>0</v>
      </c>
      <c r="W203" s="49">
        <v>0</v>
      </c>
      <c r="X203" s="49">
        <v>0</v>
      </c>
      <c r="Y203" s="399">
        <v>0</v>
      </c>
      <c r="Z203" s="410">
        <f t="shared" si="51"/>
        <v>0</v>
      </c>
      <c r="AA203" s="49">
        <v>0</v>
      </c>
      <c r="AB203" s="49">
        <v>0</v>
      </c>
      <c r="AC203" s="49">
        <v>0</v>
      </c>
      <c r="AD203" s="49">
        <v>0</v>
      </c>
      <c r="AE203" s="410">
        <f t="shared" si="52"/>
        <v>0</v>
      </c>
      <c r="AF203" s="210">
        <v>0</v>
      </c>
      <c r="AG203" s="210">
        <v>0</v>
      </c>
      <c r="AH203" s="210">
        <v>0</v>
      </c>
      <c r="AI203" s="210">
        <v>0</v>
      </c>
      <c r="AJ203" s="410">
        <f t="shared" si="53"/>
        <v>0</v>
      </c>
    </row>
    <row r="204" spans="1:36" s="18" customFormat="1" ht="13.5" customHeight="1" x14ac:dyDescent="0.25">
      <c r="A204" s="173"/>
      <c r="B204" s="909"/>
      <c r="C204" s="950"/>
      <c r="D204" s="944"/>
      <c r="E204" s="59" t="s">
        <v>119</v>
      </c>
      <c r="F204" s="167">
        <f t="shared" si="55"/>
        <v>0</v>
      </c>
      <c r="G204" s="43">
        <v>0</v>
      </c>
      <c r="H204" s="43">
        <v>0</v>
      </c>
      <c r="I204" s="43">
        <v>0</v>
      </c>
      <c r="J204" s="397">
        <v>0</v>
      </c>
      <c r="K204" s="410">
        <f t="shared" si="54"/>
        <v>0</v>
      </c>
      <c r="L204" s="380">
        <v>0</v>
      </c>
      <c r="M204" s="43">
        <v>0</v>
      </c>
      <c r="N204" s="43">
        <v>0</v>
      </c>
      <c r="O204" s="43">
        <v>0</v>
      </c>
      <c r="P204" s="311">
        <f t="shared" si="49"/>
        <v>0</v>
      </c>
      <c r="Q204" s="43">
        <v>0</v>
      </c>
      <c r="R204" s="43">
        <v>0</v>
      </c>
      <c r="S204" s="43">
        <v>0</v>
      </c>
      <c r="T204" s="397">
        <v>0</v>
      </c>
      <c r="U204" s="410">
        <f t="shared" si="50"/>
        <v>0</v>
      </c>
      <c r="V204" s="43">
        <v>0</v>
      </c>
      <c r="W204" s="43">
        <v>0</v>
      </c>
      <c r="X204" s="43">
        <v>0</v>
      </c>
      <c r="Y204" s="397">
        <v>0</v>
      </c>
      <c r="Z204" s="410">
        <f t="shared" si="51"/>
        <v>0</v>
      </c>
      <c r="AA204" s="43">
        <v>0</v>
      </c>
      <c r="AB204" s="43">
        <v>0</v>
      </c>
      <c r="AC204" s="43">
        <v>0</v>
      </c>
      <c r="AD204" s="43">
        <v>0</v>
      </c>
      <c r="AE204" s="410">
        <f t="shared" si="52"/>
        <v>0</v>
      </c>
      <c r="AF204" s="43">
        <v>0</v>
      </c>
      <c r="AG204" s="43">
        <v>0</v>
      </c>
      <c r="AH204" s="43">
        <v>0</v>
      </c>
      <c r="AI204" s="43">
        <v>0</v>
      </c>
      <c r="AJ204" s="410">
        <f t="shared" si="53"/>
        <v>0</v>
      </c>
    </row>
    <row r="205" spans="1:36" s="18" customFormat="1" ht="15.75" customHeight="1" thickBot="1" x14ac:dyDescent="0.3">
      <c r="A205" s="173"/>
      <c r="B205" s="909"/>
      <c r="C205" s="950"/>
      <c r="D205" s="944"/>
      <c r="E205" s="60" t="s">
        <v>114</v>
      </c>
      <c r="F205" s="167">
        <f t="shared" si="55"/>
        <v>0</v>
      </c>
      <c r="G205" s="44">
        <v>0</v>
      </c>
      <c r="H205" s="44">
        <v>0</v>
      </c>
      <c r="I205" s="44">
        <v>0</v>
      </c>
      <c r="J205" s="398">
        <v>0</v>
      </c>
      <c r="K205" s="410">
        <f t="shared" si="54"/>
        <v>0</v>
      </c>
      <c r="L205" s="381">
        <v>0</v>
      </c>
      <c r="M205" s="44">
        <v>0</v>
      </c>
      <c r="N205" s="44">
        <v>0</v>
      </c>
      <c r="O205" s="44">
        <v>0</v>
      </c>
      <c r="P205" s="311">
        <f t="shared" si="49"/>
        <v>0</v>
      </c>
      <c r="Q205" s="44">
        <v>0</v>
      </c>
      <c r="R205" s="44">
        <v>0</v>
      </c>
      <c r="S205" s="44">
        <v>0</v>
      </c>
      <c r="T205" s="398">
        <v>0</v>
      </c>
      <c r="U205" s="410">
        <f t="shared" si="50"/>
        <v>0</v>
      </c>
      <c r="V205" s="44">
        <v>0</v>
      </c>
      <c r="W205" s="44">
        <v>0</v>
      </c>
      <c r="X205" s="44">
        <v>0</v>
      </c>
      <c r="Y205" s="398">
        <v>0</v>
      </c>
      <c r="Z205" s="410">
        <f t="shared" si="51"/>
        <v>0</v>
      </c>
      <c r="AA205" s="44">
        <v>0</v>
      </c>
      <c r="AB205" s="44">
        <v>0</v>
      </c>
      <c r="AC205" s="44">
        <v>0</v>
      </c>
      <c r="AD205" s="44">
        <v>0</v>
      </c>
      <c r="AE205" s="410">
        <f t="shared" si="52"/>
        <v>0</v>
      </c>
      <c r="AF205" s="43">
        <v>0</v>
      </c>
      <c r="AG205" s="43">
        <v>0</v>
      </c>
      <c r="AH205" s="43">
        <v>0</v>
      </c>
      <c r="AI205" s="43">
        <v>0</v>
      </c>
      <c r="AJ205" s="410">
        <f t="shared" si="53"/>
        <v>0</v>
      </c>
    </row>
    <row r="206" spans="1:36" s="18" customFormat="1" ht="15.75" customHeight="1" thickBot="1" x14ac:dyDescent="0.3">
      <c r="A206" s="173"/>
      <c r="B206" s="909"/>
      <c r="C206" s="950"/>
      <c r="D206" s="945"/>
      <c r="E206" s="222" t="s">
        <v>626</v>
      </c>
      <c r="F206" s="167">
        <f t="shared" si="55"/>
        <v>0</v>
      </c>
      <c r="G206" s="213">
        <v>0</v>
      </c>
      <c r="H206" s="213">
        <v>0</v>
      </c>
      <c r="I206" s="213">
        <v>0</v>
      </c>
      <c r="J206" s="400">
        <v>0</v>
      </c>
      <c r="K206" s="410">
        <f t="shared" si="54"/>
        <v>0</v>
      </c>
      <c r="L206" s="384">
        <v>0</v>
      </c>
      <c r="M206" s="213">
        <v>0</v>
      </c>
      <c r="N206" s="213">
        <v>0</v>
      </c>
      <c r="O206" s="213">
        <v>0</v>
      </c>
      <c r="P206" s="311">
        <f t="shared" si="49"/>
        <v>0</v>
      </c>
      <c r="Q206" s="213">
        <v>0</v>
      </c>
      <c r="R206" s="213">
        <v>0</v>
      </c>
      <c r="S206" s="213">
        <v>0</v>
      </c>
      <c r="T206" s="400">
        <v>0</v>
      </c>
      <c r="U206" s="410">
        <f t="shared" si="50"/>
        <v>0</v>
      </c>
      <c r="V206" s="213">
        <v>0</v>
      </c>
      <c r="W206" s="213">
        <v>0</v>
      </c>
      <c r="X206" s="213">
        <v>0</v>
      </c>
      <c r="Y206" s="400">
        <v>0</v>
      </c>
      <c r="Z206" s="410">
        <f t="shared" si="51"/>
        <v>0</v>
      </c>
      <c r="AA206" s="213">
        <v>0</v>
      </c>
      <c r="AB206" s="213">
        <v>0</v>
      </c>
      <c r="AC206" s="213">
        <v>0</v>
      </c>
      <c r="AD206" s="213">
        <v>0</v>
      </c>
      <c r="AE206" s="410">
        <f t="shared" si="52"/>
        <v>0</v>
      </c>
      <c r="AF206" s="43">
        <v>0</v>
      </c>
      <c r="AG206" s="43">
        <v>0</v>
      </c>
      <c r="AH206" s="43">
        <v>0</v>
      </c>
      <c r="AI206" s="43">
        <v>0</v>
      </c>
      <c r="AJ206" s="410">
        <f t="shared" si="53"/>
        <v>0</v>
      </c>
    </row>
    <row r="207" spans="1:36" s="18" customFormat="1" ht="15.75" customHeight="1" thickBot="1" x14ac:dyDescent="0.3">
      <c r="A207" s="173"/>
      <c r="B207" s="883"/>
      <c r="C207" s="950"/>
      <c r="D207" s="946"/>
      <c r="E207" s="222" t="s">
        <v>625</v>
      </c>
      <c r="F207" s="167">
        <f t="shared" si="55"/>
        <v>0</v>
      </c>
      <c r="G207" s="176">
        <v>0</v>
      </c>
      <c r="H207" s="176">
        <v>0</v>
      </c>
      <c r="I207" s="176">
        <v>0</v>
      </c>
      <c r="J207" s="401">
        <v>0</v>
      </c>
      <c r="K207" s="410">
        <f t="shared" si="54"/>
        <v>0</v>
      </c>
      <c r="L207" s="385">
        <v>0</v>
      </c>
      <c r="M207" s="176">
        <v>0</v>
      </c>
      <c r="N207" s="176">
        <v>0</v>
      </c>
      <c r="O207" s="176">
        <v>0</v>
      </c>
      <c r="P207" s="311">
        <f t="shared" si="49"/>
        <v>0</v>
      </c>
      <c r="Q207" s="176">
        <v>0</v>
      </c>
      <c r="R207" s="176">
        <v>0</v>
      </c>
      <c r="S207" s="176">
        <v>0</v>
      </c>
      <c r="T207" s="401">
        <v>0</v>
      </c>
      <c r="U207" s="410">
        <f t="shared" si="50"/>
        <v>0</v>
      </c>
      <c r="V207" s="176">
        <v>0</v>
      </c>
      <c r="W207" s="176">
        <v>0</v>
      </c>
      <c r="X207" s="176">
        <v>0</v>
      </c>
      <c r="Y207" s="401">
        <v>0</v>
      </c>
      <c r="Z207" s="410">
        <f t="shared" si="51"/>
        <v>0</v>
      </c>
      <c r="AA207" s="176">
        <v>0</v>
      </c>
      <c r="AB207" s="176">
        <v>0</v>
      </c>
      <c r="AC207" s="176">
        <v>0</v>
      </c>
      <c r="AD207" s="176">
        <v>0</v>
      </c>
      <c r="AE207" s="410">
        <f t="shared" si="52"/>
        <v>0</v>
      </c>
      <c r="AF207" s="210">
        <v>0</v>
      </c>
      <c r="AG207" s="210">
        <v>0</v>
      </c>
      <c r="AH207" s="210">
        <v>0</v>
      </c>
      <c r="AI207" s="210">
        <v>0</v>
      </c>
      <c r="AJ207" s="410">
        <f t="shared" si="53"/>
        <v>0</v>
      </c>
    </row>
    <row r="208" spans="1:36" s="18" customFormat="1" ht="15" customHeight="1" x14ac:dyDescent="0.25">
      <c r="A208" s="173"/>
      <c r="B208" s="948">
        <v>47</v>
      </c>
      <c r="C208" s="950"/>
      <c r="D208" s="951" t="s">
        <v>460</v>
      </c>
      <c r="E208" s="183" t="s">
        <v>118</v>
      </c>
      <c r="F208" s="167">
        <f t="shared" si="55"/>
        <v>0</v>
      </c>
      <c r="G208" s="178"/>
      <c r="H208" s="178"/>
      <c r="I208" s="178"/>
      <c r="J208" s="402"/>
      <c r="K208" s="410">
        <f t="shared" si="54"/>
        <v>0</v>
      </c>
      <c r="L208" s="382"/>
      <c r="M208" s="178"/>
      <c r="N208" s="178"/>
      <c r="O208" s="178"/>
      <c r="P208" s="311">
        <f t="shared" si="49"/>
        <v>0</v>
      </c>
      <c r="Q208" s="178"/>
      <c r="R208" s="178"/>
      <c r="S208" s="178"/>
      <c r="T208" s="402"/>
      <c r="U208" s="410">
        <f t="shared" si="50"/>
        <v>0</v>
      </c>
      <c r="V208" s="178"/>
      <c r="W208" s="178"/>
      <c r="X208" s="178"/>
      <c r="Y208" s="402"/>
      <c r="Z208" s="410">
        <f t="shared" si="51"/>
        <v>0</v>
      </c>
      <c r="AA208" s="178"/>
      <c r="AB208" s="178"/>
      <c r="AC208" s="178"/>
      <c r="AD208" s="178"/>
      <c r="AE208" s="410">
        <f t="shared" si="52"/>
        <v>0</v>
      </c>
      <c r="AF208" s="166"/>
      <c r="AG208" s="166"/>
      <c r="AH208" s="166"/>
      <c r="AI208" s="166"/>
      <c r="AJ208" s="410">
        <f t="shared" si="53"/>
        <v>0</v>
      </c>
    </row>
    <row r="209" spans="1:36" s="18" customFormat="1" ht="15" customHeight="1" x14ac:dyDescent="0.25">
      <c r="A209" s="173"/>
      <c r="B209" s="909"/>
      <c r="C209" s="950"/>
      <c r="D209" s="944"/>
      <c r="E209" s="184" t="s">
        <v>119</v>
      </c>
      <c r="F209" s="167">
        <f t="shared" si="55"/>
        <v>0</v>
      </c>
      <c r="G209" s="166"/>
      <c r="H209" s="166"/>
      <c r="I209" s="166"/>
      <c r="J209" s="403"/>
      <c r="K209" s="410">
        <f t="shared" si="54"/>
        <v>0</v>
      </c>
      <c r="L209" s="383"/>
      <c r="M209" s="166"/>
      <c r="N209" s="166"/>
      <c r="O209" s="166"/>
      <c r="P209" s="311">
        <f t="shared" si="49"/>
        <v>0</v>
      </c>
      <c r="Q209" s="166"/>
      <c r="R209" s="166"/>
      <c r="S209" s="166"/>
      <c r="T209" s="403"/>
      <c r="U209" s="410">
        <f t="shared" si="50"/>
        <v>0</v>
      </c>
      <c r="V209" s="166"/>
      <c r="W209" s="166"/>
      <c r="X209" s="166"/>
      <c r="Y209" s="403"/>
      <c r="Z209" s="410">
        <f t="shared" si="51"/>
        <v>0</v>
      </c>
      <c r="AA209" s="166"/>
      <c r="AB209" s="166"/>
      <c r="AC209" s="166"/>
      <c r="AD209" s="166"/>
      <c r="AE209" s="410">
        <f t="shared" si="52"/>
        <v>0</v>
      </c>
      <c r="AF209" s="166"/>
      <c r="AG209" s="166"/>
      <c r="AH209" s="166"/>
      <c r="AI209" s="166"/>
      <c r="AJ209" s="410">
        <f t="shared" si="53"/>
        <v>0</v>
      </c>
    </row>
    <row r="210" spans="1:36" s="18" customFormat="1" ht="15.75" customHeight="1" thickBot="1" x14ac:dyDescent="0.3">
      <c r="A210" s="173"/>
      <c r="B210" s="909"/>
      <c r="C210" s="950"/>
      <c r="D210" s="944"/>
      <c r="E210" s="60" t="s">
        <v>114</v>
      </c>
      <c r="F210" s="167">
        <f t="shared" si="55"/>
        <v>0</v>
      </c>
      <c r="G210" s="44">
        <v>0</v>
      </c>
      <c r="H210" s="44">
        <v>0</v>
      </c>
      <c r="I210" s="44">
        <v>0</v>
      </c>
      <c r="J210" s="398">
        <v>0</v>
      </c>
      <c r="K210" s="410">
        <f t="shared" si="54"/>
        <v>0</v>
      </c>
      <c r="L210" s="381">
        <v>0</v>
      </c>
      <c r="M210" s="44">
        <v>0</v>
      </c>
      <c r="N210" s="44">
        <v>0</v>
      </c>
      <c r="O210" s="44">
        <v>0</v>
      </c>
      <c r="P210" s="311">
        <f t="shared" ref="P210:P273" si="56">L210+M210+N210+O210</f>
        <v>0</v>
      </c>
      <c r="Q210" s="44">
        <v>0</v>
      </c>
      <c r="R210" s="44">
        <v>0</v>
      </c>
      <c r="S210" s="44">
        <v>0</v>
      </c>
      <c r="T210" s="398">
        <v>0</v>
      </c>
      <c r="U210" s="410">
        <f t="shared" ref="U210:U273" si="57">Q210+R210+S210+T210</f>
        <v>0</v>
      </c>
      <c r="V210" s="44">
        <v>0</v>
      </c>
      <c r="W210" s="44">
        <v>0</v>
      </c>
      <c r="X210" s="44">
        <v>0</v>
      </c>
      <c r="Y210" s="398">
        <v>0</v>
      </c>
      <c r="Z210" s="410">
        <f t="shared" ref="Z210:Z273" si="58">V210+W210+X210+Y210</f>
        <v>0</v>
      </c>
      <c r="AA210" s="44">
        <v>0</v>
      </c>
      <c r="AB210" s="44">
        <v>0</v>
      </c>
      <c r="AC210" s="44">
        <v>0</v>
      </c>
      <c r="AD210" s="44">
        <v>0</v>
      </c>
      <c r="AE210" s="410">
        <f t="shared" ref="AE210:AE273" si="59">AA210+AB210+AC210+AD210</f>
        <v>0</v>
      </c>
      <c r="AF210" s="43">
        <v>0</v>
      </c>
      <c r="AG210" s="43">
        <v>0</v>
      </c>
      <c r="AH210" s="43">
        <v>0</v>
      </c>
      <c r="AI210" s="43">
        <v>0</v>
      </c>
      <c r="AJ210" s="410">
        <f t="shared" ref="AJ210:AJ273" si="60">AF210+AG210+AH210+AI210</f>
        <v>0</v>
      </c>
    </row>
    <row r="211" spans="1:36" s="18" customFormat="1" ht="15.75" customHeight="1" thickBot="1" x14ac:dyDescent="0.3">
      <c r="A211" s="173"/>
      <c r="B211" s="909"/>
      <c r="C211" s="950"/>
      <c r="D211" s="945"/>
      <c r="E211" s="222" t="s">
        <v>626</v>
      </c>
      <c r="F211" s="167">
        <f t="shared" si="55"/>
        <v>1</v>
      </c>
      <c r="G211" s="44">
        <v>0</v>
      </c>
      <c r="H211" s="44">
        <v>0</v>
      </c>
      <c r="I211" s="44">
        <v>0</v>
      </c>
      <c r="J211" s="398">
        <v>0</v>
      </c>
      <c r="K211" s="410">
        <f t="shared" ref="K211:K274" si="61">G211+H211+I211+J211</f>
        <v>0</v>
      </c>
      <c r="L211" s="381">
        <v>0</v>
      </c>
      <c r="M211" s="44">
        <v>0</v>
      </c>
      <c r="N211" s="44">
        <v>0</v>
      </c>
      <c r="O211" s="44">
        <v>0</v>
      </c>
      <c r="P211" s="311">
        <f t="shared" si="56"/>
        <v>0</v>
      </c>
      <c r="Q211" s="44">
        <v>0</v>
      </c>
      <c r="R211" s="44">
        <v>0</v>
      </c>
      <c r="S211" s="44">
        <v>0</v>
      </c>
      <c r="T211" s="398">
        <v>0</v>
      </c>
      <c r="U211" s="410">
        <f t="shared" si="57"/>
        <v>0</v>
      </c>
      <c r="V211" s="44">
        <v>0</v>
      </c>
      <c r="W211" s="44">
        <v>0</v>
      </c>
      <c r="X211" s="44">
        <v>0</v>
      </c>
      <c r="Y211" s="398">
        <v>0</v>
      </c>
      <c r="Z211" s="410">
        <f t="shared" si="58"/>
        <v>0</v>
      </c>
      <c r="AA211" s="44">
        <v>0</v>
      </c>
      <c r="AB211" s="44">
        <v>0</v>
      </c>
      <c r="AC211" s="44">
        <v>0</v>
      </c>
      <c r="AD211" s="44">
        <v>0</v>
      </c>
      <c r="AE211" s="410">
        <f t="shared" si="59"/>
        <v>0</v>
      </c>
      <c r="AF211" s="43">
        <v>0</v>
      </c>
      <c r="AG211" s="43">
        <v>0</v>
      </c>
      <c r="AH211" s="43">
        <v>0</v>
      </c>
      <c r="AI211" s="43">
        <v>1</v>
      </c>
      <c r="AJ211" s="410">
        <f t="shared" si="60"/>
        <v>1</v>
      </c>
    </row>
    <row r="212" spans="1:36" s="18" customFormat="1" ht="15.75" customHeight="1" thickBot="1" x14ac:dyDescent="0.3">
      <c r="A212" s="173"/>
      <c r="B212" s="883"/>
      <c r="C212" s="950"/>
      <c r="D212" s="946"/>
      <c r="E212" s="222" t="s">
        <v>625</v>
      </c>
      <c r="F212" s="167">
        <f t="shared" ref="F212:F275" si="62">K212+P212+U212+Z212+AE212+AJ212</f>
        <v>0</v>
      </c>
      <c r="G212" s="175">
        <v>0</v>
      </c>
      <c r="H212" s="175">
        <v>0</v>
      </c>
      <c r="I212" s="175">
        <v>0</v>
      </c>
      <c r="J212" s="404">
        <v>0</v>
      </c>
      <c r="K212" s="410">
        <f t="shared" si="61"/>
        <v>0</v>
      </c>
      <c r="L212" s="387">
        <v>0</v>
      </c>
      <c r="M212" s="175">
        <v>0</v>
      </c>
      <c r="N212" s="175">
        <v>0</v>
      </c>
      <c r="O212" s="175">
        <v>0</v>
      </c>
      <c r="P212" s="311">
        <f t="shared" si="56"/>
        <v>0</v>
      </c>
      <c r="Q212" s="175">
        <v>0</v>
      </c>
      <c r="R212" s="175">
        <v>0</v>
      </c>
      <c r="S212" s="175">
        <v>0</v>
      </c>
      <c r="T212" s="404">
        <v>0</v>
      </c>
      <c r="U212" s="410">
        <f t="shared" si="57"/>
        <v>0</v>
      </c>
      <c r="V212" s="175">
        <v>0</v>
      </c>
      <c r="W212" s="175">
        <v>0</v>
      </c>
      <c r="X212" s="175">
        <v>0</v>
      </c>
      <c r="Y212" s="404">
        <v>0</v>
      </c>
      <c r="Z212" s="410">
        <f t="shared" si="58"/>
        <v>0</v>
      </c>
      <c r="AA212" s="175">
        <v>0</v>
      </c>
      <c r="AB212" s="175">
        <v>0</v>
      </c>
      <c r="AC212" s="175">
        <v>0</v>
      </c>
      <c r="AD212" s="175">
        <v>0</v>
      </c>
      <c r="AE212" s="410">
        <f t="shared" si="59"/>
        <v>0</v>
      </c>
      <c r="AF212" s="210">
        <v>0</v>
      </c>
      <c r="AG212" s="210">
        <v>0</v>
      </c>
      <c r="AH212" s="210">
        <v>0</v>
      </c>
      <c r="AI212" s="210">
        <v>0</v>
      </c>
      <c r="AJ212" s="410">
        <f t="shared" si="60"/>
        <v>0</v>
      </c>
    </row>
    <row r="213" spans="1:36" ht="15" customHeight="1" x14ac:dyDescent="0.25">
      <c r="B213" s="884">
        <v>48</v>
      </c>
      <c r="C213" s="950"/>
      <c r="D213" s="943" t="s">
        <v>449</v>
      </c>
      <c r="E213" s="59" t="s">
        <v>118</v>
      </c>
      <c r="F213" s="167">
        <f t="shared" si="62"/>
        <v>0</v>
      </c>
      <c r="G213" s="49">
        <v>0</v>
      </c>
      <c r="H213" s="49">
        <v>0</v>
      </c>
      <c r="I213" s="49">
        <v>0</v>
      </c>
      <c r="J213" s="399">
        <v>0</v>
      </c>
      <c r="K213" s="410">
        <f t="shared" si="61"/>
        <v>0</v>
      </c>
      <c r="L213" s="386">
        <v>0</v>
      </c>
      <c r="M213" s="49">
        <v>0</v>
      </c>
      <c r="N213" s="49">
        <v>0</v>
      </c>
      <c r="O213" s="49">
        <v>0</v>
      </c>
      <c r="P213" s="311">
        <f t="shared" si="56"/>
        <v>0</v>
      </c>
      <c r="Q213" s="49">
        <v>0</v>
      </c>
      <c r="R213" s="49">
        <v>0</v>
      </c>
      <c r="S213" s="49">
        <v>0</v>
      </c>
      <c r="T213" s="399">
        <v>0</v>
      </c>
      <c r="U213" s="410">
        <f t="shared" si="57"/>
        <v>0</v>
      </c>
      <c r="V213" s="49">
        <v>0</v>
      </c>
      <c r="W213" s="49">
        <v>0</v>
      </c>
      <c r="X213" s="49">
        <v>0</v>
      </c>
      <c r="Y213" s="399">
        <v>0</v>
      </c>
      <c r="Z213" s="410">
        <f t="shared" si="58"/>
        <v>0</v>
      </c>
      <c r="AA213" s="49">
        <v>0</v>
      </c>
      <c r="AB213" s="49">
        <v>0</v>
      </c>
      <c r="AC213" s="49">
        <v>0</v>
      </c>
      <c r="AD213" s="49">
        <v>0</v>
      </c>
      <c r="AE213" s="410">
        <f t="shared" si="59"/>
        <v>0</v>
      </c>
      <c r="AF213" s="210">
        <v>0</v>
      </c>
      <c r="AG213" s="210">
        <v>0</v>
      </c>
      <c r="AH213" s="210">
        <v>0</v>
      </c>
      <c r="AI213" s="210">
        <v>0</v>
      </c>
      <c r="AJ213" s="410">
        <f t="shared" si="60"/>
        <v>0</v>
      </c>
    </row>
    <row r="214" spans="1:36" ht="15.75" customHeight="1" x14ac:dyDescent="0.25">
      <c r="B214" s="884"/>
      <c r="C214" s="950"/>
      <c r="D214" s="944"/>
      <c r="E214" s="59" t="s">
        <v>119</v>
      </c>
      <c r="F214" s="167">
        <f t="shared" si="62"/>
        <v>0</v>
      </c>
      <c r="G214" s="43">
        <v>0</v>
      </c>
      <c r="H214" s="43">
        <v>0</v>
      </c>
      <c r="I214" s="43">
        <v>0</v>
      </c>
      <c r="J214" s="397">
        <v>0</v>
      </c>
      <c r="K214" s="410">
        <f t="shared" si="61"/>
        <v>0</v>
      </c>
      <c r="L214" s="380">
        <v>0</v>
      </c>
      <c r="M214" s="43">
        <v>0</v>
      </c>
      <c r="N214" s="43">
        <v>0</v>
      </c>
      <c r="O214" s="43">
        <v>0</v>
      </c>
      <c r="P214" s="311">
        <f t="shared" si="56"/>
        <v>0</v>
      </c>
      <c r="Q214" s="43">
        <v>0</v>
      </c>
      <c r="R214" s="43">
        <v>0</v>
      </c>
      <c r="S214" s="43">
        <v>0</v>
      </c>
      <c r="T214" s="397">
        <v>0</v>
      </c>
      <c r="U214" s="410">
        <f t="shared" si="57"/>
        <v>0</v>
      </c>
      <c r="V214" s="43">
        <v>0</v>
      </c>
      <c r="W214" s="43">
        <v>0</v>
      </c>
      <c r="X214" s="43">
        <v>0</v>
      </c>
      <c r="Y214" s="397">
        <v>0</v>
      </c>
      <c r="Z214" s="410">
        <f t="shared" si="58"/>
        <v>0</v>
      </c>
      <c r="AA214" s="43">
        <v>0</v>
      </c>
      <c r="AB214" s="43">
        <v>0</v>
      </c>
      <c r="AC214" s="43">
        <v>0</v>
      </c>
      <c r="AD214" s="43">
        <v>0</v>
      </c>
      <c r="AE214" s="410">
        <f t="shared" si="59"/>
        <v>0</v>
      </c>
      <c r="AF214" s="43">
        <v>0</v>
      </c>
      <c r="AG214" s="43">
        <v>0</v>
      </c>
      <c r="AH214" s="43">
        <v>0</v>
      </c>
      <c r="AI214" s="43">
        <v>0</v>
      </c>
      <c r="AJ214" s="410">
        <f t="shared" si="60"/>
        <v>0</v>
      </c>
    </row>
    <row r="215" spans="1:36" ht="15.75" customHeight="1" thickBot="1" x14ac:dyDescent="0.3">
      <c r="B215" s="884"/>
      <c r="C215" s="950"/>
      <c r="D215" s="946"/>
      <c r="E215" s="60" t="s">
        <v>114</v>
      </c>
      <c r="F215" s="167">
        <f t="shared" si="62"/>
        <v>0</v>
      </c>
      <c r="G215" s="44">
        <v>0</v>
      </c>
      <c r="H215" s="44">
        <v>0</v>
      </c>
      <c r="I215" s="44">
        <v>0</v>
      </c>
      <c r="J215" s="398">
        <v>0</v>
      </c>
      <c r="K215" s="410">
        <f t="shared" si="61"/>
        <v>0</v>
      </c>
      <c r="L215" s="381">
        <v>0</v>
      </c>
      <c r="M215" s="44">
        <v>0</v>
      </c>
      <c r="N215" s="44">
        <v>0</v>
      </c>
      <c r="O215" s="44">
        <v>0</v>
      </c>
      <c r="P215" s="311">
        <f t="shared" si="56"/>
        <v>0</v>
      </c>
      <c r="Q215" s="44">
        <v>0</v>
      </c>
      <c r="R215" s="44">
        <v>0</v>
      </c>
      <c r="S215" s="44">
        <v>0</v>
      </c>
      <c r="T215" s="398">
        <v>0</v>
      </c>
      <c r="U215" s="410">
        <f t="shared" si="57"/>
        <v>0</v>
      </c>
      <c r="V215" s="44">
        <v>0</v>
      </c>
      <c r="W215" s="44">
        <v>0</v>
      </c>
      <c r="X215" s="44">
        <v>0</v>
      </c>
      <c r="Y215" s="398">
        <v>0</v>
      </c>
      <c r="Z215" s="410">
        <f t="shared" si="58"/>
        <v>0</v>
      </c>
      <c r="AA215" s="44">
        <v>0</v>
      </c>
      <c r="AB215" s="44">
        <v>0</v>
      </c>
      <c r="AC215" s="44">
        <v>0</v>
      </c>
      <c r="AD215" s="44">
        <v>0</v>
      </c>
      <c r="AE215" s="410">
        <f t="shared" si="59"/>
        <v>0</v>
      </c>
      <c r="AF215" s="43">
        <v>0</v>
      </c>
      <c r="AG215" s="43">
        <v>0</v>
      </c>
      <c r="AH215" s="43">
        <v>0</v>
      </c>
      <c r="AI215" s="43">
        <v>0</v>
      </c>
      <c r="AJ215" s="410">
        <f t="shared" si="60"/>
        <v>0</v>
      </c>
    </row>
    <row r="216" spans="1:36" ht="15" customHeight="1" x14ac:dyDescent="0.25">
      <c r="B216" s="884">
        <v>49</v>
      </c>
      <c r="C216" s="950"/>
      <c r="D216" s="943" t="s">
        <v>636</v>
      </c>
      <c r="E216" s="57" t="s">
        <v>118</v>
      </c>
      <c r="F216" s="167">
        <f t="shared" si="62"/>
        <v>0</v>
      </c>
      <c r="G216" s="49">
        <v>0</v>
      </c>
      <c r="H216" s="49">
        <v>0</v>
      </c>
      <c r="I216" s="49">
        <v>0</v>
      </c>
      <c r="J216" s="399">
        <v>0</v>
      </c>
      <c r="K216" s="410">
        <f t="shared" si="61"/>
        <v>0</v>
      </c>
      <c r="L216" s="386">
        <v>0</v>
      </c>
      <c r="M216" s="49">
        <v>0</v>
      </c>
      <c r="N216" s="49">
        <v>0</v>
      </c>
      <c r="O216" s="49">
        <v>0</v>
      </c>
      <c r="P216" s="311">
        <f t="shared" si="56"/>
        <v>0</v>
      </c>
      <c r="Q216" s="49">
        <v>0</v>
      </c>
      <c r="R216" s="49">
        <v>0</v>
      </c>
      <c r="S216" s="49">
        <v>0</v>
      </c>
      <c r="T216" s="399">
        <v>0</v>
      </c>
      <c r="U216" s="410">
        <f t="shared" si="57"/>
        <v>0</v>
      </c>
      <c r="V216" s="49">
        <v>0</v>
      </c>
      <c r="W216" s="49">
        <v>0</v>
      </c>
      <c r="X216" s="49">
        <v>0</v>
      </c>
      <c r="Y216" s="399">
        <v>0</v>
      </c>
      <c r="Z216" s="410">
        <f t="shared" si="58"/>
        <v>0</v>
      </c>
      <c r="AA216" s="49">
        <v>0</v>
      </c>
      <c r="AB216" s="49">
        <v>0</v>
      </c>
      <c r="AC216" s="49">
        <v>0</v>
      </c>
      <c r="AD216" s="49">
        <v>0</v>
      </c>
      <c r="AE216" s="410">
        <f t="shared" si="59"/>
        <v>0</v>
      </c>
      <c r="AF216" s="210">
        <v>0</v>
      </c>
      <c r="AG216" s="210">
        <v>0</v>
      </c>
      <c r="AH216" s="210">
        <v>0</v>
      </c>
      <c r="AI216" s="210">
        <v>0</v>
      </c>
      <c r="AJ216" s="410">
        <f t="shared" si="60"/>
        <v>0</v>
      </c>
    </row>
    <row r="217" spans="1:36" ht="15.75" customHeight="1" x14ac:dyDescent="0.25">
      <c r="B217" s="884"/>
      <c r="C217" s="950"/>
      <c r="D217" s="944"/>
      <c r="E217" s="59" t="s">
        <v>119</v>
      </c>
      <c r="F217" s="167">
        <f t="shared" si="62"/>
        <v>0</v>
      </c>
      <c r="G217" s="43">
        <v>0</v>
      </c>
      <c r="H217" s="43">
        <v>0</v>
      </c>
      <c r="I217" s="43">
        <v>0</v>
      </c>
      <c r="J217" s="397">
        <v>0</v>
      </c>
      <c r="K217" s="410">
        <f t="shared" si="61"/>
        <v>0</v>
      </c>
      <c r="L217" s="380">
        <v>0</v>
      </c>
      <c r="M217" s="43">
        <v>0</v>
      </c>
      <c r="N217" s="43">
        <v>0</v>
      </c>
      <c r="O217" s="43">
        <v>0</v>
      </c>
      <c r="P217" s="311">
        <f t="shared" si="56"/>
        <v>0</v>
      </c>
      <c r="Q217" s="43">
        <v>0</v>
      </c>
      <c r="R217" s="43">
        <v>0</v>
      </c>
      <c r="S217" s="43">
        <v>0</v>
      </c>
      <c r="T217" s="397">
        <v>0</v>
      </c>
      <c r="U217" s="410">
        <f t="shared" si="57"/>
        <v>0</v>
      </c>
      <c r="V217" s="43">
        <v>0</v>
      </c>
      <c r="W217" s="43">
        <v>0</v>
      </c>
      <c r="X217" s="43">
        <v>0</v>
      </c>
      <c r="Y217" s="397">
        <v>0</v>
      </c>
      <c r="Z217" s="410">
        <f t="shared" si="58"/>
        <v>0</v>
      </c>
      <c r="AA217" s="43">
        <v>0</v>
      </c>
      <c r="AB217" s="43">
        <v>0</v>
      </c>
      <c r="AC217" s="43">
        <v>0</v>
      </c>
      <c r="AD217" s="43">
        <v>0</v>
      </c>
      <c r="AE217" s="410">
        <f t="shared" si="59"/>
        <v>0</v>
      </c>
      <c r="AF217" s="43">
        <v>0</v>
      </c>
      <c r="AG217" s="43">
        <v>0</v>
      </c>
      <c r="AH217" s="43">
        <v>0</v>
      </c>
      <c r="AI217" s="43">
        <v>0</v>
      </c>
      <c r="AJ217" s="410">
        <f t="shared" si="60"/>
        <v>0</v>
      </c>
    </row>
    <row r="218" spans="1:36" ht="15.75" customHeight="1" thickBot="1" x14ac:dyDescent="0.3">
      <c r="B218" s="884"/>
      <c r="C218" s="950"/>
      <c r="D218" s="946"/>
      <c r="E218" s="60" t="s">
        <v>114</v>
      </c>
      <c r="F218" s="167">
        <f t="shared" si="62"/>
        <v>0</v>
      </c>
      <c r="G218" s="44">
        <v>0</v>
      </c>
      <c r="H218" s="44">
        <v>0</v>
      </c>
      <c r="I218" s="44">
        <v>0</v>
      </c>
      <c r="J218" s="398">
        <v>0</v>
      </c>
      <c r="K218" s="410">
        <f t="shared" si="61"/>
        <v>0</v>
      </c>
      <c r="L218" s="381">
        <v>0</v>
      </c>
      <c r="M218" s="44">
        <v>0</v>
      </c>
      <c r="N218" s="44">
        <v>0</v>
      </c>
      <c r="O218" s="44">
        <v>0</v>
      </c>
      <c r="P218" s="311">
        <f t="shared" si="56"/>
        <v>0</v>
      </c>
      <c r="Q218" s="44">
        <v>0</v>
      </c>
      <c r="R218" s="44">
        <v>0</v>
      </c>
      <c r="S218" s="44">
        <v>0</v>
      </c>
      <c r="T218" s="398">
        <v>0</v>
      </c>
      <c r="U218" s="410">
        <f t="shared" si="57"/>
        <v>0</v>
      </c>
      <c r="V218" s="44">
        <v>0</v>
      </c>
      <c r="W218" s="44">
        <v>0</v>
      </c>
      <c r="X218" s="44">
        <v>0</v>
      </c>
      <c r="Y218" s="398">
        <v>0</v>
      </c>
      <c r="Z218" s="410">
        <f t="shared" si="58"/>
        <v>0</v>
      </c>
      <c r="AA218" s="44">
        <v>0</v>
      </c>
      <c r="AB218" s="44">
        <v>0</v>
      </c>
      <c r="AC218" s="44">
        <v>0</v>
      </c>
      <c r="AD218" s="44">
        <v>0</v>
      </c>
      <c r="AE218" s="410">
        <f t="shared" si="59"/>
        <v>0</v>
      </c>
      <c r="AF218" s="43">
        <v>0</v>
      </c>
      <c r="AG218" s="43">
        <v>0</v>
      </c>
      <c r="AH218" s="43">
        <v>0</v>
      </c>
      <c r="AI218" s="43">
        <v>0</v>
      </c>
      <c r="AJ218" s="410">
        <f t="shared" si="60"/>
        <v>0</v>
      </c>
    </row>
    <row r="219" spans="1:36" ht="15" customHeight="1" x14ac:dyDescent="0.25">
      <c r="B219" s="948">
        <v>50</v>
      </c>
      <c r="C219" s="950"/>
      <c r="D219" s="943" t="s">
        <v>637</v>
      </c>
      <c r="E219" s="59" t="s">
        <v>118</v>
      </c>
      <c r="F219" s="167">
        <f t="shared" si="62"/>
        <v>634</v>
      </c>
      <c r="G219" s="49">
        <v>49</v>
      </c>
      <c r="H219" s="49">
        <v>2</v>
      </c>
      <c r="I219" s="49">
        <v>1</v>
      </c>
      <c r="J219" s="399">
        <v>1</v>
      </c>
      <c r="K219" s="410">
        <f t="shared" si="61"/>
        <v>53</v>
      </c>
      <c r="L219" s="386">
        <v>79</v>
      </c>
      <c r="M219" s="49">
        <v>1</v>
      </c>
      <c r="N219" s="49">
        <v>0</v>
      </c>
      <c r="O219" s="49">
        <v>0</v>
      </c>
      <c r="P219" s="311">
        <f t="shared" si="56"/>
        <v>80</v>
      </c>
      <c r="Q219" s="49">
        <v>88</v>
      </c>
      <c r="R219" s="49">
        <v>0</v>
      </c>
      <c r="S219" s="49">
        <v>0</v>
      </c>
      <c r="T219" s="399">
        <v>0</v>
      </c>
      <c r="U219" s="410">
        <f t="shared" si="57"/>
        <v>88</v>
      </c>
      <c r="V219" s="49">
        <v>2</v>
      </c>
      <c r="W219" s="49">
        <v>5</v>
      </c>
      <c r="X219" s="49">
        <v>0</v>
      </c>
      <c r="Y219" s="399">
        <v>122</v>
      </c>
      <c r="Z219" s="410">
        <f t="shared" si="58"/>
        <v>129</v>
      </c>
      <c r="AA219" s="49">
        <v>0</v>
      </c>
      <c r="AB219" s="49">
        <v>6</v>
      </c>
      <c r="AC219" s="49">
        <v>0</v>
      </c>
      <c r="AD219" s="49">
        <v>136</v>
      </c>
      <c r="AE219" s="410">
        <f t="shared" si="59"/>
        <v>142</v>
      </c>
      <c r="AF219" s="210">
        <v>0</v>
      </c>
      <c r="AG219" s="210">
        <v>5</v>
      </c>
      <c r="AH219" s="210">
        <v>1</v>
      </c>
      <c r="AI219" s="210">
        <v>136</v>
      </c>
      <c r="AJ219" s="410">
        <f t="shared" si="60"/>
        <v>142</v>
      </c>
    </row>
    <row r="220" spans="1:36" ht="15.75" customHeight="1" x14ac:dyDescent="0.25">
      <c r="B220" s="909"/>
      <c r="C220" s="950"/>
      <c r="D220" s="944"/>
      <c r="E220" s="59" t="s">
        <v>119</v>
      </c>
      <c r="F220" s="167">
        <f t="shared" si="62"/>
        <v>1</v>
      </c>
      <c r="G220" s="43">
        <v>0</v>
      </c>
      <c r="H220" s="43">
        <v>0</v>
      </c>
      <c r="I220" s="43">
        <v>0</v>
      </c>
      <c r="J220" s="397">
        <v>0</v>
      </c>
      <c r="K220" s="410">
        <f t="shared" si="61"/>
        <v>0</v>
      </c>
      <c r="L220" s="380">
        <v>0</v>
      </c>
      <c r="M220" s="43">
        <v>0</v>
      </c>
      <c r="N220" s="43">
        <v>0</v>
      </c>
      <c r="O220" s="43">
        <v>0</v>
      </c>
      <c r="P220" s="311">
        <f t="shared" si="56"/>
        <v>0</v>
      </c>
      <c r="Q220" s="43">
        <v>0</v>
      </c>
      <c r="R220" s="43">
        <v>0</v>
      </c>
      <c r="S220" s="43">
        <v>0</v>
      </c>
      <c r="T220" s="397">
        <v>0</v>
      </c>
      <c r="U220" s="410">
        <f t="shared" si="57"/>
        <v>0</v>
      </c>
      <c r="V220" s="43">
        <v>0</v>
      </c>
      <c r="W220" s="43">
        <v>0</v>
      </c>
      <c r="X220" s="43">
        <v>0</v>
      </c>
      <c r="Y220" s="397">
        <v>0</v>
      </c>
      <c r="Z220" s="410">
        <f t="shared" si="58"/>
        <v>0</v>
      </c>
      <c r="AA220" s="43">
        <v>0</v>
      </c>
      <c r="AB220" s="43">
        <v>0</v>
      </c>
      <c r="AC220" s="43">
        <v>0</v>
      </c>
      <c r="AD220" s="43">
        <v>0</v>
      </c>
      <c r="AE220" s="410">
        <f t="shared" si="59"/>
        <v>0</v>
      </c>
      <c r="AF220" s="43">
        <v>0</v>
      </c>
      <c r="AG220" s="43">
        <v>0</v>
      </c>
      <c r="AH220" s="43">
        <v>0</v>
      </c>
      <c r="AI220" s="43">
        <v>1</v>
      </c>
      <c r="AJ220" s="410">
        <f t="shared" si="60"/>
        <v>1</v>
      </c>
    </row>
    <row r="221" spans="1:36" ht="15.75" customHeight="1" thickBot="1" x14ac:dyDescent="0.3">
      <c r="B221" s="909"/>
      <c r="C221" s="950"/>
      <c r="D221" s="944"/>
      <c r="E221" s="60" t="s">
        <v>114</v>
      </c>
      <c r="F221" s="167">
        <f t="shared" si="62"/>
        <v>684</v>
      </c>
      <c r="G221" s="44">
        <v>54</v>
      </c>
      <c r="H221" s="44">
        <v>1</v>
      </c>
      <c r="I221" s="44">
        <v>2</v>
      </c>
      <c r="J221" s="398">
        <v>0</v>
      </c>
      <c r="K221" s="410">
        <f t="shared" si="61"/>
        <v>57</v>
      </c>
      <c r="L221" s="381">
        <v>86</v>
      </c>
      <c r="M221" s="44">
        <v>2</v>
      </c>
      <c r="N221" s="44">
        <v>1</v>
      </c>
      <c r="O221" s="44">
        <v>0</v>
      </c>
      <c r="P221" s="311">
        <f t="shared" si="56"/>
        <v>89</v>
      </c>
      <c r="Q221" s="44">
        <v>95</v>
      </c>
      <c r="R221" s="44">
        <v>0</v>
      </c>
      <c r="S221" s="44">
        <v>0</v>
      </c>
      <c r="T221" s="398">
        <v>0</v>
      </c>
      <c r="U221" s="410">
        <f t="shared" si="57"/>
        <v>95</v>
      </c>
      <c r="V221" s="44">
        <v>2</v>
      </c>
      <c r="W221" s="44">
        <v>4</v>
      </c>
      <c r="X221" s="44">
        <v>0</v>
      </c>
      <c r="Y221" s="398">
        <v>135</v>
      </c>
      <c r="Z221" s="410">
        <f t="shared" si="58"/>
        <v>141</v>
      </c>
      <c r="AA221" s="44">
        <v>0</v>
      </c>
      <c r="AB221" s="44">
        <v>9</v>
      </c>
      <c r="AC221" s="44">
        <v>0</v>
      </c>
      <c r="AD221" s="44">
        <v>145</v>
      </c>
      <c r="AE221" s="410">
        <f t="shared" si="59"/>
        <v>154</v>
      </c>
      <c r="AF221" s="43">
        <v>0</v>
      </c>
      <c r="AG221" s="43">
        <v>6</v>
      </c>
      <c r="AH221" s="43">
        <v>0</v>
      </c>
      <c r="AI221" s="43">
        <v>142</v>
      </c>
      <c r="AJ221" s="410">
        <f t="shared" si="60"/>
        <v>148</v>
      </c>
    </row>
    <row r="222" spans="1:36" ht="15.75" customHeight="1" thickBot="1" x14ac:dyDescent="0.3">
      <c r="B222" s="909"/>
      <c r="C222" s="950"/>
      <c r="D222" s="945"/>
      <c r="E222" s="222" t="s">
        <v>626</v>
      </c>
      <c r="F222" s="167">
        <f t="shared" si="62"/>
        <v>0</v>
      </c>
      <c r="G222" s="213">
        <v>0</v>
      </c>
      <c r="H222" s="213">
        <v>0</v>
      </c>
      <c r="I222" s="213">
        <v>0</v>
      </c>
      <c r="J222" s="400">
        <v>0</v>
      </c>
      <c r="K222" s="410">
        <f t="shared" si="61"/>
        <v>0</v>
      </c>
      <c r="L222" s="384">
        <v>0</v>
      </c>
      <c r="M222" s="213">
        <v>0</v>
      </c>
      <c r="N222" s="213">
        <v>0</v>
      </c>
      <c r="O222" s="213">
        <v>0</v>
      </c>
      <c r="P222" s="311">
        <f t="shared" si="56"/>
        <v>0</v>
      </c>
      <c r="Q222" s="213">
        <v>0</v>
      </c>
      <c r="R222" s="213">
        <v>0</v>
      </c>
      <c r="S222" s="213">
        <v>0</v>
      </c>
      <c r="T222" s="400">
        <v>0</v>
      </c>
      <c r="U222" s="410">
        <f t="shared" si="57"/>
        <v>0</v>
      </c>
      <c r="V222" s="213">
        <v>0</v>
      </c>
      <c r="W222" s="213">
        <v>0</v>
      </c>
      <c r="X222" s="213">
        <v>0</v>
      </c>
      <c r="Y222" s="400">
        <v>0</v>
      </c>
      <c r="Z222" s="410">
        <f t="shared" si="58"/>
        <v>0</v>
      </c>
      <c r="AA222" s="213">
        <v>0</v>
      </c>
      <c r="AB222" s="213">
        <v>0</v>
      </c>
      <c r="AC222" s="213">
        <v>0</v>
      </c>
      <c r="AD222" s="213">
        <v>0</v>
      </c>
      <c r="AE222" s="410">
        <f t="shared" si="59"/>
        <v>0</v>
      </c>
      <c r="AF222" s="43">
        <v>0</v>
      </c>
      <c r="AG222" s="43">
        <v>0</v>
      </c>
      <c r="AH222" s="43">
        <v>0</v>
      </c>
      <c r="AI222" s="43">
        <v>0</v>
      </c>
      <c r="AJ222" s="410">
        <f t="shared" si="60"/>
        <v>0</v>
      </c>
    </row>
    <row r="223" spans="1:36" ht="15.75" customHeight="1" thickBot="1" x14ac:dyDescent="0.3">
      <c r="B223" s="883"/>
      <c r="C223" s="950"/>
      <c r="D223" s="946"/>
      <c r="E223" s="222" t="s">
        <v>625</v>
      </c>
      <c r="F223" s="167">
        <f t="shared" si="62"/>
        <v>1</v>
      </c>
      <c r="G223" s="176">
        <v>0</v>
      </c>
      <c r="H223" s="176">
        <v>0</v>
      </c>
      <c r="I223" s="176">
        <v>0</v>
      </c>
      <c r="J223" s="401">
        <v>0</v>
      </c>
      <c r="K223" s="410">
        <f t="shared" si="61"/>
        <v>0</v>
      </c>
      <c r="L223" s="385">
        <v>0</v>
      </c>
      <c r="M223" s="176">
        <v>0</v>
      </c>
      <c r="N223" s="176">
        <v>0</v>
      </c>
      <c r="O223" s="176">
        <v>0</v>
      </c>
      <c r="P223" s="311">
        <f t="shared" si="56"/>
        <v>0</v>
      </c>
      <c r="Q223" s="176">
        <v>0</v>
      </c>
      <c r="R223" s="176">
        <v>0</v>
      </c>
      <c r="S223" s="176">
        <v>0</v>
      </c>
      <c r="T223" s="401">
        <v>0</v>
      </c>
      <c r="U223" s="410">
        <f t="shared" si="57"/>
        <v>0</v>
      </c>
      <c r="V223" s="176">
        <v>0</v>
      </c>
      <c r="W223" s="176">
        <v>0</v>
      </c>
      <c r="X223" s="176">
        <v>0</v>
      </c>
      <c r="Y223" s="401">
        <v>0</v>
      </c>
      <c r="Z223" s="410">
        <f t="shared" si="58"/>
        <v>0</v>
      </c>
      <c r="AA223" s="176">
        <v>0</v>
      </c>
      <c r="AB223" s="176">
        <v>0</v>
      </c>
      <c r="AC223" s="176">
        <v>0</v>
      </c>
      <c r="AD223" s="176">
        <v>1</v>
      </c>
      <c r="AE223" s="410">
        <f t="shared" si="59"/>
        <v>1</v>
      </c>
      <c r="AF223" s="210">
        <v>0</v>
      </c>
      <c r="AG223" s="210">
        <v>0</v>
      </c>
      <c r="AH223" s="210">
        <v>0</v>
      </c>
      <c r="AI223" s="210">
        <v>0</v>
      </c>
      <c r="AJ223" s="410">
        <f t="shared" si="60"/>
        <v>0</v>
      </c>
    </row>
    <row r="224" spans="1:36" ht="15" customHeight="1" x14ac:dyDescent="0.25">
      <c r="B224" s="948">
        <v>51</v>
      </c>
      <c r="C224" s="950"/>
      <c r="D224" s="943" t="s">
        <v>501</v>
      </c>
      <c r="E224" s="59" t="s">
        <v>118</v>
      </c>
      <c r="F224" s="167">
        <f t="shared" si="62"/>
        <v>0</v>
      </c>
      <c r="G224" s="49">
        <v>0</v>
      </c>
      <c r="H224" s="49">
        <v>0</v>
      </c>
      <c r="I224" s="49">
        <v>0</v>
      </c>
      <c r="J224" s="399">
        <v>0</v>
      </c>
      <c r="K224" s="410">
        <f t="shared" si="61"/>
        <v>0</v>
      </c>
      <c r="L224" s="386">
        <v>0</v>
      </c>
      <c r="M224" s="49">
        <v>0</v>
      </c>
      <c r="N224" s="49">
        <v>0</v>
      </c>
      <c r="O224" s="49">
        <v>0</v>
      </c>
      <c r="P224" s="311">
        <f t="shared" si="56"/>
        <v>0</v>
      </c>
      <c r="Q224" s="49">
        <v>0</v>
      </c>
      <c r="R224" s="49">
        <v>0</v>
      </c>
      <c r="S224" s="49">
        <v>0</v>
      </c>
      <c r="T224" s="399">
        <v>0</v>
      </c>
      <c r="U224" s="410">
        <f t="shared" si="57"/>
        <v>0</v>
      </c>
      <c r="V224" s="49">
        <v>0</v>
      </c>
      <c r="W224" s="49">
        <v>0</v>
      </c>
      <c r="X224" s="49">
        <v>0</v>
      </c>
      <c r="Y224" s="399">
        <v>0</v>
      </c>
      <c r="Z224" s="410">
        <f t="shared" si="58"/>
        <v>0</v>
      </c>
      <c r="AA224" s="49">
        <v>0</v>
      </c>
      <c r="AB224" s="49">
        <v>0</v>
      </c>
      <c r="AC224" s="49">
        <v>0</v>
      </c>
      <c r="AD224" s="49">
        <v>0</v>
      </c>
      <c r="AE224" s="410">
        <f t="shared" si="59"/>
        <v>0</v>
      </c>
      <c r="AF224" s="210">
        <v>0</v>
      </c>
      <c r="AG224" s="210">
        <v>0</v>
      </c>
      <c r="AH224" s="210">
        <v>0</v>
      </c>
      <c r="AI224" s="210">
        <v>0</v>
      </c>
      <c r="AJ224" s="410">
        <f t="shared" si="60"/>
        <v>0</v>
      </c>
    </row>
    <row r="225" spans="2:36" ht="15" customHeight="1" x14ac:dyDescent="0.25">
      <c r="B225" s="909"/>
      <c r="C225" s="950"/>
      <c r="D225" s="944"/>
      <c r="E225" s="59" t="s">
        <v>119</v>
      </c>
      <c r="F225" s="167">
        <f t="shared" si="62"/>
        <v>0</v>
      </c>
      <c r="G225" s="43">
        <v>0</v>
      </c>
      <c r="H225" s="43">
        <v>0</v>
      </c>
      <c r="I225" s="43">
        <v>0</v>
      </c>
      <c r="J225" s="397">
        <v>0</v>
      </c>
      <c r="K225" s="410">
        <f t="shared" si="61"/>
        <v>0</v>
      </c>
      <c r="L225" s="380">
        <v>0</v>
      </c>
      <c r="M225" s="43">
        <v>0</v>
      </c>
      <c r="N225" s="43">
        <v>0</v>
      </c>
      <c r="O225" s="43">
        <v>0</v>
      </c>
      <c r="P225" s="311">
        <f t="shared" si="56"/>
        <v>0</v>
      </c>
      <c r="Q225" s="43">
        <v>0</v>
      </c>
      <c r="R225" s="43">
        <v>0</v>
      </c>
      <c r="S225" s="43">
        <v>0</v>
      </c>
      <c r="T225" s="397">
        <v>0</v>
      </c>
      <c r="U225" s="410">
        <f t="shared" si="57"/>
        <v>0</v>
      </c>
      <c r="V225" s="43">
        <v>0</v>
      </c>
      <c r="W225" s="43">
        <v>0</v>
      </c>
      <c r="X225" s="43">
        <v>0</v>
      </c>
      <c r="Y225" s="397">
        <v>0</v>
      </c>
      <c r="Z225" s="410">
        <f t="shared" si="58"/>
        <v>0</v>
      </c>
      <c r="AA225" s="43">
        <v>0</v>
      </c>
      <c r="AB225" s="43">
        <v>0</v>
      </c>
      <c r="AC225" s="43">
        <v>0</v>
      </c>
      <c r="AD225" s="43">
        <v>0</v>
      </c>
      <c r="AE225" s="410">
        <f t="shared" si="59"/>
        <v>0</v>
      </c>
      <c r="AF225" s="43">
        <v>0</v>
      </c>
      <c r="AG225" s="43">
        <v>0</v>
      </c>
      <c r="AH225" s="43">
        <v>0</v>
      </c>
      <c r="AI225" s="43">
        <v>0</v>
      </c>
      <c r="AJ225" s="410">
        <f t="shared" si="60"/>
        <v>0</v>
      </c>
    </row>
    <row r="226" spans="2:36" ht="15" customHeight="1" thickBot="1" x14ac:dyDescent="0.3">
      <c r="B226" s="909"/>
      <c r="C226" s="950"/>
      <c r="D226" s="944"/>
      <c r="E226" s="60" t="s">
        <v>114</v>
      </c>
      <c r="F226" s="167">
        <f t="shared" si="62"/>
        <v>0</v>
      </c>
      <c r="G226" s="44">
        <v>0</v>
      </c>
      <c r="H226" s="44">
        <v>0</v>
      </c>
      <c r="I226" s="44">
        <v>0</v>
      </c>
      <c r="J226" s="398">
        <v>0</v>
      </c>
      <c r="K226" s="410">
        <f t="shared" si="61"/>
        <v>0</v>
      </c>
      <c r="L226" s="381">
        <v>0</v>
      </c>
      <c r="M226" s="44">
        <v>0</v>
      </c>
      <c r="N226" s="44">
        <v>0</v>
      </c>
      <c r="O226" s="44">
        <v>0</v>
      </c>
      <c r="P226" s="311">
        <f t="shared" si="56"/>
        <v>0</v>
      </c>
      <c r="Q226" s="44">
        <v>0</v>
      </c>
      <c r="R226" s="44">
        <v>0</v>
      </c>
      <c r="S226" s="44">
        <v>0</v>
      </c>
      <c r="T226" s="398">
        <v>0</v>
      </c>
      <c r="U226" s="410">
        <f t="shared" si="57"/>
        <v>0</v>
      </c>
      <c r="V226" s="44">
        <v>0</v>
      </c>
      <c r="W226" s="44">
        <v>0</v>
      </c>
      <c r="X226" s="44">
        <v>0</v>
      </c>
      <c r="Y226" s="398">
        <v>0</v>
      </c>
      <c r="Z226" s="410">
        <f t="shared" si="58"/>
        <v>0</v>
      </c>
      <c r="AA226" s="44">
        <v>0</v>
      </c>
      <c r="AB226" s="44">
        <v>0</v>
      </c>
      <c r="AC226" s="44">
        <v>0</v>
      </c>
      <c r="AD226" s="44">
        <v>0</v>
      </c>
      <c r="AE226" s="410">
        <f t="shared" si="59"/>
        <v>0</v>
      </c>
      <c r="AF226" s="43">
        <v>0</v>
      </c>
      <c r="AG226" s="43">
        <v>0</v>
      </c>
      <c r="AH226" s="43">
        <v>0</v>
      </c>
      <c r="AI226" s="43">
        <v>0</v>
      </c>
      <c r="AJ226" s="410">
        <f t="shared" si="60"/>
        <v>0</v>
      </c>
    </row>
    <row r="227" spans="2:36" ht="15" customHeight="1" thickBot="1" x14ac:dyDescent="0.3">
      <c r="B227" s="909"/>
      <c r="C227" s="950"/>
      <c r="D227" s="945"/>
      <c r="E227" s="222" t="s">
        <v>626</v>
      </c>
      <c r="F227" s="167">
        <f t="shared" si="62"/>
        <v>64</v>
      </c>
      <c r="G227" s="213">
        <v>0</v>
      </c>
      <c r="H227" s="213">
        <v>0</v>
      </c>
      <c r="I227" s="213">
        <v>0</v>
      </c>
      <c r="J227" s="400">
        <v>0</v>
      </c>
      <c r="K227" s="410">
        <f t="shared" si="61"/>
        <v>0</v>
      </c>
      <c r="L227" s="384">
        <v>0</v>
      </c>
      <c r="M227" s="213">
        <v>0</v>
      </c>
      <c r="N227" s="213">
        <v>0</v>
      </c>
      <c r="O227" s="213">
        <v>0</v>
      </c>
      <c r="P227" s="311">
        <f t="shared" si="56"/>
        <v>0</v>
      </c>
      <c r="Q227" s="213">
        <v>0</v>
      </c>
      <c r="R227" s="213">
        <v>0</v>
      </c>
      <c r="S227" s="213">
        <v>0</v>
      </c>
      <c r="T227" s="400">
        <v>0</v>
      </c>
      <c r="U227" s="410">
        <f t="shared" si="57"/>
        <v>0</v>
      </c>
      <c r="V227" s="213">
        <v>0</v>
      </c>
      <c r="W227" s="213">
        <v>0</v>
      </c>
      <c r="X227" s="213">
        <v>0</v>
      </c>
      <c r="Y227" s="400">
        <v>7</v>
      </c>
      <c r="Z227" s="410">
        <f t="shared" si="58"/>
        <v>7</v>
      </c>
      <c r="AA227" s="213">
        <v>5</v>
      </c>
      <c r="AB227" s="213">
        <v>3</v>
      </c>
      <c r="AC227" s="213">
        <v>11</v>
      </c>
      <c r="AD227" s="213">
        <v>33</v>
      </c>
      <c r="AE227" s="410">
        <f t="shared" si="59"/>
        <v>52</v>
      </c>
      <c r="AF227" s="43">
        <v>0</v>
      </c>
      <c r="AG227" s="43">
        <v>0</v>
      </c>
      <c r="AH227" s="43">
        <v>0</v>
      </c>
      <c r="AI227" s="43">
        <v>5</v>
      </c>
      <c r="AJ227" s="410">
        <f t="shared" si="60"/>
        <v>5</v>
      </c>
    </row>
    <row r="228" spans="2:36" ht="15" customHeight="1" thickBot="1" x14ac:dyDescent="0.3">
      <c r="B228" s="883"/>
      <c r="C228" s="950"/>
      <c r="D228" s="946"/>
      <c r="E228" s="222" t="s">
        <v>625</v>
      </c>
      <c r="F228" s="167">
        <f t="shared" si="62"/>
        <v>0</v>
      </c>
      <c r="G228" s="176">
        <v>0</v>
      </c>
      <c r="H228" s="176">
        <v>0</v>
      </c>
      <c r="I228" s="176">
        <v>0</v>
      </c>
      <c r="J228" s="401">
        <v>0</v>
      </c>
      <c r="K228" s="410">
        <f t="shared" si="61"/>
        <v>0</v>
      </c>
      <c r="L228" s="385">
        <v>0</v>
      </c>
      <c r="M228" s="176">
        <v>0</v>
      </c>
      <c r="N228" s="176">
        <v>0</v>
      </c>
      <c r="O228" s="176">
        <v>0</v>
      </c>
      <c r="P228" s="311">
        <f t="shared" si="56"/>
        <v>0</v>
      </c>
      <c r="Q228" s="176">
        <v>0</v>
      </c>
      <c r="R228" s="176">
        <v>0</v>
      </c>
      <c r="S228" s="176">
        <v>0</v>
      </c>
      <c r="T228" s="401">
        <v>0</v>
      </c>
      <c r="U228" s="410">
        <f t="shared" si="57"/>
        <v>0</v>
      </c>
      <c r="V228" s="176">
        <v>0</v>
      </c>
      <c r="W228" s="176">
        <v>0</v>
      </c>
      <c r="X228" s="176">
        <v>0</v>
      </c>
      <c r="Y228" s="496">
        <v>0</v>
      </c>
      <c r="Z228" s="410">
        <f t="shared" si="58"/>
        <v>0</v>
      </c>
      <c r="AA228" s="176">
        <v>0</v>
      </c>
      <c r="AB228" s="176">
        <v>0</v>
      </c>
      <c r="AC228" s="176">
        <v>0</v>
      </c>
      <c r="AD228" s="176">
        <v>0</v>
      </c>
      <c r="AE228" s="410">
        <f t="shared" si="59"/>
        <v>0</v>
      </c>
      <c r="AF228" s="210">
        <v>0</v>
      </c>
      <c r="AG228" s="210">
        <v>0</v>
      </c>
      <c r="AH228" s="210">
        <v>0</v>
      </c>
      <c r="AI228" s="210">
        <v>0</v>
      </c>
      <c r="AJ228" s="410">
        <f t="shared" si="60"/>
        <v>0</v>
      </c>
    </row>
    <row r="229" spans="2:36" ht="15" customHeight="1" x14ac:dyDescent="0.25">
      <c r="B229" s="948">
        <v>52</v>
      </c>
      <c r="C229" s="950"/>
      <c r="D229" s="943" t="s">
        <v>638</v>
      </c>
      <c r="E229" s="190" t="s">
        <v>118</v>
      </c>
      <c r="F229" s="167">
        <f t="shared" si="62"/>
        <v>0</v>
      </c>
      <c r="G229" s="49">
        <v>0</v>
      </c>
      <c r="H229" s="49">
        <v>0</v>
      </c>
      <c r="I229" s="49">
        <v>0</v>
      </c>
      <c r="J229" s="399">
        <v>0</v>
      </c>
      <c r="K229" s="410">
        <f t="shared" si="61"/>
        <v>0</v>
      </c>
      <c r="L229" s="386">
        <v>0</v>
      </c>
      <c r="M229" s="49">
        <v>0</v>
      </c>
      <c r="N229" s="49">
        <v>0</v>
      </c>
      <c r="O229" s="49">
        <v>0</v>
      </c>
      <c r="P229" s="311">
        <f t="shared" si="56"/>
        <v>0</v>
      </c>
      <c r="Q229" s="49">
        <v>0</v>
      </c>
      <c r="R229" s="49">
        <v>0</v>
      </c>
      <c r="S229" s="49">
        <v>0</v>
      </c>
      <c r="T229" s="399">
        <v>0</v>
      </c>
      <c r="U229" s="410">
        <f t="shared" si="57"/>
        <v>0</v>
      </c>
      <c r="V229" s="49">
        <v>0</v>
      </c>
      <c r="W229" s="49">
        <v>0</v>
      </c>
      <c r="X229" s="49">
        <v>0</v>
      </c>
      <c r="Y229" s="399">
        <v>0</v>
      </c>
      <c r="Z229" s="410">
        <f t="shared" si="58"/>
        <v>0</v>
      </c>
      <c r="AA229" s="49">
        <v>0</v>
      </c>
      <c r="AB229" s="49">
        <v>0</v>
      </c>
      <c r="AC229" s="49">
        <v>0</v>
      </c>
      <c r="AD229" s="49">
        <v>0</v>
      </c>
      <c r="AE229" s="410">
        <f t="shared" si="59"/>
        <v>0</v>
      </c>
      <c r="AF229" s="210">
        <v>0</v>
      </c>
      <c r="AG229" s="210">
        <v>0</v>
      </c>
      <c r="AH229" s="210">
        <v>0</v>
      </c>
      <c r="AI229" s="210">
        <v>0</v>
      </c>
      <c r="AJ229" s="410">
        <f t="shared" si="60"/>
        <v>0</v>
      </c>
    </row>
    <row r="230" spans="2:36" ht="15" customHeight="1" x14ac:dyDescent="0.25">
      <c r="B230" s="909"/>
      <c r="C230" s="950"/>
      <c r="D230" s="944"/>
      <c r="E230" s="191" t="s">
        <v>119</v>
      </c>
      <c r="F230" s="167">
        <f t="shared" si="62"/>
        <v>0</v>
      </c>
      <c r="G230" s="43">
        <v>0</v>
      </c>
      <c r="H230" s="43">
        <v>0</v>
      </c>
      <c r="I230" s="43">
        <v>0</v>
      </c>
      <c r="J230" s="397">
        <v>0</v>
      </c>
      <c r="K230" s="410">
        <f t="shared" si="61"/>
        <v>0</v>
      </c>
      <c r="L230" s="380">
        <v>0</v>
      </c>
      <c r="M230" s="43">
        <v>0</v>
      </c>
      <c r="N230" s="43">
        <v>0</v>
      </c>
      <c r="O230" s="43">
        <v>0</v>
      </c>
      <c r="P230" s="311">
        <f t="shared" si="56"/>
        <v>0</v>
      </c>
      <c r="Q230" s="43">
        <v>0</v>
      </c>
      <c r="R230" s="43">
        <v>0</v>
      </c>
      <c r="S230" s="43">
        <v>0</v>
      </c>
      <c r="T230" s="397">
        <v>0</v>
      </c>
      <c r="U230" s="410">
        <f t="shared" si="57"/>
        <v>0</v>
      </c>
      <c r="V230" s="43">
        <v>0</v>
      </c>
      <c r="W230" s="43">
        <v>0</v>
      </c>
      <c r="X230" s="43">
        <v>0</v>
      </c>
      <c r="Y230" s="397">
        <v>0</v>
      </c>
      <c r="Z230" s="410">
        <f t="shared" si="58"/>
        <v>0</v>
      </c>
      <c r="AA230" s="43">
        <v>0</v>
      </c>
      <c r="AB230" s="43">
        <v>0</v>
      </c>
      <c r="AC230" s="43">
        <v>0</v>
      </c>
      <c r="AD230" s="43">
        <v>0</v>
      </c>
      <c r="AE230" s="410">
        <f t="shared" si="59"/>
        <v>0</v>
      </c>
      <c r="AF230" s="43">
        <v>0</v>
      </c>
      <c r="AG230" s="43">
        <v>0</v>
      </c>
      <c r="AH230" s="43">
        <v>0</v>
      </c>
      <c r="AI230" s="43">
        <v>0</v>
      </c>
      <c r="AJ230" s="410">
        <f t="shared" si="60"/>
        <v>0</v>
      </c>
    </row>
    <row r="231" spans="2:36" ht="12.75" customHeight="1" thickBot="1" x14ac:dyDescent="0.3">
      <c r="B231" s="909"/>
      <c r="C231" s="950"/>
      <c r="D231" s="944"/>
      <c r="E231" s="192" t="s">
        <v>114</v>
      </c>
      <c r="F231" s="167">
        <f t="shared" si="62"/>
        <v>0</v>
      </c>
      <c r="G231" s="44">
        <v>0</v>
      </c>
      <c r="H231" s="44">
        <v>0</v>
      </c>
      <c r="I231" s="44">
        <v>0</v>
      </c>
      <c r="J231" s="398">
        <v>0</v>
      </c>
      <c r="K231" s="410">
        <f t="shared" si="61"/>
        <v>0</v>
      </c>
      <c r="L231" s="381">
        <v>0</v>
      </c>
      <c r="M231" s="44">
        <v>0</v>
      </c>
      <c r="N231" s="44">
        <v>0</v>
      </c>
      <c r="O231" s="44">
        <v>0</v>
      </c>
      <c r="P231" s="311">
        <f t="shared" si="56"/>
        <v>0</v>
      </c>
      <c r="Q231" s="44">
        <v>0</v>
      </c>
      <c r="R231" s="44">
        <v>0</v>
      </c>
      <c r="S231" s="44">
        <v>0</v>
      </c>
      <c r="T231" s="398">
        <v>0</v>
      </c>
      <c r="U231" s="410">
        <f t="shared" si="57"/>
        <v>0</v>
      </c>
      <c r="V231" s="44">
        <v>0</v>
      </c>
      <c r="W231" s="44">
        <v>0</v>
      </c>
      <c r="X231" s="44">
        <v>0</v>
      </c>
      <c r="Y231" s="398">
        <v>0</v>
      </c>
      <c r="Z231" s="410">
        <f t="shared" si="58"/>
        <v>0</v>
      </c>
      <c r="AA231" s="44">
        <v>0</v>
      </c>
      <c r="AB231" s="44">
        <v>0</v>
      </c>
      <c r="AC231" s="44">
        <v>0</v>
      </c>
      <c r="AD231" s="44">
        <v>0</v>
      </c>
      <c r="AE231" s="410">
        <f t="shared" si="59"/>
        <v>0</v>
      </c>
      <c r="AF231" s="43">
        <v>0</v>
      </c>
      <c r="AG231" s="43">
        <v>0</v>
      </c>
      <c r="AH231" s="43">
        <v>0</v>
      </c>
      <c r="AI231" s="43">
        <v>0</v>
      </c>
      <c r="AJ231" s="410">
        <f t="shared" si="60"/>
        <v>0</v>
      </c>
    </row>
    <row r="232" spans="2:36" ht="12.75" customHeight="1" thickBot="1" x14ac:dyDescent="0.3">
      <c r="B232" s="909"/>
      <c r="C232" s="950"/>
      <c r="D232" s="945"/>
      <c r="E232" s="222" t="s">
        <v>626</v>
      </c>
      <c r="F232" s="167">
        <f t="shared" si="62"/>
        <v>12</v>
      </c>
      <c r="G232" s="213">
        <v>3</v>
      </c>
      <c r="H232" s="213">
        <v>1</v>
      </c>
      <c r="I232" s="213">
        <v>0</v>
      </c>
      <c r="J232" s="400">
        <v>0</v>
      </c>
      <c r="K232" s="410">
        <f t="shared" si="61"/>
        <v>4</v>
      </c>
      <c r="L232" s="384">
        <v>0</v>
      </c>
      <c r="M232" s="213">
        <v>0</v>
      </c>
      <c r="N232" s="213">
        <v>0</v>
      </c>
      <c r="O232" s="213">
        <v>0</v>
      </c>
      <c r="P232" s="311">
        <f t="shared" si="56"/>
        <v>0</v>
      </c>
      <c r="Q232" s="213">
        <v>1</v>
      </c>
      <c r="R232" s="213">
        <v>0</v>
      </c>
      <c r="S232" s="213">
        <v>0</v>
      </c>
      <c r="T232" s="400">
        <v>0</v>
      </c>
      <c r="U232" s="410">
        <f t="shared" si="57"/>
        <v>1</v>
      </c>
      <c r="V232" s="213">
        <v>0</v>
      </c>
      <c r="W232" s="213">
        <v>0</v>
      </c>
      <c r="X232" s="213">
        <v>0</v>
      </c>
      <c r="Y232" s="400">
        <v>2</v>
      </c>
      <c r="Z232" s="410">
        <f t="shared" si="58"/>
        <v>2</v>
      </c>
      <c r="AA232" s="213">
        <v>0</v>
      </c>
      <c r="AB232" s="213">
        <v>0</v>
      </c>
      <c r="AC232" s="213">
        <v>0</v>
      </c>
      <c r="AD232" s="213">
        <v>1</v>
      </c>
      <c r="AE232" s="410">
        <f t="shared" si="59"/>
        <v>1</v>
      </c>
      <c r="AF232" s="43">
        <v>0</v>
      </c>
      <c r="AG232" s="43">
        <v>2</v>
      </c>
      <c r="AH232" s="43">
        <v>0</v>
      </c>
      <c r="AI232" s="43">
        <v>2</v>
      </c>
      <c r="AJ232" s="410">
        <f t="shared" si="60"/>
        <v>4</v>
      </c>
    </row>
    <row r="233" spans="2:36" ht="33.75" customHeight="1" thickBot="1" x14ac:dyDescent="0.3">
      <c r="B233" s="883"/>
      <c r="C233" s="950"/>
      <c r="D233" s="946"/>
      <c r="E233" s="222" t="s">
        <v>625</v>
      </c>
      <c r="F233" s="167">
        <f t="shared" si="62"/>
        <v>0</v>
      </c>
      <c r="G233" s="176">
        <v>0</v>
      </c>
      <c r="H233" s="176">
        <v>0</v>
      </c>
      <c r="I233" s="176">
        <v>0</v>
      </c>
      <c r="J233" s="401">
        <v>0</v>
      </c>
      <c r="K233" s="410">
        <f t="shared" si="61"/>
        <v>0</v>
      </c>
      <c r="L233" s="385">
        <v>0</v>
      </c>
      <c r="M233" s="176">
        <v>0</v>
      </c>
      <c r="N233" s="176">
        <v>0</v>
      </c>
      <c r="O233" s="176">
        <v>0</v>
      </c>
      <c r="P233" s="311">
        <f t="shared" si="56"/>
        <v>0</v>
      </c>
      <c r="Q233" s="176">
        <v>0</v>
      </c>
      <c r="R233" s="176">
        <v>0</v>
      </c>
      <c r="S233" s="176">
        <v>0</v>
      </c>
      <c r="T233" s="401">
        <v>0</v>
      </c>
      <c r="U233" s="410">
        <f t="shared" si="57"/>
        <v>0</v>
      </c>
      <c r="V233" s="176">
        <v>0</v>
      </c>
      <c r="W233" s="176">
        <v>0</v>
      </c>
      <c r="X233" s="176">
        <v>0</v>
      </c>
      <c r="Y233" s="401">
        <v>0</v>
      </c>
      <c r="Z233" s="410">
        <f t="shared" si="58"/>
        <v>0</v>
      </c>
      <c r="AA233" s="176">
        <v>0</v>
      </c>
      <c r="AB233" s="176">
        <v>0</v>
      </c>
      <c r="AC233" s="176">
        <v>0</v>
      </c>
      <c r="AD233" s="176">
        <v>0</v>
      </c>
      <c r="AE233" s="410">
        <f t="shared" si="59"/>
        <v>0</v>
      </c>
      <c r="AF233" s="210">
        <v>0</v>
      </c>
      <c r="AG233" s="210">
        <v>0</v>
      </c>
      <c r="AH233" s="210">
        <v>0</v>
      </c>
      <c r="AI233" s="210">
        <v>0</v>
      </c>
      <c r="AJ233" s="410">
        <f t="shared" si="60"/>
        <v>0</v>
      </c>
    </row>
    <row r="234" spans="2:36" ht="15" customHeight="1" x14ac:dyDescent="0.25">
      <c r="B234" s="948">
        <v>53</v>
      </c>
      <c r="C234" s="950"/>
      <c r="D234" s="943" t="s">
        <v>705</v>
      </c>
      <c r="E234" s="57" t="s">
        <v>118</v>
      </c>
      <c r="F234" s="167">
        <f t="shared" si="62"/>
        <v>0</v>
      </c>
      <c r="G234" s="189">
        <v>0</v>
      </c>
      <c r="H234" s="49">
        <v>0</v>
      </c>
      <c r="I234" s="49">
        <v>0</v>
      </c>
      <c r="J234" s="399">
        <v>0</v>
      </c>
      <c r="K234" s="410">
        <f t="shared" si="61"/>
        <v>0</v>
      </c>
      <c r="L234" s="389">
        <v>0</v>
      </c>
      <c r="M234" s="189">
        <v>0</v>
      </c>
      <c r="N234" s="189">
        <v>0</v>
      </c>
      <c r="O234" s="189">
        <v>0</v>
      </c>
      <c r="P234" s="311">
        <f t="shared" si="56"/>
        <v>0</v>
      </c>
      <c r="Q234" s="189">
        <v>0</v>
      </c>
      <c r="R234" s="189">
        <v>0</v>
      </c>
      <c r="S234" s="189">
        <v>0</v>
      </c>
      <c r="T234" s="445">
        <v>0</v>
      </c>
      <c r="U234" s="410">
        <f t="shared" si="57"/>
        <v>0</v>
      </c>
      <c r="V234" s="189">
        <v>0</v>
      </c>
      <c r="W234" s="189">
        <v>0</v>
      </c>
      <c r="X234" s="189">
        <v>0</v>
      </c>
      <c r="Y234" s="445">
        <v>0</v>
      </c>
      <c r="Z234" s="410">
        <f t="shared" si="58"/>
        <v>0</v>
      </c>
      <c r="AA234" s="189">
        <v>0</v>
      </c>
      <c r="AB234" s="189">
        <v>0</v>
      </c>
      <c r="AC234" s="189">
        <v>0</v>
      </c>
      <c r="AD234" s="189">
        <v>0</v>
      </c>
      <c r="AE234" s="410">
        <f t="shared" si="59"/>
        <v>0</v>
      </c>
      <c r="AF234" s="647">
        <v>0</v>
      </c>
      <c r="AG234" s="647">
        <v>0</v>
      </c>
      <c r="AH234" s="647">
        <v>0</v>
      </c>
      <c r="AI234" s="647">
        <v>0</v>
      </c>
      <c r="AJ234" s="410">
        <f t="shared" si="60"/>
        <v>0</v>
      </c>
    </row>
    <row r="235" spans="2:36" ht="15" customHeight="1" x14ac:dyDescent="0.25">
      <c r="B235" s="909"/>
      <c r="C235" s="950"/>
      <c r="D235" s="944"/>
      <c r="E235" s="59" t="s">
        <v>119</v>
      </c>
      <c r="F235" s="167">
        <f t="shared" si="62"/>
        <v>0</v>
      </c>
      <c r="G235" s="43">
        <v>0</v>
      </c>
      <c r="H235" s="43">
        <v>0</v>
      </c>
      <c r="I235" s="43">
        <v>0</v>
      </c>
      <c r="J235" s="397">
        <v>0</v>
      </c>
      <c r="K235" s="410">
        <f t="shared" si="61"/>
        <v>0</v>
      </c>
      <c r="L235" s="380">
        <v>0</v>
      </c>
      <c r="M235" s="43">
        <v>0</v>
      </c>
      <c r="N235" s="43">
        <v>0</v>
      </c>
      <c r="O235" s="43">
        <v>0</v>
      </c>
      <c r="P235" s="311">
        <f t="shared" si="56"/>
        <v>0</v>
      </c>
      <c r="Q235" s="43">
        <v>0</v>
      </c>
      <c r="R235" s="43">
        <v>0</v>
      </c>
      <c r="S235" s="43">
        <v>0</v>
      </c>
      <c r="T235" s="397">
        <v>0</v>
      </c>
      <c r="U235" s="410">
        <f t="shared" si="57"/>
        <v>0</v>
      </c>
      <c r="V235" s="43">
        <v>0</v>
      </c>
      <c r="W235" s="43">
        <v>0</v>
      </c>
      <c r="X235" s="43">
        <v>0</v>
      </c>
      <c r="Y235" s="397">
        <v>0</v>
      </c>
      <c r="Z235" s="410">
        <f t="shared" si="58"/>
        <v>0</v>
      </c>
      <c r="AA235" s="43">
        <v>0</v>
      </c>
      <c r="AB235" s="43">
        <v>0</v>
      </c>
      <c r="AC235" s="43">
        <v>0</v>
      </c>
      <c r="AD235" s="43">
        <v>0</v>
      </c>
      <c r="AE235" s="410">
        <f t="shared" si="59"/>
        <v>0</v>
      </c>
      <c r="AF235" s="43">
        <v>0</v>
      </c>
      <c r="AG235" s="43">
        <v>0</v>
      </c>
      <c r="AH235" s="43">
        <v>0</v>
      </c>
      <c r="AI235" s="43">
        <v>0</v>
      </c>
      <c r="AJ235" s="410">
        <f t="shared" si="60"/>
        <v>0</v>
      </c>
    </row>
    <row r="236" spans="2:36" ht="15.75" customHeight="1" thickBot="1" x14ac:dyDescent="0.3">
      <c r="B236" s="909"/>
      <c r="C236" s="950"/>
      <c r="D236" s="944"/>
      <c r="E236" s="60" t="s">
        <v>114</v>
      </c>
      <c r="F236" s="167">
        <f t="shared" si="62"/>
        <v>79</v>
      </c>
      <c r="G236" s="44">
        <v>6</v>
      </c>
      <c r="H236" s="44">
        <v>0</v>
      </c>
      <c r="I236" s="44">
        <v>1</v>
      </c>
      <c r="J236" s="398">
        <v>0</v>
      </c>
      <c r="K236" s="410">
        <f t="shared" si="61"/>
        <v>7</v>
      </c>
      <c r="L236" s="381">
        <v>10</v>
      </c>
      <c r="M236" s="44">
        <v>0</v>
      </c>
      <c r="N236" s="44">
        <v>1</v>
      </c>
      <c r="O236" s="44">
        <v>0</v>
      </c>
      <c r="P236" s="311">
        <f t="shared" si="56"/>
        <v>11</v>
      </c>
      <c r="Q236" s="44">
        <v>15</v>
      </c>
      <c r="R236" s="44">
        <v>0</v>
      </c>
      <c r="S236" s="44">
        <v>0</v>
      </c>
      <c r="T236" s="398">
        <v>0</v>
      </c>
      <c r="U236" s="410">
        <f t="shared" si="57"/>
        <v>15</v>
      </c>
      <c r="V236" s="44">
        <v>0</v>
      </c>
      <c r="W236" s="44">
        <v>0</v>
      </c>
      <c r="X236" s="44">
        <v>0</v>
      </c>
      <c r="Y236" s="398">
        <v>22</v>
      </c>
      <c r="Z236" s="410">
        <f t="shared" si="58"/>
        <v>22</v>
      </c>
      <c r="AA236" s="44">
        <v>0</v>
      </c>
      <c r="AB236" s="44">
        <v>1</v>
      </c>
      <c r="AC236" s="44">
        <v>0</v>
      </c>
      <c r="AD236" s="44">
        <v>11</v>
      </c>
      <c r="AE236" s="410">
        <f t="shared" si="59"/>
        <v>12</v>
      </c>
      <c r="AF236" s="43">
        <v>0</v>
      </c>
      <c r="AG236" s="43">
        <v>0</v>
      </c>
      <c r="AH236" s="43">
        <v>0</v>
      </c>
      <c r="AI236" s="43">
        <v>12</v>
      </c>
      <c r="AJ236" s="410">
        <f t="shared" si="60"/>
        <v>12</v>
      </c>
    </row>
    <row r="237" spans="2:36" ht="15.75" customHeight="1" thickBot="1" x14ac:dyDescent="0.3">
      <c r="B237" s="909"/>
      <c r="C237" s="950"/>
      <c r="D237" s="945"/>
      <c r="E237" s="222" t="s">
        <v>626</v>
      </c>
      <c r="F237" s="167">
        <f t="shared" si="62"/>
        <v>96</v>
      </c>
      <c r="G237" s="213">
        <v>5</v>
      </c>
      <c r="H237" s="213">
        <v>0</v>
      </c>
      <c r="I237" s="213">
        <v>1</v>
      </c>
      <c r="J237" s="400">
        <v>0</v>
      </c>
      <c r="K237" s="410">
        <f t="shared" si="61"/>
        <v>6</v>
      </c>
      <c r="L237" s="384">
        <v>9</v>
      </c>
      <c r="M237" s="213">
        <v>0</v>
      </c>
      <c r="N237" s="213">
        <v>2</v>
      </c>
      <c r="O237" s="213">
        <v>0</v>
      </c>
      <c r="P237" s="311">
        <f t="shared" si="56"/>
        <v>11</v>
      </c>
      <c r="Q237" s="213">
        <v>32</v>
      </c>
      <c r="R237" s="213">
        <v>0</v>
      </c>
      <c r="S237" s="213">
        <v>1</v>
      </c>
      <c r="T237" s="400">
        <v>0</v>
      </c>
      <c r="U237" s="410">
        <f t="shared" si="57"/>
        <v>33</v>
      </c>
      <c r="V237" s="213">
        <v>0</v>
      </c>
      <c r="W237" s="213">
        <v>1</v>
      </c>
      <c r="X237" s="213">
        <v>0</v>
      </c>
      <c r="Y237" s="400">
        <v>21</v>
      </c>
      <c r="Z237" s="410">
        <f t="shared" si="58"/>
        <v>22</v>
      </c>
      <c r="AA237" s="213">
        <v>0</v>
      </c>
      <c r="AB237" s="213">
        <v>1</v>
      </c>
      <c r="AC237" s="213">
        <v>0</v>
      </c>
      <c r="AD237" s="213">
        <v>10</v>
      </c>
      <c r="AE237" s="410">
        <f t="shared" si="59"/>
        <v>11</v>
      </c>
      <c r="AF237" s="43">
        <v>0</v>
      </c>
      <c r="AG237" s="43">
        <v>1</v>
      </c>
      <c r="AH237" s="43">
        <v>0</v>
      </c>
      <c r="AI237" s="43">
        <v>12</v>
      </c>
      <c r="AJ237" s="410">
        <f t="shared" si="60"/>
        <v>13</v>
      </c>
    </row>
    <row r="238" spans="2:36" ht="15.75" customHeight="1" thickBot="1" x14ac:dyDescent="0.3">
      <c r="B238" s="883"/>
      <c r="C238" s="950"/>
      <c r="D238" s="945"/>
      <c r="E238" s="222" t="s">
        <v>625</v>
      </c>
      <c r="F238" s="167">
        <f t="shared" si="62"/>
        <v>0</v>
      </c>
      <c r="G238" s="176">
        <v>0</v>
      </c>
      <c r="H238" s="176">
        <v>0</v>
      </c>
      <c r="I238" s="176">
        <v>0</v>
      </c>
      <c r="J238" s="401">
        <v>0</v>
      </c>
      <c r="K238" s="410">
        <f t="shared" si="61"/>
        <v>0</v>
      </c>
      <c r="L238" s="385">
        <v>0</v>
      </c>
      <c r="M238" s="176">
        <v>0</v>
      </c>
      <c r="N238" s="176">
        <v>0</v>
      </c>
      <c r="O238" s="176">
        <v>0</v>
      </c>
      <c r="P238" s="311">
        <f t="shared" si="56"/>
        <v>0</v>
      </c>
      <c r="Q238" s="176">
        <v>0</v>
      </c>
      <c r="R238" s="176">
        <v>0</v>
      </c>
      <c r="S238" s="176">
        <v>0</v>
      </c>
      <c r="T238" s="401">
        <v>0</v>
      </c>
      <c r="U238" s="410">
        <f t="shared" si="57"/>
        <v>0</v>
      </c>
      <c r="V238" s="176">
        <v>0</v>
      </c>
      <c r="W238" s="176">
        <v>0</v>
      </c>
      <c r="X238" s="176">
        <v>0</v>
      </c>
      <c r="Y238" s="401">
        <v>0</v>
      </c>
      <c r="Z238" s="410">
        <f t="shared" si="58"/>
        <v>0</v>
      </c>
      <c r="AA238" s="176">
        <v>0</v>
      </c>
      <c r="AB238" s="176">
        <v>0</v>
      </c>
      <c r="AC238" s="176">
        <v>0</v>
      </c>
      <c r="AD238" s="176">
        <v>0</v>
      </c>
      <c r="AE238" s="410">
        <f t="shared" si="59"/>
        <v>0</v>
      </c>
      <c r="AF238" s="210">
        <v>0</v>
      </c>
      <c r="AG238" s="210">
        <v>0</v>
      </c>
      <c r="AH238" s="210">
        <v>0</v>
      </c>
      <c r="AI238" s="210">
        <v>0</v>
      </c>
      <c r="AJ238" s="410">
        <f t="shared" si="60"/>
        <v>0</v>
      </c>
    </row>
    <row r="239" spans="2:36" ht="15.75" customHeight="1" x14ac:dyDescent="0.25">
      <c r="B239" s="884">
        <v>54</v>
      </c>
      <c r="C239" s="950"/>
      <c r="D239" s="953" t="s">
        <v>618</v>
      </c>
      <c r="E239" s="207" t="s">
        <v>118</v>
      </c>
      <c r="F239" s="167">
        <f t="shared" si="62"/>
        <v>0</v>
      </c>
      <c r="G239" s="206"/>
      <c r="H239" s="206"/>
      <c r="I239" s="206"/>
      <c r="J239" s="406"/>
      <c r="K239" s="410">
        <f t="shared" si="61"/>
        <v>0</v>
      </c>
      <c r="L239" s="382"/>
      <c r="M239" s="178"/>
      <c r="N239" s="178"/>
      <c r="O239" s="178"/>
      <c r="P239" s="311">
        <f t="shared" si="56"/>
        <v>0</v>
      </c>
      <c r="Q239" s="178"/>
      <c r="R239" s="178"/>
      <c r="S239" s="178"/>
      <c r="T239" s="402"/>
      <c r="U239" s="410">
        <f t="shared" si="57"/>
        <v>0</v>
      </c>
      <c r="V239" s="178"/>
      <c r="W239" s="178"/>
      <c r="X239" s="178"/>
      <c r="Y239" s="402"/>
      <c r="Z239" s="410">
        <f t="shared" si="58"/>
        <v>0</v>
      </c>
      <c r="AA239" s="178"/>
      <c r="AB239" s="178"/>
      <c r="AC239" s="178"/>
      <c r="AD239" s="178"/>
      <c r="AE239" s="410">
        <f t="shared" si="59"/>
        <v>0</v>
      </c>
      <c r="AF239" s="166"/>
      <c r="AG239" s="166"/>
      <c r="AH239" s="166"/>
      <c r="AI239" s="166"/>
      <c r="AJ239" s="410">
        <f t="shared" si="60"/>
        <v>0</v>
      </c>
    </row>
    <row r="240" spans="2:36" ht="15.75" customHeight="1" x14ac:dyDescent="0.25">
      <c r="B240" s="884"/>
      <c r="C240" s="950"/>
      <c r="D240" s="953"/>
      <c r="E240" s="208" t="s">
        <v>119</v>
      </c>
      <c r="F240" s="167">
        <f t="shared" si="62"/>
        <v>0</v>
      </c>
      <c r="G240" s="206"/>
      <c r="H240" s="206"/>
      <c r="I240" s="206"/>
      <c r="J240" s="406"/>
      <c r="K240" s="410">
        <f t="shared" si="61"/>
        <v>0</v>
      </c>
      <c r="L240" s="383"/>
      <c r="M240" s="166"/>
      <c r="N240" s="166"/>
      <c r="O240" s="166"/>
      <c r="P240" s="311">
        <f t="shared" si="56"/>
        <v>0</v>
      </c>
      <c r="Q240" s="166"/>
      <c r="R240" s="166"/>
      <c r="S240" s="166"/>
      <c r="T240" s="403"/>
      <c r="U240" s="410">
        <f t="shared" si="57"/>
        <v>0</v>
      </c>
      <c r="V240" s="166"/>
      <c r="W240" s="166"/>
      <c r="X240" s="166"/>
      <c r="Y240" s="403"/>
      <c r="Z240" s="410">
        <f t="shared" si="58"/>
        <v>0</v>
      </c>
      <c r="AA240" s="166"/>
      <c r="AB240" s="166"/>
      <c r="AC240" s="166"/>
      <c r="AD240" s="166"/>
      <c r="AE240" s="410">
        <f t="shared" si="59"/>
        <v>0</v>
      </c>
      <c r="AF240" s="166"/>
      <c r="AG240" s="166"/>
      <c r="AH240" s="166"/>
      <c r="AI240" s="166"/>
      <c r="AJ240" s="410">
        <f t="shared" si="60"/>
        <v>0</v>
      </c>
    </row>
    <row r="241" spans="2:36" ht="15.75" customHeight="1" thickBot="1" x14ac:dyDescent="0.3">
      <c r="B241" s="884"/>
      <c r="C241" s="950"/>
      <c r="D241" s="953"/>
      <c r="E241" s="209" t="s">
        <v>114</v>
      </c>
      <c r="F241" s="167">
        <f t="shared" si="62"/>
        <v>0</v>
      </c>
      <c r="G241" s="210">
        <v>0</v>
      </c>
      <c r="H241" s="210">
        <v>0</v>
      </c>
      <c r="I241" s="210">
        <v>0</v>
      </c>
      <c r="J241" s="407">
        <v>0</v>
      </c>
      <c r="K241" s="410">
        <f t="shared" si="61"/>
        <v>0</v>
      </c>
      <c r="L241" s="390">
        <v>0</v>
      </c>
      <c r="M241" s="324">
        <v>0</v>
      </c>
      <c r="N241" s="324">
        <v>0</v>
      </c>
      <c r="O241" s="324">
        <v>0</v>
      </c>
      <c r="P241" s="311">
        <f t="shared" si="56"/>
        <v>0</v>
      </c>
      <c r="Q241" s="324">
        <v>0</v>
      </c>
      <c r="R241" s="324">
        <v>0</v>
      </c>
      <c r="S241" s="324">
        <v>0</v>
      </c>
      <c r="T241" s="446">
        <v>0</v>
      </c>
      <c r="U241" s="410">
        <f t="shared" si="57"/>
        <v>0</v>
      </c>
      <c r="V241" s="324">
        <v>0</v>
      </c>
      <c r="W241" s="324">
        <v>0</v>
      </c>
      <c r="X241" s="324">
        <v>0</v>
      </c>
      <c r="Y241" s="446">
        <v>0</v>
      </c>
      <c r="Z241" s="410">
        <f t="shared" si="58"/>
        <v>0</v>
      </c>
      <c r="AA241" s="324">
        <v>0</v>
      </c>
      <c r="AB241" s="324">
        <v>0</v>
      </c>
      <c r="AC241" s="324">
        <v>0</v>
      </c>
      <c r="AD241" s="324">
        <v>0</v>
      </c>
      <c r="AE241" s="410">
        <f t="shared" si="59"/>
        <v>0</v>
      </c>
      <c r="AF241" s="210">
        <v>0</v>
      </c>
      <c r="AG241" s="210">
        <v>0</v>
      </c>
      <c r="AH241" s="210">
        <v>0</v>
      </c>
      <c r="AI241" s="210">
        <v>0</v>
      </c>
      <c r="AJ241" s="410">
        <f t="shared" si="60"/>
        <v>0</v>
      </c>
    </row>
    <row r="242" spans="2:36" ht="15.75" customHeight="1" thickBot="1" x14ac:dyDescent="0.3">
      <c r="B242" s="884"/>
      <c r="C242" s="950"/>
      <c r="D242" s="953"/>
      <c r="E242" s="222" t="s">
        <v>626</v>
      </c>
      <c r="F242" s="167">
        <f t="shared" si="62"/>
        <v>0</v>
      </c>
      <c r="G242" s="210">
        <v>0</v>
      </c>
      <c r="H242" s="210">
        <v>0</v>
      </c>
      <c r="I242" s="210">
        <v>0</v>
      </c>
      <c r="J242" s="407">
        <v>0</v>
      </c>
      <c r="K242" s="410">
        <f t="shared" si="61"/>
        <v>0</v>
      </c>
      <c r="L242" s="391">
        <v>0</v>
      </c>
      <c r="M242" s="325">
        <v>0</v>
      </c>
      <c r="N242" s="325">
        <v>0</v>
      </c>
      <c r="O242" s="325">
        <v>0</v>
      </c>
      <c r="P242" s="311">
        <f t="shared" si="56"/>
        <v>0</v>
      </c>
      <c r="Q242" s="325">
        <v>0</v>
      </c>
      <c r="R242" s="325">
        <v>0</v>
      </c>
      <c r="S242" s="325">
        <v>0</v>
      </c>
      <c r="T242" s="447">
        <v>0</v>
      </c>
      <c r="U242" s="410">
        <f t="shared" si="57"/>
        <v>0</v>
      </c>
      <c r="V242" s="325">
        <v>0</v>
      </c>
      <c r="W242" s="325">
        <v>0</v>
      </c>
      <c r="X242" s="325">
        <v>0</v>
      </c>
      <c r="Y242" s="447">
        <v>0</v>
      </c>
      <c r="Z242" s="410">
        <f t="shared" si="58"/>
        <v>0</v>
      </c>
      <c r="AA242" s="325">
        <v>0</v>
      </c>
      <c r="AB242" s="325">
        <v>0</v>
      </c>
      <c r="AC242" s="325">
        <v>0</v>
      </c>
      <c r="AD242" s="325">
        <v>0</v>
      </c>
      <c r="AE242" s="410">
        <f t="shared" si="59"/>
        <v>0</v>
      </c>
      <c r="AF242" s="210">
        <v>0</v>
      </c>
      <c r="AG242" s="210">
        <v>0</v>
      </c>
      <c r="AH242" s="210">
        <v>0</v>
      </c>
      <c r="AI242" s="210">
        <v>0</v>
      </c>
      <c r="AJ242" s="410">
        <f t="shared" si="60"/>
        <v>0</v>
      </c>
    </row>
    <row r="243" spans="2:36" ht="15.75" customHeight="1" thickBot="1" x14ac:dyDescent="0.3">
      <c r="B243" s="884"/>
      <c r="C243" s="950"/>
      <c r="D243" s="953"/>
      <c r="E243" s="222" t="s">
        <v>625</v>
      </c>
      <c r="F243" s="167">
        <f t="shared" si="62"/>
        <v>0</v>
      </c>
      <c r="G243" s="210">
        <v>0</v>
      </c>
      <c r="H243" s="210">
        <v>0</v>
      </c>
      <c r="I243" s="210">
        <v>0</v>
      </c>
      <c r="J243" s="407">
        <v>0</v>
      </c>
      <c r="K243" s="410">
        <f t="shared" si="61"/>
        <v>0</v>
      </c>
      <c r="L243" s="391">
        <v>0</v>
      </c>
      <c r="M243" s="325">
        <v>0</v>
      </c>
      <c r="N243" s="325">
        <v>0</v>
      </c>
      <c r="O243" s="325">
        <v>0</v>
      </c>
      <c r="P243" s="311">
        <f t="shared" si="56"/>
        <v>0</v>
      </c>
      <c r="Q243" s="325">
        <v>0</v>
      </c>
      <c r="R243" s="325">
        <v>0</v>
      </c>
      <c r="S243" s="325">
        <v>0</v>
      </c>
      <c r="T243" s="447">
        <v>0</v>
      </c>
      <c r="U243" s="410">
        <f t="shared" si="57"/>
        <v>0</v>
      </c>
      <c r="V243" s="325">
        <v>0</v>
      </c>
      <c r="W243" s="325">
        <v>0</v>
      </c>
      <c r="X243" s="325">
        <v>0</v>
      </c>
      <c r="Y243" s="447">
        <v>0</v>
      </c>
      <c r="Z243" s="410">
        <f t="shared" si="58"/>
        <v>0</v>
      </c>
      <c r="AA243" s="325">
        <v>0</v>
      </c>
      <c r="AB243" s="325">
        <v>0</v>
      </c>
      <c r="AC243" s="325">
        <v>0</v>
      </c>
      <c r="AD243" s="325">
        <v>0</v>
      </c>
      <c r="AE243" s="410">
        <f t="shared" si="59"/>
        <v>0</v>
      </c>
      <c r="AF243" s="210">
        <v>0</v>
      </c>
      <c r="AG243" s="210">
        <v>0</v>
      </c>
      <c r="AH243" s="210">
        <v>0</v>
      </c>
      <c r="AI243" s="210">
        <v>0</v>
      </c>
      <c r="AJ243" s="410">
        <f t="shared" si="60"/>
        <v>0</v>
      </c>
    </row>
    <row r="244" spans="2:36" ht="15.75" customHeight="1" x14ac:dyDescent="0.25">
      <c r="B244" s="884">
        <v>55</v>
      </c>
      <c r="C244" s="950"/>
      <c r="D244" s="953" t="s">
        <v>619</v>
      </c>
      <c r="E244" s="190" t="s">
        <v>118</v>
      </c>
      <c r="F244" s="167">
        <f t="shared" si="62"/>
        <v>0</v>
      </c>
      <c r="G244" s="210">
        <v>0</v>
      </c>
      <c r="H244" s="210">
        <v>0</v>
      </c>
      <c r="I244" s="210">
        <v>0</v>
      </c>
      <c r="J244" s="407">
        <v>0</v>
      </c>
      <c r="K244" s="410">
        <f t="shared" si="61"/>
        <v>0</v>
      </c>
      <c r="L244" s="386">
        <v>0</v>
      </c>
      <c r="M244" s="49">
        <v>0</v>
      </c>
      <c r="N244" s="49">
        <v>0</v>
      </c>
      <c r="O244" s="49">
        <v>0</v>
      </c>
      <c r="P244" s="311">
        <f t="shared" si="56"/>
        <v>0</v>
      </c>
      <c r="Q244" s="49">
        <v>0</v>
      </c>
      <c r="R244" s="49">
        <v>0</v>
      </c>
      <c r="S244" s="49">
        <v>0</v>
      </c>
      <c r="T244" s="399">
        <v>0</v>
      </c>
      <c r="U244" s="410">
        <f t="shared" si="57"/>
        <v>0</v>
      </c>
      <c r="V244" s="49">
        <v>0</v>
      </c>
      <c r="W244" s="49">
        <v>0</v>
      </c>
      <c r="X244" s="49">
        <v>0</v>
      </c>
      <c r="Y244" s="399">
        <v>0</v>
      </c>
      <c r="Z244" s="410">
        <f t="shared" si="58"/>
        <v>0</v>
      </c>
      <c r="AA244" s="49">
        <v>0</v>
      </c>
      <c r="AB244" s="49">
        <v>0</v>
      </c>
      <c r="AC244" s="49">
        <v>0</v>
      </c>
      <c r="AD244" s="49">
        <v>0</v>
      </c>
      <c r="AE244" s="410">
        <f t="shared" si="59"/>
        <v>0</v>
      </c>
      <c r="AF244" s="210">
        <v>0</v>
      </c>
      <c r="AG244" s="210">
        <v>0</v>
      </c>
      <c r="AH244" s="210">
        <v>0</v>
      </c>
      <c r="AI244" s="210">
        <v>0</v>
      </c>
      <c r="AJ244" s="410">
        <f t="shared" si="60"/>
        <v>0</v>
      </c>
    </row>
    <row r="245" spans="2:36" ht="15.75" customHeight="1" x14ac:dyDescent="0.25">
      <c r="B245" s="884"/>
      <c r="C245" s="950"/>
      <c r="D245" s="953"/>
      <c r="E245" s="191" t="s">
        <v>119</v>
      </c>
      <c r="F245" s="167">
        <f t="shared" si="62"/>
        <v>0</v>
      </c>
      <c r="G245" s="43">
        <v>0</v>
      </c>
      <c r="H245" s="43">
        <v>0</v>
      </c>
      <c r="I245" s="43">
        <v>0</v>
      </c>
      <c r="J245" s="397">
        <v>0</v>
      </c>
      <c r="K245" s="410">
        <f t="shared" si="61"/>
        <v>0</v>
      </c>
      <c r="L245" s="380">
        <v>0</v>
      </c>
      <c r="M245" s="43">
        <v>0</v>
      </c>
      <c r="N245" s="43">
        <v>0</v>
      </c>
      <c r="O245" s="43">
        <v>0</v>
      </c>
      <c r="P245" s="311">
        <f t="shared" si="56"/>
        <v>0</v>
      </c>
      <c r="Q245" s="43">
        <v>0</v>
      </c>
      <c r="R245" s="43">
        <v>0</v>
      </c>
      <c r="S245" s="43">
        <v>0</v>
      </c>
      <c r="T245" s="397">
        <v>0</v>
      </c>
      <c r="U245" s="410">
        <f t="shared" si="57"/>
        <v>0</v>
      </c>
      <c r="V245" s="43">
        <v>0</v>
      </c>
      <c r="W245" s="43">
        <v>0</v>
      </c>
      <c r="X245" s="43">
        <v>0</v>
      </c>
      <c r="Y245" s="397">
        <v>0</v>
      </c>
      <c r="Z245" s="410">
        <f t="shared" si="58"/>
        <v>0</v>
      </c>
      <c r="AA245" s="43">
        <v>0</v>
      </c>
      <c r="AB245" s="43">
        <v>0</v>
      </c>
      <c r="AC245" s="43">
        <v>0</v>
      </c>
      <c r="AD245" s="43">
        <v>0</v>
      </c>
      <c r="AE245" s="410">
        <f t="shared" si="59"/>
        <v>0</v>
      </c>
      <c r="AF245" s="43">
        <v>0</v>
      </c>
      <c r="AG245" s="43">
        <v>0</v>
      </c>
      <c r="AH245" s="43">
        <v>0</v>
      </c>
      <c r="AI245" s="43">
        <v>0</v>
      </c>
      <c r="AJ245" s="410">
        <f t="shared" si="60"/>
        <v>0</v>
      </c>
    </row>
    <row r="246" spans="2:36" ht="15.75" customHeight="1" thickBot="1" x14ac:dyDescent="0.3">
      <c r="B246" s="948"/>
      <c r="C246" s="950"/>
      <c r="D246" s="953"/>
      <c r="E246" s="192" t="s">
        <v>114</v>
      </c>
      <c r="F246" s="167">
        <f t="shared" si="62"/>
        <v>0</v>
      </c>
      <c r="G246" s="43">
        <v>0</v>
      </c>
      <c r="H246" s="43">
        <v>0</v>
      </c>
      <c r="I246" s="43">
        <v>0</v>
      </c>
      <c r="J246" s="397">
        <v>0</v>
      </c>
      <c r="K246" s="410">
        <f t="shared" si="61"/>
        <v>0</v>
      </c>
      <c r="L246" s="381">
        <v>0</v>
      </c>
      <c r="M246" s="44">
        <v>0</v>
      </c>
      <c r="N246" s="44">
        <v>0</v>
      </c>
      <c r="O246" s="44">
        <v>0</v>
      </c>
      <c r="P246" s="311">
        <f t="shared" si="56"/>
        <v>0</v>
      </c>
      <c r="Q246" s="44">
        <v>0</v>
      </c>
      <c r="R246" s="44">
        <v>0</v>
      </c>
      <c r="S246" s="44">
        <v>0</v>
      </c>
      <c r="T246" s="398">
        <v>0</v>
      </c>
      <c r="U246" s="410">
        <f t="shared" si="57"/>
        <v>0</v>
      </c>
      <c r="V246" s="44">
        <v>0</v>
      </c>
      <c r="W246" s="44">
        <v>0</v>
      </c>
      <c r="X246" s="44">
        <v>0</v>
      </c>
      <c r="Y246" s="398">
        <v>0</v>
      </c>
      <c r="Z246" s="410">
        <f t="shared" si="58"/>
        <v>0</v>
      </c>
      <c r="AA246" s="44">
        <v>0</v>
      </c>
      <c r="AB246" s="44">
        <v>0</v>
      </c>
      <c r="AC246" s="44">
        <v>0</v>
      </c>
      <c r="AD246" s="44">
        <v>0</v>
      </c>
      <c r="AE246" s="410">
        <f t="shared" si="59"/>
        <v>0</v>
      </c>
      <c r="AF246" s="43">
        <v>0</v>
      </c>
      <c r="AG246" s="43">
        <v>0</v>
      </c>
      <c r="AH246" s="43">
        <v>0</v>
      </c>
      <c r="AI246" s="43">
        <v>0</v>
      </c>
      <c r="AJ246" s="410">
        <f t="shared" si="60"/>
        <v>0</v>
      </c>
    </row>
    <row r="247" spans="2:36" ht="15.75" customHeight="1" x14ac:dyDescent="0.25">
      <c r="B247" s="977">
        <v>56</v>
      </c>
      <c r="C247" s="261"/>
      <c r="D247" s="942" t="s">
        <v>702</v>
      </c>
      <c r="E247" s="57" t="s">
        <v>118</v>
      </c>
      <c r="F247" s="167">
        <f t="shared" si="62"/>
        <v>0</v>
      </c>
      <c r="G247" s="43">
        <v>0</v>
      </c>
      <c r="H247" s="43">
        <v>0</v>
      </c>
      <c r="I247" s="43">
        <v>0</v>
      </c>
      <c r="J247" s="397">
        <v>0</v>
      </c>
      <c r="K247" s="410">
        <f t="shared" si="61"/>
        <v>0</v>
      </c>
      <c r="L247" s="392">
        <v>0</v>
      </c>
      <c r="M247" s="326">
        <v>0</v>
      </c>
      <c r="N247" s="326">
        <v>0</v>
      </c>
      <c r="O247" s="326">
        <v>0</v>
      </c>
      <c r="P247" s="311">
        <f t="shared" si="56"/>
        <v>0</v>
      </c>
      <c r="Q247" s="326">
        <v>0</v>
      </c>
      <c r="R247" s="326">
        <v>0</v>
      </c>
      <c r="S247" s="326">
        <v>0</v>
      </c>
      <c r="T247" s="448">
        <v>0</v>
      </c>
      <c r="U247" s="410">
        <f t="shared" si="57"/>
        <v>0</v>
      </c>
      <c r="V247" s="326">
        <v>0</v>
      </c>
      <c r="W247" s="326">
        <v>0</v>
      </c>
      <c r="X247" s="326">
        <v>0</v>
      </c>
      <c r="Y247" s="448">
        <v>0</v>
      </c>
      <c r="Z247" s="410">
        <f t="shared" si="58"/>
        <v>0</v>
      </c>
      <c r="AA247" s="326">
        <v>0</v>
      </c>
      <c r="AB247" s="326">
        <v>0</v>
      </c>
      <c r="AC247" s="326">
        <v>0</v>
      </c>
      <c r="AD247" s="326">
        <v>0</v>
      </c>
      <c r="AE247" s="410">
        <f t="shared" si="59"/>
        <v>0</v>
      </c>
      <c r="AF247" s="43">
        <v>0</v>
      </c>
      <c r="AG247" s="43">
        <v>0</v>
      </c>
      <c r="AH247" s="43">
        <v>0</v>
      </c>
      <c r="AI247" s="43">
        <v>0</v>
      </c>
      <c r="AJ247" s="410">
        <f t="shared" si="60"/>
        <v>0</v>
      </c>
    </row>
    <row r="248" spans="2:36" ht="15.75" customHeight="1" x14ac:dyDescent="0.25">
      <c r="B248" s="978"/>
      <c r="C248" s="260"/>
      <c r="D248" s="940"/>
      <c r="E248" s="59" t="s">
        <v>119</v>
      </c>
      <c r="F248" s="167">
        <f t="shared" si="62"/>
        <v>0</v>
      </c>
      <c r="G248" s="43">
        <v>0</v>
      </c>
      <c r="H248" s="43">
        <v>0</v>
      </c>
      <c r="I248" s="43">
        <v>0</v>
      </c>
      <c r="J248" s="397">
        <v>0</v>
      </c>
      <c r="K248" s="410">
        <f t="shared" si="61"/>
        <v>0</v>
      </c>
      <c r="L248" s="392">
        <v>0</v>
      </c>
      <c r="M248" s="326">
        <v>0</v>
      </c>
      <c r="N248" s="326">
        <v>0</v>
      </c>
      <c r="O248" s="326">
        <v>0</v>
      </c>
      <c r="P248" s="311">
        <f t="shared" si="56"/>
        <v>0</v>
      </c>
      <c r="Q248" s="326">
        <v>0</v>
      </c>
      <c r="R248" s="326">
        <v>0</v>
      </c>
      <c r="S248" s="326">
        <v>0</v>
      </c>
      <c r="T248" s="448">
        <v>0</v>
      </c>
      <c r="U248" s="410">
        <f t="shared" si="57"/>
        <v>0</v>
      </c>
      <c r="V248" s="326">
        <v>0</v>
      </c>
      <c r="W248" s="326">
        <v>0</v>
      </c>
      <c r="X248" s="326">
        <v>0</v>
      </c>
      <c r="Y248" s="448">
        <v>0</v>
      </c>
      <c r="Z248" s="410">
        <f t="shared" si="58"/>
        <v>0</v>
      </c>
      <c r="AA248" s="326">
        <v>0</v>
      </c>
      <c r="AB248" s="326">
        <v>0</v>
      </c>
      <c r="AC248" s="326">
        <v>0</v>
      </c>
      <c r="AD248" s="326">
        <v>0</v>
      </c>
      <c r="AE248" s="410">
        <f t="shared" si="59"/>
        <v>0</v>
      </c>
      <c r="AF248" s="43">
        <v>0</v>
      </c>
      <c r="AG248" s="43">
        <v>0</v>
      </c>
      <c r="AH248" s="43">
        <v>0</v>
      </c>
      <c r="AI248" s="43">
        <v>0</v>
      </c>
      <c r="AJ248" s="410">
        <f t="shared" si="60"/>
        <v>0</v>
      </c>
    </row>
    <row r="249" spans="2:36" ht="15.75" customHeight="1" thickBot="1" x14ac:dyDescent="0.3">
      <c r="B249" s="978"/>
      <c r="C249" s="260"/>
      <c r="D249" s="940"/>
      <c r="E249" s="60" t="s">
        <v>114</v>
      </c>
      <c r="F249" s="167">
        <f t="shared" si="62"/>
        <v>0</v>
      </c>
      <c r="G249" s="43">
        <v>0</v>
      </c>
      <c r="H249" s="43">
        <v>0</v>
      </c>
      <c r="I249" s="43">
        <v>0</v>
      </c>
      <c r="J249" s="397">
        <v>0</v>
      </c>
      <c r="K249" s="410">
        <f t="shared" si="61"/>
        <v>0</v>
      </c>
      <c r="L249" s="392">
        <v>0</v>
      </c>
      <c r="M249" s="326">
        <v>0</v>
      </c>
      <c r="N249" s="326">
        <v>0</v>
      </c>
      <c r="O249" s="326">
        <v>0</v>
      </c>
      <c r="P249" s="311">
        <f t="shared" si="56"/>
        <v>0</v>
      </c>
      <c r="Q249" s="326">
        <v>0</v>
      </c>
      <c r="R249" s="326">
        <v>0</v>
      </c>
      <c r="S249" s="326">
        <v>0</v>
      </c>
      <c r="T249" s="448">
        <v>0</v>
      </c>
      <c r="U249" s="410">
        <f t="shared" si="57"/>
        <v>0</v>
      </c>
      <c r="V249" s="326">
        <v>0</v>
      </c>
      <c r="W249" s="326">
        <v>0</v>
      </c>
      <c r="X249" s="326">
        <v>0</v>
      </c>
      <c r="Y249" s="448">
        <v>0</v>
      </c>
      <c r="Z249" s="410">
        <f t="shared" si="58"/>
        <v>0</v>
      </c>
      <c r="AA249" s="326">
        <v>0</v>
      </c>
      <c r="AB249" s="326">
        <v>0</v>
      </c>
      <c r="AC249" s="326">
        <v>0</v>
      </c>
      <c r="AD249" s="326">
        <v>0</v>
      </c>
      <c r="AE249" s="410">
        <f t="shared" si="59"/>
        <v>0</v>
      </c>
      <c r="AF249" s="43">
        <v>0</v>
      </c>
      <c r="AG249" s="43">
        <v>0</v>
      </c>
      <c r="AH249" s="43">
        <v>0</v>
      </c>
      <c r="AI249" s="43">
        <v>0</v>
      </c>
      <c r="AJ249" s="410">
        <f t="shared" si="60"/>
        <v>0</v>
      </c>
    </row>
    <row r="250" spans="2:36" ht="15.75" customHeight="1" thickBot="1" x14ac:dyDescent="0.3">
      <c r="B250" s="978"/>
      <c r="C250" s="260"/>
      <c r="D250" s="940"/>
      <c r="E250" s="222" t="s">
        <v>626</v>
      </c>
      <c r="F250" s="167">
        <f t="shared" si="62"/>
        <v>0</v>
      </c>
      <c r="G250" s="43">
        <v>0</v>
      </c>
      <c r="H250" s="43">
        <v>0</v>
      </c>
      <c r="I250" s="43">
        <v>0</v>
      </c>
      <c r="J250" s="397">
        <v>0</v>
      </c>
      <c r="K250" s="410">
        <f t="shared" si="61"/>
        <v>0</v>
      </c>
      <c r="L250" s="393">
        <v>0</v>
      </c>
      <c r="M250" s="327">
        <v>0</v>
      </c>
      <c r="N250" s="327">
        <v>0</v>
      </c>
      <c r="O250" s="327">
        <v>0</v>
      </c>
      <c r="P250" s="311">
        <f t="shared" si="56"/>
        <v>0</v>
      </c>
      <c r="Q250" s="327">
        <v>0</v>
      </c>
      <c r="R250" s="327">
        <v>0</v>
      </c>
      <c r="S250" s="327">
        <v>0</v>
      </c>
      <c r="T250" s="449">
        <v>0</v>
      </c>
      <c r="U250" s="410">
        <f t="shared" si="57"/>
        <v>0</v>
      </c>
      <c r="V250" s="327">
        <v>0</v>
      </c>
      <c r="W250" s="327">
        <v>0</v>
      </c>
      <c r="X250" s="327">
        <v>0</v>
      </c>
      <c r="Y250" s="449">
        <v>0</v>
      </c>
      <c r="Z250" s="410">
        <f t="shared" si="58"/>
        <v>0</v>
      </c>
      <c r="AA250" s="327">
        <v>0</v>
      </c>
      <c r="AB250" s="327">
        <v>0</v>
      </c>
      <c r="AC250" s="327">
        <v>0</v>
      </c>
      <c r="AD250" s="327">
        <v>0</v>
      </c>
      <c r="AE250" s="410">
        <f t="shared" si="59"/>
        <v>0</v>
      </c>
      <c r="AF250" s="43">
        <v>0</v>
      </c>
      <c r="AG250" s="43">
        <v>0</v>
      </c>
      <c r="AH250" s="43">
        <v>0</v>
      </c>
      <c r="AI250" s="43">
        <v>0</v>
      </c>
      <c r="AJ250" s="410">
        <f t="shared" si="60"/>
        <v>0</v>
      </c>
    </row>
    <row r="251" spans="2:36" ht="15.75" customHeight="1" thickBot="1" x14ac:dyDescent="0.3">
      <c r="B251" s="979"/>
      <c r="C251" s="262"/>
      <c r="D251" s="947"/>
      <c r="E251" s="222" t="s">
        <v>625</v>
      </c>
      <c r="F251" s="167">
        <f t="shared" si="62"/>
        <v>0</v>
      </c>
      <c r="G251" s="43">
        <v>0</v>
      </c>
      <c r="H251" s="43">
        <v>0</v>
      </c>
      <c r="I251" s="43">
        <v>0</v>
      </c>
      <c r="J251" s="397">
        <v>0</v>
      </c>
      <c r="K251" s="410">
        <f t="shared" si="61"/>
        <v>0</v>
      </c>
      <c r="L251" s="393">
        <v>0</v>
      </c>
      <c r="M251" s="327">
        <v>0</v>
      </c>
      <c r="N251" s="327">
        <v>0</v>
      </c>
      <c r="O251" s="327">
        <v>0</v>
      </c>
      <c r="P251" s="311">
        <f t="shared" si="56"/>
        <v>0</v>
      </c>
      <c r="Q251" s="327">
        <v>0</v>
      </c>
      <c r="R251" s="327">
        <v>0</v>
      </c>
      <c r="S251" s="327">
        <v>0</v>
      </c>
      <c r="T251" s="449">
        <v>0</v>
      </c>
      <c r="U251" s="410">
        <f t="shared" si="57"/>
        <v>0</v>
      </c>
      <c r="V251" s="327">
        <v>0</v>
      </c>
      <c r="W251" s="327">
        <v>0</v>
      </c>
      <c r="X251" s="327">
        <v>0</v>
      </c>
      <c r="Y251" s="449">
        <v>0</v>
      </c>
      <c r="Z251" s="410">
        <f t="shared" si="58"/>
        <v>0</v>
      </c>
      <c r="AA251" s="327">
        <v>0</v>
      </c>
      <c r="AB251" s="327">
        <v>0</v>
      </c>
      <c r="AC251" s="327">
        <v>0</v>
      </c>
      <c r="AD251" s="327">
        <v>0</v>
      </c>
      <c r="AE251" s="410">
        <f t="shared" si="59"/>
        <v>0</v>
      </c>
      <c r="AF251" s="43">
        <v>0</v>
      </c>
      <c r="AG251" s="43">
        <v>0</v>
      </c>
      <c r="AH251" s="43">
        <v>0</v>
      </c>
      <c r="AI251" s="43">
        <v>0</v>
      </c>
      <c r="AJ251" s="410">
        <f t="shared" si="60"/>
        <v>0</v>
      </c>
    </row>
    <row r="252" spans="2:36" ht="15.75" customHeight="1" x14ac:dyDescent="0.25">
      <c r="B252" s="977">
        <v>57</v>
      </c>
      <c r="C252" s="968"/>
      <c r="D252" s="945" t="s">
        <v>703</v>
      </c>
      <c r="E252" s="57" t="s">
        <v>118</v>
      </c>
      <c r="F252" s="167">
        <f t="shared" si="62"/>
        <v>0</v>
      </c>
      <c r="G252" s="43">
        <v>0</v>
      </c>
      <c r="H252" s="43">
        <v>0</v>
      </c>
      <c r="I252" s="43">
        <v>0</v>
      </c>
      <c r="J252" s="397">
        <v>0</v>
      </c>
      <c r="K252" s="410">
        <f t="shared" si="61"/>
        <v>0</v>
      </c>
      <c r="L252" s="394">
        <v>0</v>
      </c>
      <c r="M252" s="328">
        <v>0</v>
      </c>
      <c r="N252" s="328">
        <v>0</v>
      </c>
      <c r="O252" s="328">
        <v>0</v>
      </c>
      <c r="P252" s="311">
        <f t="shared" si="56"/>
        <v>0</v>
      </c>
      <c r="Q252" s="328">
        <v>0</v>
      </c>
      <c r="R252" s="328">
        <v>0</v>
      </c>
      <c r="S252" s="328">
        <v>0</v>
      </c>
      <c r="T252" s="450">
        <v>0</v>
      </c>
      <c r="U252" s="410">
        <f t="shared" si="57"/>
        <v>0</v>
      </c>
      <c r="V252" s="328">
        <v>0</v>
      </c>
      <c r="W252" s="328">
        <v>0</v>
      </c>
      <c r="X252" s="328">
        <v>0</v>
      </c>
      <c r="Y252" s="450">
        <v>0</v>
      </c>
      <c r="Z252" s="410">
        <f t="shared" si="58"/>
        <v>0</v>
      </c>
      <c r="AA252" s="328">
        <v>0</v>
      </c>
      <c r="AB252" s="328">
        <v>0</v>
      </c>
      <c r="AC252" s="328">
        <v>0</v>
      </c>
      <c r="AD252" s="328">
        <v>0</v>
      </c>
      <c r="AE252" s="410">
        <f t="shared" si="59"/>
        <v>0</v>
      </c>
      <c r="AF252" s="43">
        <v>0</v>
      </c>
      <c r="AG252" s="43">
        <v>0</v>
      </c>
      <c r="AH252" s="43">
        <v>0</v>
      </c>
      <c r="AI252" s="43">
        <v>0</v>
      </c>
      <c r="AJ252" s="410">
        <f t="shared" si="60"/>
        <v>0</v>
      </c>
    </row>
    <row r="253" spans="2:36" ht="15.75" customHeight="1" x14ac:dyDescent="0.25">
      <c r="B253" s="978"/>
      <c r="C253" s="969"/>
      <c r="D253" s="967"/>
      <c r="E253" s="59" t="s">
        <v>119</v>
      </c>
      <c r="F253" s="167">
        <f t="shared" si="62"/>
        <v>0</v>
      </c>
      <c r="G253" s="43">
        <v>0</v>
      </c>
      <c r="H253" s="43">
        <v>0</v>
      </c>
      <c r="I253" s="43">
        <v>0</v>
      </c>
      <c r="J253" s="397">
        <v>0</v>
      </c>
      <c r="K253" s="410">
        <f t="shared" si="61"/>
        <v>0</v>
      </c>
      <c r="L253" s="392">
        <v>0</v>
      </c>
      <c r="M253" s="326">
        <v>0</v>
      </c>
      <c r="N253" s="326">
        <v>0</v>
      </c>
      <c r="O253" s="326">
        <v>0</v>
      </c>
      <c r="P253" s="311">
        <f t="shared" si="56"/>
        <v>0</v>
      </c>
      <c r="Q253" s="326">
        <v>0</v>
      </c>
      <c r="R253" s="326">
        <v>0</v>
      </c>
      <c r="S253" s="326">
        <v>0</v>
      </c>
      <c r="T253" s="448">
        <v>0</v>
      </c>
      <c r="U253" s="410">
        <f t="shared" si="57"/>
        <v>0</v>
      </c>
      <c r="V253" s="326">
        <v>0</v>
      </c>
      <c r="W253" s="326">
        <v>0</v>
      </c>
      <c r="X253" s="326">
        <v>0</v>
      </c>
      <c r="Y253" s="448">
        <v>0</v>
      </c>
      <c r="Z253" s="410">
        <f t="shared" si="58"/>
        <v>0</v>
      </c>
      <c r="AA253" s="326">
        <v>0</v>
      </c>
      <c r="AB253" s="326">
        <v>0</v>
      </c>
      <c r="AC253" s="326">
        <v>0</v>
      </c>
      <c r="AD253" s="326">
        <v>0</v>
      </c>
      <c r="AE253" s="410">
        <f t="shared" si="59"/>
        <v>0</v>
      </c>
      <c r="AF253" s="43">
        <v>0</v>
      </c>
      <c r="AG253" s="43">
        <v>0</v>
      </c>
      <c r="AH253" s="43">
        <v>0</v>
      </c>
      <c r="AI253" s="43">
        <v>0</v>
      </c>
      <c r="AJ253" s="410">
        <f t="shared" si="60"/>
        <v>0</v>
      </c>
    </row>
    <row r="254" spans="2:36" ht="15.75" customHeight="1" thickBot="1" x14ac:dyDescent="0.3">
      <c r="B254" s="979"/>
      <c r="C254" s="969"/>
      <c r="D254" s="967"/>
      <c r="E254" s="60" t="s">
        <v>114</v>
      </c>
      <c r="F254" s="167">
        <f t="shared" si="62"/>
        <v>0</v>
      </c>
      <c r="G254" s="43">
        <v>0</v>
      </c>
      <c r="H254" s="43">
        <v>0</v>
      </c>
      <c r="I254" s="43">
        <v>0</v>
      </c>
      <c r="J254" s="397">
        <v>0</v>
      </c>
      <c r="K254" s="410">
        <f t="shared" si="61"/>
        <v>0</v>
      </c>
      <c r="L254" s="392">
        <v>0</v>
      </c>
      <c r="M254" s="326">
        <v>0</v>
      </c>
      <c r="N254" s="326">
        <v>0</v>
      </c>
      <c r="O254" s="326">
        <v>0</v>
      </c>
      <c r="P254" s="311">
        <f t="shared" si="56"/>
        <v>0</v>
      </c>
      <c r="Q254" s="326">
        <v>0</v>
      </c>
      <c r="R254" s="326">
        <v>0</v>
      </c>
      <c r="S254" s="326">
        <v>0</v>
      </c>
      <c r="T254" s="448">
        <v>0</v>
      </c>
      <c r="U254" s="410">
        <f t="shared" si="57"/>
        <v>0</v>
      </c>
      <c r="V254" s="326">
        <v>0</v>
      </c>
      <c r="W254" s="326">
        <v>0</v>
      </c>
      <c r="X254" s="326">
        <v>0</v>
      </c>
      <c r="Y254" s="448">
        <v>0</v>
      </c>
      <c r="Z254" s="410">
        <f t="shared" si="58"/>
        <v>0</v>
      </c>
      <c r="AA254" s="326">
        <v>0</v>
      </c>
      <c r="AB254" s="326">
        <v>0</v>
      </c>
      <c r="AC254" s="326">
        <v>0</v>
      </c>
      <c r="AD254" s="326">
        <v>0</v>
      </c>
      <c r="AE254" s="410">
        <f t="shared" si="59"/>
        <v>0</v>
      </c>
      <c r="AF254" s="43">
        <v>0</v>
      </c>
      <c r="AG254" s="43">
        <v>0</v>
      </c>
      <c r="AH254" s="43">
        <v>0</v>
      </c>
      <c r="AI254" s="43">
        <v>0</v>
      </c>
      <c r="AJ254" s="410">
        <f t="shared" si="60"/>
        <v>0</v>
      </c>
    </row>
    <row r="255" spans="2:36" ht="15.75" customHeight="1" x14ac:dyDescent="0.25">
      <c r="B255" s="970">
        <v>58</v>
      </c>
      <c r="C255" s="263"/>
      <c r="D255" s="973" t="s">
        <v>704</v>
      </c>
      <c r="E255" s="266" t="s">
        <v>118</v>
      </c>
      <c r="F255" s="167">
        <f t="shared" si="62"/>
        <v>0</v>
      </c>
      <c r="G255" s="43">
        <v>0</v>
      </c>
      <c r="H255" s="43">
        <v>0</v>
      </c>
      <c r="I255" s="43">
        <v>0</v>
      </c>
      <c r="J255" s="397">
        <v>0</v>
      </c>
      <c r="K255" s="410">
        <f t="shared" si="61"/>
        <v>0</v>
      </c>
      <c r="L255" s="395">
        <v>0</v>
      </c>
      <c r="M255" s="329">
        <v>0</v>
      </c>
      <c r="N255" s="329">
        <v>0</v>
      </c>
      <c r="O255" s="329">
        <v>0</v>
      </c>
      <c r="P255" s="311">
        <f t="shared" si="56"/>
        <v>0</v>
      </c>
      <c r="Q255" s="329">
        <v>0</v>
      </c>
      <c r="R255" s="329">
        <v>0</v>
      </c>
      <c r="S255" s="329">
        <v>0</v>
      </c>
      <c r="T255" s="451">
        <v>0</v>
      </c>
      <c r="U255" s="410">
        <f t="shared" si="57"/>
        <v>0</v>
      </c>
      <c r="V255" s="329">
        <v>0</v>
      </c>
      <c r="W255" s="329">
        <v>0</v>
      </c>
      <c r="X255" s="329">
        <v>0</v>
      </c>
      <c r="Y255" s="451">
        <v>0</v>
      </c>
      <c r="Z255" s="410">
        <f t="shared" si="58"/>
        <v>0</v>
      </c>
      <c r="AA255" s="329">
        <v>0</v>
      </c>
      <c r="AB255" s="329">
        <v>0</v>
      </c>
      <c r="AC255" s="329">
        <v>0</v>
      </c>
      <c r="AD255" s="329">
        <v>0</v>
      </c>
      <c r="AE255" s="410">
        <f t="shared" si="59"/>
        <v>0</v>
      </c>
      <c r="AF255" s="43">
        <v>0</v>
      </c>
      <c r="AG255" s="43">
        <v>0</v>
      </c>
      <c r="AH255" s="43">
        <v>0</v>
      </c>
      <c r="AI255" s="43">
        <v>0</v>
      </c>
      <c r="AJ255" s="410">
        <f t="shared" si="60"/>
        <v>0</v>
      </c>
    </row>
    <row r="256" spans="2:36" ht="15.75" customHeight="1" x14ac:dyDescent="0.25">
      <c r="B256" s="971"/>
      <c r="C256" s="264"/>
      <c r="D256" s="974"/>
      <c r="E256" s="267" t="s">
        <v>119</v>
      </c>
      <c r="F256" s="167">
        <f t="shared" si="62"/>
        <v>0</v>
      </c>
      <c r="G256" s="43">
        <v>0</v>
      </c>
      <c r="H256" s="43">
        <v>0</v>
      </c>
      <c r="I256" s="43">
        <v>0</v>
      </c>
      <c r="J256" s="397">
        <v>0</v>
      </c>
      <c r="K256" s="410">
        <f t="shared" si="61"/>
        <v>0</v>
      </c>
      <c r="L256" s="392">
        <v>0</v>
      </c>
      <c r="M256" s="326">
        <v>0</v>
      </c>
      <c r="N256" s="326">
        <v>0</v>
      </c>
      <c r="O256" s="326">
        <v>0</v>
      </c>
      <c r="P256" s="311">
        <f t="shared" si="56"/>
        <v>0</v>
      </c>
      <c r="Q256" s="326">
        <v>0</v>
      </c>
      <c r="R256" s="326">
        <v>0</v>
      </c>
      <c r="S256" s="326">
        <v>0</v>
      </c>
      <c r="T256" s="448">
        <v>0</v>
      </c>
      <c r="U256" s="410">
        <f t="shared" si="57"/>
        <v>0</v>
      </c>
      <c r="V256" s="326">
        <v>0</v>
      </c>
      <c r="W256" s="326">
        <v>0</v>
      </c>
      <c r="X256" s="326">
        <v>0</v>
      </c>
      <c r="Y256" s="448">
        <v>0</v>
      </c>
      <c r="Z256" s="410">
        <f t="shared" si="58"/>
        <v>0</v>
      </c>
      <c r="AA256" s="326">
        <v>0</v>
      </c>
      <c r="AB256" s="326">
        <v>0</v>
      </c>
      <c r="AC256" s="326">
        <v>0</v>
      </c>
      <c r="AD256" s="326">
        <v>0</v>
      </c>
      <c r="AE256" s="410">
        <f t="shared" si="59"/>
        <v>0</v>
      </c>
      <c r="AF256" s="43">
        <v>0</v>
      </c>
      <c r="AG256" s="43">
        <v>0</v>
      </c>
      <c r="AH256" s="43">
        <v>0</v>
      </c>
      <c r="AI256" s="43">
        <v>0</v>
      </c>
      <c r="AJ256" s="410">
        <f t="shared" si="60"/>
        <v>0</v>
      </c>
    </row>
    <row r="257" spans="2:36" ht="15.75" customHeight="1" thickBot="1" x14ac:dyDescent="0.3">
      <c r="B257" s="971"/>
      <c r="C257" s="264"/>
      <c r="D257" s="974"/>
      <c r="E257" s="209" t="s">
        <v>114</v>
      </c>
      <c r="F257" s="167">
        <f t="shared" si="62"/>
        <v>0</v>
      </c>
      <c r="G257" s="43">
        <v>0</v>
      </c>
      <c r="H257" s="43">
        <v>0</v>
      </c>
      <c r="I257" s="43">
        <v>0</v>
      </c>
      <c r="J257" s="397">
        <v>0</v>
      </c>
      <c r="K257" s="410">
        <f t="shared" si="61"/>
        <v>0</v>
      </c>
      <c r="L257" s="392">
        <v>0</v>
      </c>
      <c r="M257" s="326">
        <v>0</v>
      </c>
      <c r="N257" s="326">
        <v>0</v>
      </c>
      <c r="O257" s="326">
        <v>0</v>
      </c>
      <c r="P257" s="311">
        <f t="shared" si="56"/>
        <v>0</v>
      </c>
      <c r="Q257" s="326">
        <v>0</v>
      </c>
      <c r="R257" s="326">
        <v>0</v>
      </c>
      <c r="S257" s="326">
        <v>0</v>
      </c>
      <c r="T257" s="448">
        <v>0</v>
      </c>
      <c r="U257" s="410">
        <f t="shared" si="57"/>
        <v>0</v>
      </c>
      <c r="V257" s="326">
        <v>0</v>
      </c>
      <c r="W257" s="326">
        <v>0</v>
      </c>
      <c r="X257" s="326">
        <v>0</v>
      </c>
      <c r="Y257" s="448">
        <v>0</v>
      </c>
      <c r="Z257" s="410">
        <f t="shared" si="58"/>
        <v>0</v>
      </c>
      <c r="AA257" s="326">
        <v>0</v>
      </c>
      <c r="AB257" s="326">
        <v>0</v>
      </c>
      <c r="AC257" s="326">
        <v>0</v>
      </c>
      <c r="AD257" s="326">
        <v>0</v>
      </c>
      <c r="AE257" s="410">
        <f t="shared" si="59"/>
        <v>0</v>
      </c>
      <c r="AF257" s="43">
        <v>0</v>
      </c>
      <c r="AG257" s="43">
        <v>0</v>
      </c>
      <c r="AH257" s="43">
        <v>0</v>
      </c>
      <c r="AI257" s="43">
        <v>0</v>
      </c>
      <c r="AJ257" s="410">
        <f t="shared" si="60"/>
        <v>0</v>
      </c>
    </row>
    <row r="258" spans="2:36" ht="15.75" customHeight="1" thickBot="1" x14ac:dyDescent="0.3">
      <c r="B258" s="971"/>
      <c r="C258" s="264"/>
      <c r="D258" s="974"/>
      <c r="E258" s="268" t="s">
        <v>626</v>
      </c>
      <c r="F258" s="167">
        <f t="shared" si="62"/>
        <v>8</v>
      </c>
      <c r="G258" s="43">
        <v>0</v>
      </c>
      <c r="H258" s="43">
        <v>0</v>
      </c>
      <c r="I258" s="43">
        <v>0</v>
      </c>
      <c r="J258" s="397">
        <v>0</v>
      </c>
      <c r="K258" s="410">
        <f t="shared" si="61"/>
        <v>0</v>
      </c>
      <c r="L258" s="393">
        <v>1</v>
      </c>
      <c r="M258" s="327">
        <v>0</v>
      </c>
      <c r="N258" s="327">
        <v>0</v>
      </c>
      <c r="O258" s="327">
        <v>0</v>
      </c>
      <c r="P258" s="311">
        <f t="shared" si="56"/>
        <v>1</v>
      </c>
      <c r="Q258" s="327">
        <v>3</v>
      </c>
      <c r="R258" s="327">
        <v>0</v>
      </c>
      <c r="S258" s="327">
        <v>0</v>
      </c>
      <c r="T258" s="449">
        <v>0</v>
      </c>
      <c r="U258" s="410">
        <f t="shared" si="57"/>
        <v>3</v>
      </c>
      <c r="V258" s="327">
        <v>0</v>
      </c>
      <c r="W258" s="327">
        <v>0</v>
      </c>
      <c r="X258" s="327">
        <v>0</v>
      </c>
      <c r="Y258" s="449">
        <v>2</v>
      </c>
      <c r="Z258" s="410">
        <f t="shared" si="58"/>
        <v>2</v>
      </c>
      <c r="AA258" s="327">
        <v>0</v>
      </c>
      <c r="AB258" s="327">
        <v>0</v>
      </c>
      <c r="AC258" s="327">
        <v>0</v>
      </c>
      <c r="AD258" s="327">
        <v>0</v>
      </c>
      <c r="AE258" s="410">
        <f t="shared" si="59"/>
        <v>0</v>
      </c>
      <c r="AF258" s="43">
        <v>0</v>
      </c>
      <c r="AG258" s="43">
        <v>1</v>
      </c>
      <c r="AH258" s="43">
        <v>0</v>
      </c>
      <c r="AI258" s="43">
        <v>1</v>
      </c>
      <c r="AJ258" s="410">
        <f t="shared" si="60"/>
        <v>2</v>
      </c>
    </row>
    <row r="259" spans="2:36" ht="15.75" customHeight="1" thickBot="1" x14ac:dyDescent="0.3">
      <c r="B259" s="972"/>
      <c r="C259" s="265"/>
      <c r="D259" s="975"/>
      <c r="E259" s="268" t="s">
        <v>625</v>
      </c>
      <c r="F259" s="167">
        <f t="shared" si="62"/>
        <v>0</v>
      </c>
      <c r="G259" s="43">
        <v>0</v>
      </c>
      <c r="H259" s="43">
        <v>0</v>
      </c>
      <c r="I259" s="43">
        <v>0</v>
      </c>
      <c r="J259" s="397">
        <v>0</v>
      </c>
      <c r="K259" s="410">
        <f t="shared" si="61"/>
        <v>0</v>
      </c>
      <c r="L259" s="393">
        <v>0</v>
      </c>
      <c r="M259" s="327">
        <v>0</v>
      </c>
      <c r="N259" s="327">
        <v>0</v>
      </c>
      <c r="O259" s="327">
        <v>0</v>
      </c>
      <c r="P259" s="311">
        <f t="shared" si="56"/>
        <v>0</v>
      </c>
      <c r="Q259" s="327">
        <v>0</v>
      </c>
      <c r="R259" s="327">
        <v>0</v>
      </c>
      <c r="S259" s="327">
        <v>0</v>
      </c>
      <c r="T259" s="449">
        <v>0</v>
      </c>
      <c r="U259" s="410">
        <f t="shared" si="57"/>
        <v>0</v>
      </c>
      <c r="V259" s="327">
        <v>0</v>
      </c>
      <c r="W259" s="327">
        <v>0</v>
      </c>
      <c r="X259" s="327">
        <v>0</v>
      </c>
      <c r="Y259" s="449">
        <v>0</v>
      </c>
      <c r="Z259" s="410">
        <f t="shared" si="58"/>
        <v>0</v>
      </c>
      <c r="AA259" s="327">
        <v>0</v>
      </c>
      <c r="AB259" s="327">
        <v>0</v>
      </c>
      <c r="AC259" s="327">
        <v>0</v>
      </c>
      <c r="AD259" s="327">
        <v>0</v>
      </c>
      <c r="AE259" s="410">
        <f t="shared" si="59"/>
        <v>0</v>
      </c>
      <c r="AF259" s="43">
        <v>0</v>
      </c>
      <c r="AG259" s="43">
        <v>0</v>
      </c>
      <c r="AH259" s="43">
        <v>0</v>
      </c>
      <c r="AI259" s="43">
        <v>0</v>
      </c>
      <c r="AJ259" s="410">
        <f t="shared" si="60"/>
        <v>0</v>
      </c>
    </row>
    <row r="260" spans="2:36" ht="15.75" customHeight="1" x14ac:dyDescent="0.25">
      <c r="B260" s="977">
        <v>59</v>
      </c>
      <c r="C260" s="260"/>
      <c r="D260" s="939" t="s">
        <v>706</v>
      </c>
      <c r="E260" s="57" t="s">
        <v>118</v>
      </c>
      <c r="F260" s="167">
        <f t="shared" si="62"/>
        <v>0</v>
      </c>
      <c r="G260" s="43">
        <v>0</v>
      </c>
      <c r="H260" s="43">
        <v>0</v>
      </c>
      <c r="I260" s="43">
        <v>0</v>
      </c>
      <c r="J260" s="397">
        <v>0</v>
      </c>
      <c r="K260" s="410">
        <f t="shared" si="61"/>
        <v>0</v>
      </c>
      <c r="L260" s="394">
        <v>0</v>
      </c>
      <c r="M260" s="328">
        <v>0</v>
      </c>
      <c r="N260" s="328">
        <v>0</v>
      </c>
      <c r="O260" s="328">
        <v>0</v>
      </c>
      <c r="P260" s="311">
        <f t="shared" si="56"/>
        <v>0</v>
      </c>
      <c r="Q260" s="328">
        <v>0</v>
      </c>
      <c r="R260" s="328">
        <v>0</v>
      </c>
      <c r="S260" s="328">
        <v>0</v>
      </c>
      <c r="T260" s="450">
        <v>0</v>
      </c>
      <c r="U260" s="410">
        <f t="shared" si="57"/>
        <v>0</v>
      </c>
      <c r="V260" s="328">
        <v>0</v>
      </c>
      <c r="W260" s="328">
        <v>0</v>
      </c>
      <c r="X260" s="328">
        <v>0</v>
      </c>
      <c r="Y260" s="450">
        <v>0</v>
      </c>
      <c r="Z260" s="410">
        <f t="shared" si="58"/>
        <v>0</v>
      </c>
      <c r="AA260" s="328">
        <v>0</v>
      </c>
      <c r="AB260" s="328">
        <v>0</v>
      </c>
      <c r="AC260" s="328">
        <v>0</v>
      </c>
      <c r="AD260" s="328">
        <v>0</v>
      </c>
      <c r="AE260" s="410">
        <f t="shared" si="59"/>
        <v>0</v>
      </c>
      <c r="AF260" s="43">
        <v>0</v>
      </c>
      <c r="AG260" s="43">
        <v>0</v>
      </c>
      <c r="AH260" s="43">
        <v>0</v>
      </c>
      <c r="AI260" s="43">
        <v>0</v>
      </c>
      <c r="AJ260" s="410">
        <f t="shared" si="60"/>
        <v>0</v>
      </c>
    </row>
    <row r="261" spans="2:36" ht="15.75" customHeight="1" x14ac:dyDescent="0.25">
      <c r="B261" s="978"/>
      <c r="C261" s="260"/>
      <c r="D261" s="940"/>
      <c r="E261" s="59" t="s">
        <v>119</v>
      </c>
      <c r="F261" s="167">
        <f t="shared" si="62"/>
        <v>0</v>
      </c>
      <c r="G261" s="43">
        <v>0</v>
      </c>
      <c r="H261" s="43">
        <v>0</v>
      </c>
      <c r="I261" s="43">
        <v>0</v>
      </c>
      <c r="J261" s="397">
        <v>0</v>
      </c>
      <c r="K261" s="410">
        <f t="shared" si="61"/>
        <v>0</v>
      </c>
      <c r="L261" s="392">
        <v>0</v>
      </c>
      <c r="M261" s="326">
        <v>0</v>
      </c>
      <c r="N261" s="326">
        <v>0</v>
      </c>
      <c r="O261" s="326">
        <v>0</v>
      </c>
      <c r="P261" s="311">
        <f t="shared" si="56"/>
        <v>0</v>
      </c>
      <c r="Q261" s="326">
        <v>0</v>
      </c>
      <c r="R261" s="326">
        <v>0</v>
      </c>
      <c r="S261" s="326">
        <v>0</v>
      </c>
      <c r="T261" s="448">
        <v>0</v>
      </c>
      <c r="U261" s="410">
        <f t="shared" si="57"/>
        <v>0</v>
      </c>
      <c r="V261" s="326">
        <v>0</v>
      </c>
      <c r="W261" s="326">
        <v>0</v>
      </c>
      <c r="X261" s="326">
        <v>0</v>
      </c>
      <c r="Y261" s="448">
        <v>0</v>
      </c>
      <c r="Z261" s="410">
        <f t="shared" si="58"/>
        <v>0</v>
      </c>
      <c r="AA261" s="326">
        <v>0</v>
      </c>
      <c r="AB261" s="326">
        <v>0</v>
      </c>
      <c r="AC261" s="326">
        <v>0</v>
      </c>
      <c r="AD261" s="326">
        <v>0</v>
      </c>
      <c r="AE261" s="410">
        <f t="shared" si="59"/>
        <v>0</v>
      </c>
      <c r="AF261" s="43">
        <v>0</v>
      </c>
      <c r="AG261" s="43">
        <v>0</v>
      </c>
      <c r="AH261" s="43">
        <v>0</v>
      </c>
      <c r="AI261" s="43">
        <v>0</v>
      </c>
      <c r="AJ261" s="410">
        <f t="shared" si="60"/>
        <v>0</v>
      </c>
    </row>
    <row r="262" spans="2:36" ht="15.75" customHeight="1" thickBot="1" x14ac:dyDescent="0.3">
      <c r="B262" s="979"/>
      <c r="C262" s="260"/>
      <c r="D262" s="947"/>
      <c r="E262" s="60" t="s">
        <v>114</v>
      </c>
      <c r="F262" s="167">
        <f t="shared" si="62"/>
        <v>0</v>
      </c>
      <c r="G262" s="43">
        <v>0</v>
      </c>
      <c r="H262" s="43">
        <v>0</v>
      </c>
      <c r="I262" s="43">
        <v>0</v>
      </c>
      <c r="J262" s="397">
        <v>0</v>
      </c>
      <c r="K262" s="410">
        <f t="shared" si="61"/>
        <v>0</v>
      </c>
      <c r="L262" s="392">
        <v>0</v>
      </c>
      <c r="M262" s="326">
        <v>0</v>
      </c>
      <c r="N262" s="326">
        <v>0</v>
      </c>
      <c r="O262" s="326">
        <v>0</v>
      </c>
      <c r="P262" s="311">
        <f t="shared" si="56"/>
        <v>0</v>
      </c>
      <c r="Q262" s="326">
        <v>0</v>
      </c>
      <c r="R262" s="326">
        <v>0</v>
      </c>
      <c r="S262" s="326">
        <v>0</v>
      </c>
      <c r="T262" s="448">
        <v>0</v>
      </c>
      <c r="U262" s="410">
        <f t="shared" si="57"/>
        <v>0</v>
      </c>
      <c r="V262" s="326">
        <v>0</v>
      </c>
      <c r="W262" s="326">
        <v>0</v>
      </c>
      <c r="X262" s="326">
        <v>0</v>
      </c>
      <c r="Y262" s="448">
        <v>0</v>
      </c>
      <c r="Z262" s="410">
        <f t="shared" si="58"/>
        <v>0</v>
      </c>
      <c r="AA262" s="326">
        <v>0</v>
      </c>
      <c r="AB262" s="326">
        <v>0</v>
      </c>
      <c r="AC262" s="326">
        <v>0</v>
      </c>
      <c r="AD262" s="326">
        <v>0</v>
      </c>
      <c r="AE262" s="410">
        <f t="shared" si="59"/>
        <v>0</v>
      </c>
      <c r="AF262" s="43">
        <v>0</v>
      </c>
      <c r="AG262" s="43">
        <v>0</v>
      </c>
      <c r="AH262" s="43">
        <v>0</v>
      </c>
      <c r="AI262" s="43">
        <v>0</v>
      </c>
      <c r="AJ262" s="410">
        <f t="shared" si="60"/>
        <v>0</v>
      </c>
    </row>
    <row r="263" spans="2:36" x14ac:dyDescent="0.25">
      <c r="B263" s="909">
        <v>1</v>
      </c>
      <c r="C263" s="957" t="s">
        <v>132</v>
      </c>
      <c r="D263" s="954" t="s">
        <v>450</v>
      </c>
      <c r="E263" s="57" t="s">
        <v>118</v>
      </c>
      <c r="F263" s="167">
        <f t="shared" si="62"/>
        <v>0</v>
      </c>
      <c r="G263" s="210"/>
      <c r="H263" s="210"/>
      <c r="I263" s="210"/>
      <c r="J263" s="407"/>
      <c r="K263" s="410">
        <f t="shared" si="61"/>
        <v>0</v>
      </c>
      <c r="L263" s="388"/>
      <c r="M263" s="45"/>
      <c r="N263" s="45"/>
      <c r="O263" s="45"/>
      <c r="P263" s="311">
        <f t="shared" si="56"/>
        <v>0</v>
      </c>
      <c r="Q263" s="45"/>
      <c r="R263" s="45"/>
      <c r="S263" s="45"/>
      <c r="T263" s="405"/>
      <c r="U263" s="410">
        <f t="shared" si="57"/>
        <v>0</v>
      </c>
      <c r="V263" s="45"/>
      <c r="W263" s="45"/>
      <c r="X263" s="45"/>
      <c r="Y263" s="405"/>
      <c r="Z263" s="410">
        <f t="shared" si="58"/>
        <v>0</v>
      </c>
      <c r="AA263" s="45"/>
      <c r="AB263" s="45"/>
      <c r="AC263" s="45"/>
      <c r="AD263" s="45"/>
      <c r="AE263" s="410">
        <f t="shared" si="59"/>
        <v>0</v>
      </c>
      <c r="AF263" s="49"/>
      <c r="AG263" s="49"/>
      <c r="AH263" s="49"/>
      <c r="AI263" s="49"/>
      <c r="AJ263" s="410">
        <f t="shared" si="60"/>
        <v>0</v>
      </c>
    </row>
    <row r="264" spans="2:36" x14ac:dyDescent="0.25">
      <c r="B264" s="909"/>
      <c r="C264" s="958"/>
      <c r="D264" s="955"/>
      <c r="E264" s="59" t="s">
        <v>119</v>
      </c>
      <c r="F264" s="167">
        <f t="shared" si="62"/>
        <v>0</v>
      </c>
      <c r="G264" s="43"/>
      <c r="H264" s="43"/>
      <c r="I264" s="43"/>
      <c r="J264" s="397"/>
      <c r="K264" s="410">
        <f t="shared" si="61"/>
        <v>0</v>
      </c>
      <c r="L264" s="380"/>
      <c r="M264" s="43"/>
      <c r="N264" s="43"/>
      <c r="O264" s="43"/>
      <c r="P264" s="311">
        <f t="shared" si="56"/>
        <v>0</v>
      </c>
      <c r="Q264" s="43"/>
      <c r="R264" s="43"/>
      <c r="S264" s="43"/>
      <c r="T264" s="397"/>
      <c r="U264" s="410">
        <f t="shared" si="57"/>
        <v>0</v>
      </c>
      <c r="V264" s="43"/>
      <c r="W264" s="43"/>
      <c r="X264" s="43"/>
      <c r="Y264" s="397"/>
      <c r="Z264" s="410">
        <f t="shared" si="58"/>
        <v>0</v>
      </c>
      <c r="AA264" s="43"/>
      <c r="AB264" s="43"/>
      <c r="AC264" s="43"/>
      <c r="AD264" s="43"/>
      <c r="AE264" s="410">
        <f t="shared" si="59"/>
        <v>0</v>
      </c>
      <c r="AF264" s="43"/>
      <c r="AG264" s="43"/>
      <c r="AH264" s="43"/>
      <c r="AI264" s="43"/>
      <c r="AJ264" s="410">
        <f t="shared" si="60"/>
        <v>0</v>
      </c>
    </row>
    <row r="265" spans="2:36" ht="15.75" thickBot="1" x14ac:dyDescent="0.3">
      <c r="B265" s="883"/>
      <c r="C265" s="958"/>
      <c r="D265" s="956"/>
      <c r="E265" s="60" t="s">
        <v>114</v>
      </c>
      <c r="F265" s="167">
        <f t="shared" si="62"/>
        <v>0</v>
      </c>
      <c r="G265" s="44"/>
      <c r="H265" s="44"/>
      <c r="I265" s="44"/>
      <c r="J265" s="398"/>
      <c r="K265" s="410">
        <f t="shared" si="61"/>
        <v>0</v>
      </c>
      <c r="L265" s="381"/>
      <c r="M265" s="44"/>
      <c r="N265" s="44"/>
      <c r="O265" s="44"/>
      <c r="P265" s="311">
        <f t="shared" si="56"/>
        <v>0</v>
      </c>
      <c r="Q265" s="44"/>
      <c r="R265" s="44"/>
      <c r="S265" s="44"/>
      <c r="T265" s="398"/>
      <c r="U265" s="410">
        <f t="shared" si="57"/>
        <v>0</v>
      </c>
      <c r="V265" s="44"/>
      <c r="W265" s="44"/>
      <c r="X265" s="44"/>
      <c r="Y265" s="398"/>
      <c r="Z265" s="410">
        <f t="shared" si="58"/>
        <v>0</v>
      </c>
      <c r="AA265" s="44"/>
      <c r="AB265" s="44"/>
      <c r="AC265" s="44"/>
      <c r="AD265" s="44"/>
      <c r="AE265" s="410">
        <f t="shared" si="59"/>
        <v>0</v>
      </c>
      <c r="AF265" s="44"/>
      <c r="AG265" s="44"/>
      <c r="AH265" s="44"/>
      <c r="AI265" s="44"/>
      <c r="AJ265" s="410">
        <f t="shared" si="60"/>
        <v>0</v>
      </c>
    </row>
    <row r="266" spans="2:36" x14ac:dyDescent="0.25">
      <c r="B266" s="948">
        <v>2</v>
      </c>
      <c r="C266" s="958"/>
      <c r="D266" s="954" t="s">
        <v>436</v>
      </c>
      <c r="E266" s="57" t="s">
        <v>118</v>
      </c>
      <c r="F266" s="167">
        <f t="shared" si="62"/>
        <v>0</v>
      </c>
      <c r="G266" s="49"/>
      <c r="H266" s="49"/>
      <c r="I266" s="49"/>
      <c r="J266" s="399"/>
      <c r="K266" s="410">
        <f t="shared" si="61"/>
        <v>0</v>
      </c>
      <c r="L266" s="386"/>
      <c r="M266" s="49"/>
      <c r="N266" s="49"/>
      <c r="O266" s="49"/>
      <c r="P266" s="311">
        <f t="shared" si="56"/>
        <v>0</v>
      </c>
      <c r="Q266" s="49"/>
      <c r="R266" s="49"/>
      <c r="S266" s="49"/>
      <c r="T266" s="399"/>
      <c r="U266" s="410">
        <f t="shared" si="57"/>
        <v>0</v>
      </c>
      <c r="V266" s="49"/>
      <c r="W266" s="49"/>
      <c r="X266" s="49"/>
      <c r="Y266" s="399"/>
      <c r="Z266" s="410">
        <f t="shared" si="58"/>
        <v>0</v>
      </c>
      <c r="AA266" s="49"/>
      <c r="AB266" s="49"/>
      <c r="AC266" s="49"/>
      <c r="AD266" s="49"/>
      <c r="AE266" s="410">
        <f t="shared" si="59"/>
        <v>0</v>
      </c>
      <c r="AF266" s="49"/>
      <c r="AG266" s="49"/>
      <c r="AH266" s="49"/>
      <c r="AI266" s="49"/>
      <c r="AJ266" s="410">
        <f t="shared" si="60"/>
        <v>0</v>
      </c>
    </row>
    <row r="267" spans="2:36" x14ac:dyDescent="0.25">
      <c r="B267" s="909"/>
      <c r="C267" s="958"/>
      <c r="D267" s="955"/>
      <c r="E267" s="59" t="s">
        <v>119</v>
      </c>
      <c r="F267" s="167">
        <f t="shared" si="62"/>
        <v>0</v>
      </c>
      <c r="G267" s="43"/>
      <c r="H267" s="43"/>
      <c r="I267" s="43"/>
      <c r="J267" s="397"/>
      <c r="K267" s="410">
        <f t="shared" si="61"/>
        <v>0</v>
      </c>
      <c r="L267" s="380"/>
      <c r="M267" s="43"/>
      <c r="N267" s="43"/>
      <c r="O267" s="43"/>
      <c r="P267" s="311">
        <f t="shared" si="56"/>
        <v>0</v>
      </c>
      <c r="Q267" s="43"/>
      <c r="R267" s="43"/>
      <c r="S267" s="43"/>
      <c r="T267" s="397"/>
      <c r="U267" s="410">
        <f t="shared" si="57"/>
        <v>0</v>
      </c>
      <c r="V267" s="43"/>
      <c r="W267" s="43"/>
      <c r="X267" s="43"/>
      <c r="Y267" s="397"/>
      <c r="Z267" s="410">
        <f t="shared" si="58"/>
        <v>0</v>
      </c>
      <c r="AA267" s="43"/>
      <c r="AB267" s="43"/>
      <c r="AC267" s="43"/>
      <c r="AD267" s="43"/>
      <c r="AE267" s="410">
        <f t="shared" si="59"/>
        <v>0</v>
      </c>
      <c r="AF267" s="43"/>
      <c r="AG267" s="43"/>
      <c r="AH267" s="43"/>
      <c r="AI267" s="43"/>
      <c r="AJ267" s="410">
        <f t="shared" si="60"/>
        <v>0</v>
      </c>
    </row>
    <row r="268" spans="2:36" ht="15.75" thickBot="1" x14ac:dyDescent="0.3">
      <c r="B268" s="883"/>
      <c r="C268" s="958"/>
      <c r="D268" s="956"/>
      <c r="E268" s="60" t="s">
        <v>114</v>
      </c>
      <c r="F268" s="167">
        <f t="shared" si="62"/>
        <v>0</v>
      </c>
      <c r="G268" s="44"/>
      <c r="H268" s="44"/>
      <c r="I268" s="44"/>
      <c r="J268" s="398"/>
      <c r="K268" s="410">
        <f t="shared" si="61"/>
        <v>0</v>
      </c>
      <c r="L268" s="381"/>
      <c r="M268" s="44"/>
      <c r="N268" s="44"/>
      <c r="O268" s="44"/>
      <c r="P268" s="311">
        <f t="shared" si="56"/>
        <v>0</v>
      </c>
      <c r="Q268" s="44"/>
      <c r="R268" s="44"/>
      <c r="S268" s="44"/>
      <c r="T268" s="398"/>
      <c r="U268" s="410">
        <f t="shared" si="57"/>
        <v>0</v>
      </c>
      <c r="V268" s="44"/>
      <c r="W268" s="44"/>
      <c r="X268" s="44"/>
      <c r="Y268" s="398"/>
      <c r="Z268" s="410">
        <f t="shared" si="58"/>
        <v>0</v>
      </c>
      <c r="AA268" s="44"/>
      <c r="AB268" s="44"/>
      <c r="AC268" s="44"/>
      <c r="AD268" s="44"/>
      <c r="AE268" s="410">
        <f t="shared" si="59"/>
        <v>0</v>
      </c>
      <c r="AF268" s="44"/>
      <c r="AG268" s="44"/>
      <c r="AH268" s="44"/>
      <c r="AI268" s="44"/>
      <c r="AJ268" s="410">
        <f t="shared" si="60"/>
        <v>0</v>
      </c>
    </row>
    <row r="269" spans="2:36" x14ac:dyDescent="0.25">
      <c r="B269" s="948">
        <v>3</v>
      </c>
      <c r="C269" s="958"/>
      <c r="D269" s="954" t="s">
        <v>443</v>
      </c>
      <c r="E269" s="57" t="s">
        <v>118</v>
      </c>
      <c r="F269" s="167">
        <f t="shared" si="62"/>
        <v>0</v>
      </c>
      <c r="G269" s="49"/>
      <c r="H269" s="49"/>
      <c r="I269" s="49"/>
      <c r="J269" s="399"/>
      <c r="K269" s="410">
        <f t="shared" si="61"/>
        <v>0</v>
      </c>
      <c r="L269" s="386"/>
      <c r="M269" s="49"/>
      <c r="N269" s="49"/>
      <c r="O269" s="49"/>
      <c r="P269" s="311">
        <f t="shared" si="56"/>
        <v>0</v>
      </c>
      <c r="Q269" s="49"/>
      <c r="R269" s="49"/>
      <c r="S269" s="49"/>
      <c r="T269" s="399"/>
      <c r="U269" s="410">
        <f t="shared" si="57"/>
        <v>0</v>
      </c>
      <c r="V269" s="49"/>
      <c r="W269" s="49"/>
      <c r="X269" s="49"/>
      <c r="Y269" s="399"/>
      <c r="Z269" s="410">
        <f t="shared" si="58"/>
        <v>0</v>
      </c>
      <c r="AA269" s="49"/>
      <c r="AB269" s="49"/>
      <c r="AC269" s="49"/>
      <c r="AD269" s="49"/>
      <c r="AE269" s="410">
        <f t="shared" si="59"/>
        <v>0</v>
      </c>
      <c r="AF269" s="49"/>
      <c r="AG269" s="49"/>
      <c r="AH269" s="49"/>
      <c r="AI269" s="49"/>
      <c r="AJ269" s="410">
        <f t="shared" si="60"/>
        <v>0</v>
      </c>
    </row>
    <row r="270" spans="2:36" x14ac:dyDescent="0.25">
      <c r="B270" s="909"/>
      <c r="C270" s="958"/>
      <c r="D270" s="955"/>
      <c r="E270" s="59" t="s">
        <v>119</v>
      </c>
      <c r="F270" s="167">
        <f t="shared" si="62"/>
        <v>0</v>
      </c>
      <c r="G270" s="43"/>
      <c r="H270" s="43"/>
      <c r="I270" s="43"/>
      <c r="J270" s="397"/>
      <c r="K270" s="410">
        <f t="shared" si="61"/>
        <v>0</v>
      </c>
      <c r="L270" s="380"/>
      <c r="M270" s="43"/>
      <c r="N270" s="43"/>
      <c r="O270" s="43"/>
      <c r="P270" s="311">
        <f t="shared" si="56"/>
        <v>0</v>
      </c>
      <c r="Q270" s="43"/>
      <c r="R270" s="43"/>
      <c r="S270" s="43"/>
      <c r="T270" s="397"/>
      <c r="U270" s="410">
        <f t="shared" si="57"/>
        <v>0</v>
      </c>
      <c r="V270" s="43"/>
      <c r="W270" s="43"/>
      <c r="X270" s="43"/>
      <c r="Y270" s="397"/>
      <c r="Z270" s="410">
        <f t="shared" si="58"/>
        <v>0</v>
      </c>
      <c r="AA270" s="43"/>
      <c r="AB270" s="43"/>
      <c r="AC270" s="43"/>
      <c r="AD270" s="43"/>
      <c r="AE270" s="410">
        <f t="shared" si="59"/>
        <v>0</v>
      </c>
      <c r="AF270" s="43"/>
      <c r="AG270" s="43"/>
      <c r="AH270" s="43"/>
      <c r="AI270" s="43"/>
      <c r="AJ270" s="410">
        <f t="shared" si="60"/>
        <v>0</v>
      </c>
    </row>
    <row r="271" spans="2:36" ht="15.75" thickBot="1" x14ac:dyDescent="0.3">
      <c r="B271" s="883"/>
      <c r="C271" s="958"/>
      <c r="D271" s="956"/>
      <c r="E271" s="60" t="s">
        <v>114</v>
      </c>
      <c r="F271" s="167">
        <f t="shared" si="62"/>
        <v>0</v>
      </c>
      <c r="G271" s="44"/>
      <c r="H271" s="44"/>
      <c r="I271" s="44"/>
      <c r="J271" s="398"/>
      <c r="K271" s="410">
        <f t="shared" si="61"/>
        <v>0</v>
      </c>
      <c r="L271" s="381"/>
      <c r="M271" s="44"/>
      <c r="N271" s="44"/>
      <c r="O271" s="44"/>
      <c r="P271" s="311">
        <f t="shared" si="56"/>
        <v>0</v>
      </c>
      <c r="Q271" s="44"/>
      <c r="R271" s="44"/>
      <c r="S271" s="44"/>
      <c r="T271" s="398"/>
      <c r="U271" s="410">
        <f t="shared" si="57"/>
        <v>0</v>
      </c>
      <c r="V271" s="44"/>
      <c r="W271" s="44"/>
      <c r="X271" s="44"/>
      <c r="Y271" s="398"/>
      <c r="Z271" s="410">
        <f t="shared" si="58"/>
        <v>0</v>
      </c>
      <c r="AA271" s="44"/>
      <c r="AB271" s="44"/>
      <c r="AC271" s="44"/>
      <c r="AD271" s="44"/>
      <c r="AE271" s="410">
        <f t="shared" si="59"/>
        <v>0</v>
      </c>
      <c r="AF271" s="44"/>
      <c r="AG271" s="44"/>
      <c r="AH271" s="44"/>
      <c r="AI271" s="44"/>
      <c r="AJ271" s="410">
        <f t="shared" si="60"/>
        <v>0</v>
      </c>
    </row>
    <row r="272" spans="2:36" x14ac:dyDescent="0.25">
      <c r="B272" s="909">
        <v>4</v>
      </c>
      <c r="C272" s="958"/>
      <c r="D272" s="954" t="s">
        <v>82</v>
      </c>
      <c r="E272" s="57" t="s">
        <v>118</v>
      </c>
      <c r="F272" s="167">
        <f t="shared" si="62"/>
        <v>0</v>
      </c>
      <c r="G272" s="49"/>
      <c r="H272" s="49"/>
      <c r="I272" s="49"/>
      <c r="J272" s="399"/>
      <c r="K272" s="410">
        <f t="shared" si="61"/>
        <v>0</v>
      </c>
      <c r="L272" s="386"/>
      <c r="M272" s="49"/>
      <c r="N272" s="49"/>
      <c r="O272" s="49"/>
      <c r="P272" s="311">
        <f t="shared" si="56"/>
        <v>0</v>
      </c>
      <c r="Q272" s="49"/>
      <c r="R272" s="49"/>
      <c r="S272" s="49"/>
      <c r="T272" s="399"/>
      <c r="U272" s="410">
        <f t="shared" si="57"/>
        <v>0</v>
      </c>
      <c r="V272" s="49"/>
      <c r="W272" s="49"/>
      <c r="X272" s="49"/>
      <c r="Y272" s="399"/>
      <c r="Z272" s="410">
        <f t="shared" si="58"/>
        <v>0</v>
      </c>
      <c r="AA272" s="49"/>
      <c r="AB272" s="49"/>
      <c r="AC272" s="49"/>
      <c r="AD272" s="49"/>
      <c r="AE272" s="410">
        <f t="shared" si="59"/>
        <v>0</v>
      </c>
      <c r="AF272" s="49"/>
      <c r="AG272" s="49"/>
      <c r="AH272" s="49"/>
      <c r="AI272" s="49"/>
      <c r="AJ272" s="410">
        <f t="shared" si="60"/>
        <v>0</v>
      </c>
    </row>
    <row r="273" spans="2:36" x14ac:dyDescent="0.25">
      <c r="B273" s="909"/>
      <c r="C273" s="958"/>
      <c r="D273" s="955"/>
      <c r="E273" s="59" t="s">
        <v>119</v>
      </c>
      <c r="F273" s="167">
        <f t="shared" si="62"/>
        <v>0</v>
      </c>
      <c r="G273" s="43"/>
      <c r="H273" s="43"/>
      <c r="I273" s="43"/>
      <c r="J273" s="397"/>
      <c r="K273" s="410">
        <f t="shared" si="61"/>
        <v>0</v>
      </c>
      <c r="L273" s="380"/>
      <c r="M273" s="43"/>
      <c r="N273" s="43"/>
      <c r="O273" s="43"/>
      <c r="P273" s="311">
        <f t="shared" si="56"/>
        <v>0</v>
      </c>
      <c r="Q273" s="43"/>
      <c r="R273" s="43"/>
      <c r="S273" s="43"/>
      <c r="T273" s="397"/>
      <c r="U273" s="410">
        <f t="shared" si="57"/>
        <v>0</v>
      </c>
      <c r="V273" s="43"/>
      <c r="W273" s="43"/>
      <c r="X273" s="43"/>
      <c r="Y273" s="397"/>
      <c r="Z273" s="410">
        <f t="shared" si="58"/>
        <v>0</v>
      </c>
      <c r="AA273" s="43"/>
      <c r="AB273" s="43"/>
      <c r="AC273" s="43"/>
      <c r="AD273" s="43"/>
      <c r="AE273" s="410">
        <f t="shared" si="59"/>
        <v>0</v>
      </c>
      <c r="AF273" s="43"/>
      <c r="AG273" s="43"/>
      <c r="AH273" s="43"/>
      <c r="AI273" s="43"/>
      <c r="AJ273" s="410">
        <f t="shared" si="60"/>
        <v>0</v>
      </c>
    </row>
    <row r="274" spans="2:36" ht="15.75" thickBot="1" x14ac:dyDescent="0.3">
      <c r="B274" s="883"/>
      <c r="C274" s="958"/>
      <c r="D274" s="956"/>
      <c r="E274" s="60" t="s">
        <v>114</v>
      </c>
      <c r="F274" s="167">
        <f t="shared" si="62"/>
        <v>0</v>
      </c>
      <c r="G274" s="44"/>
      <c r="H274" s="44"/>
      <c r="I274" s="44"/>
      <c r="J274" s="398"/>
      <c r="K274" s="410">
        <f t="shared" si="61"/>
        <v>0</v>
      </c>
      <c r="L274" s="381"/>
      <c r="M274" s="44"/>
      <c r="N274" s="44"/>
      <c r="O274" s="44"/>
      <c r="P274" s="311">
        <f t="shared" ref="P274:P337" si="63">L274+M274+N274+O274</f>
        <v>0</v>
      </c>
      <c r="Q274" s="44"/>
      <c r="R274" s="44"/>
      <c r="S274" s="44"/>
      <c r="T274" s="398"/>
      <c r="U274" s="410">
        <f t="shared" ref="U274:U337" si="64">Q274+R274+S274+T274</f>
        <v>0</v>
      </c>
      <c r="V274" s="44"/>
      <c r="W274" s="44"/>
      <c r="X274" s="44"/>
      <c r="Y274" s="398"/>
      <c r="Z274" s="410">
        <f t="shared" ref="Z274:Z337" si="65">V274+W274+X274+Y274</f>
        <v>0</v>
      </c>
      <c r="AA274" s="44"/>
      <c r="AB274" s="44"/>
      <c r="AC274" s="44"/>
      <c r="AD274" s="44"/>
      <c r="AE274" s="410">
        <f t="shared" ref="AE274:AE337" si="66">AA274+AB274+AC274+AD274</f>
        <v>0</v>
      </c>
      <c r="AF274" s="44"/>
      <c r="AG274" s="44"/>
      <c r="AH274" s="44"/>
      <c r="AI274" s="44"/>
      <c r="AJ274" s="410">
        <f t="shared" ref="AJ274:AJ337" si="67">AF274+AG274+AH274+AI274</f>
        <v>0</v>
      </c>
    </row>
    <row r="275" spans="2:36" x14ac:dyDescent="0.25">
      <c r="B275" s="909">
        <v>5</v>
      </c>
      <c r="C275" s="958"/>
      <c r="D275" s="964" t="s">
        <v>444</v>
      </c>
      <c r="E275" s="57" t="s">
        <v>118</v>
      </c>
      <c r="F275" s="167">
        <f t="shared" si="62"/>
        <v>0</v>
      </c>
      <c r="G275" s="49"/>
      <c r="H275" s="49"/>
      <c r="I275" s="49"/>
      <c r="J275" s="399"/>
      <c r="K275" s="410">
        <f t="shared" ref="K275:K338" si="68">G275+H275+I275+J275</f>
        <v>0</v>
      </c>
      <c r="L275" s="386"/>
      <c r="M275" s="49"/>
      <c r="N275" s="49"/>
      <c r="O275" s="49"/>
      <c r="P275" s="311">
        <f t="shared" si="63"/>
        <v>0</v>
      </c>
      <c r="Q275" s="49"/>
      <c r="R275" s="49"/>
      <c r="S275" s="49"/>
      <c r="T275" s="399"/>
      <c r="U275" s="410">
        <f t="shared" si="64"/>
        <v>0</v>
      </c>
      <c r="V275" s="49"/>
      <c r="W275" s="49"/>
      <c r="X275" s="49"/>
      <c r="Y275" s="399"/>
      <c r="Z275" s="410">
        <f t="shared" si="65"/>
        <v>0</v>
      </c>
      <c r="AA275" s="49"/>
      <c r="AB275" s="49"/>
      <c r="AC275" s="49"/>
      <c r="AD275" s="49"/>
      <c r="AE275" s="410">
        <f t="shared" si="66"/>
        <v>0</v>
      </c>
      <c r="AF275" s="49"/>
      <c r="AG275" s="49"/>
      <c r="AH275" s="49"/>
      <c r="AI275" s="49"/>
      <c r="AJ275" s="410">
        <f t="shared" si="67"/>
        <v>0</v>
      </c>
    </row>
    <row r="276" spans="2:36" x14ac:dyDescent="0.25">
      <c r="B276" s="909"/>
      <c r="C276" s="958"/>
      <c r="D276" s="965"/>
      <c r="E276" s="59" t="s">
        <v>119</v>
      </c>
      <c r="F276" s="167">
        <f t="shared" ref="F276:F339" si="69">K276+P276+U276+Z276+AE276+AJ276</f>
        <v>0</v>
      </c>
      <c r="G276" s="43"/>
      <c r="H276" s="43"/>
      <c r="I276" s="43"/>
      <c r="J276" s="397"/>
      <c r="K276" s="410">
        <f t="shared" si="68"/>
        <v>0</v>
      </c>
      <c r="L276" s="380"/>
      <c r="M276" s="43"/>
      <c r="N276" s="43"/>
      <c r="O276" s="43"/>
      <c r="P276" s="311">
        <f t="shared" si="63"/>
        <v>0</v>
      </c>
      <c r="Q276" s="43"/>
      <c r="R276" s="43"/>
      <c r="S276" s="43"/>
      <c r="T276" s="397"/>
      <c r="U276" s="410">
        <f t="shared" si="64"/>
        <v>0</v>
      </c>
      <c r="V276" s="43"/>
      <c r="W276" s="43"/>
      <c r="X276" s="43"/>
      <c r="Y276" s="397"/>
      <c r="Z276" s="410">
        <f t="shared" si="65"/>
        <v>0</v>
      </c>
      <c r="AA276" s="43"/>
      <c r="AB276" s="43"/>
      <c r="AC276" s="43"/>
      <c r="AD276" s="43"/>
      <c r="AE276" s="410">
        <f t="shared" si="66"/>
        <v>0</v>
      </c>
      <c r="AF276" s="43"/>
      <c r="AG276" s="43"/>
      <c r="AH276" s="43"/>
      <c r="AI276" s="43"/>
      <c r="AJ276" s="410">
        <f t="shared" si="67"/>
        <v>0</v>
      </c>
    </row>
    <row r="277" spans="2:36" ht="15.75" thickBot="1" x14ac:dyDescent="0.3">
      <c r="B277" s="883"/>
      <c r="C277" s="958"/>
      <c r="D277" s="966"/>
      <c r="E277" s="60" t="s">
        <v>114</v>
      </c>
      <c r="F277" s="167">
        <f t="shared" si="69"/>
        <v>0</v>
      </c>
      <c r="G277" s="44"/>
      <c r="H277" s="44"/>
      <c r="I277" s="44"/>
      <c r="J277" s="398"/>
      <c r="K277" s="410">
        <f t="shared" si="68"/>
        <v>0</v>
      </c>
      <c r="L277" s="381"/>
      <c r="M277" s="44"/>
      <c r="N277" s="44"/>
      <c r="O277" s="44"/>
      <c r="P277" s="311">
        <f t="shared" si="63"/>
        <v>0</v>
      </c>
      <c r="Q277" s="44"/>
      <c r="R277" s="44"/>
      <c r="S277" s="44"/>
      <c r="T277" s="398"/>
      <c r="U277" s="410">
        <f t="shared" si="64"/>
        <v>0</v>
      </c>
      <c r="V277" s="44"/>
      <c r="W277" s="44"/>
      <c r="X277" s="44"/>
      <c r="Y277" s="398"/>
      <c r="Z277" s="410">
        <f t="shared" si="65"/>
        <v>0</v>
      </c>
      <c r="AA277" s="44"/>
      <c r="AB277" s="44"/>
      <c r="AC277" s="44"/>
      <c r="AD277" s="44"/>
      <c r="AE277" s="410">
        <f t="shared" si="66"/>
        <v>0</v>
      </c>
      <c r="AF277" s="44"/>
      <c r="AG277" s="44"/>
      <c r="AH277" s="44"/>
      <c r="AI277" s="44"/>
      <c r="AJ277" s="410">
        <f t="shared" si="67"/>
        <v>0</v>
      </c>
    </row>
    <row r="278" spans="2:36" x14ac:dyDescent="0.25">
      <c r="B278" s="909">
        <v>6</v>
      </c>
      <c r="C278" s="958"/>
      <c r="D278" s="964" t="s">
        <v>445</v>
      </c>
      <c r="E278" s="57" t="s">
        <v>118</v>
      </c>
      <c r="F278" s="167">
        <f t="shared" si="69"/>
        <v>0</v>
      </c>
      <c r="G278" s="49"/>
      <c r="H278" s="49"/>
      <c r="I278" s="49"/>
      <c r="J278" s="399"/>
      <c r="K278" s="410">
        <f t="shared" si="68"/>
        <v>0</v>
      </c>
      <c r="L278" s="386"/>
      <c r="M278" s="49"/>
      <c r="N278" s="49"/>
      <c r="O278" s="49"/>
      <c r="P278" s="311">
        <f t="shared" si="63"/>
        <v>0</v>
      </c>
      <c r="Q278" s="49"/>
      <c r="R278" s="49"/>
      <c r="S278" s="49"/>
      <c r="T278" s="399"/>
      <c r="U278" s="410">
        <f t="shared" si="64"/>
        <v>0</v>
      </c>
      <c r="V278" s="49"/>
      <c r="W278" s="49"/>
      <c r="X278" s="49"/>
      <c r="Y278" s="399"/>
      <c r="Z278" s="410">
        <f t="shared" si="65"/>
        <v>0</v>
      </c>
      <c r="AA278" s="49"/>
      <c r="AB278" s="49"/>
      <c r="AC278" s="49"/>
      <c r="AD278" s="49"/>
      <c r="AE278" s="410">
        <f t="shared" si="66"/>
        <v>0</v>
      </c>
      <c r="AF278" s="49"/>
      <c r="AG278" s="49"/>
      <c r="AH278" s="49"/>
      <c r="AI278" s="49"/>
      <c r="AJ278" s="410">
        <f t="shared" si="67"/>
        <v>0</v>
      </c>
    </row>
    <row r="279" spans="2:36" x14ac:dyDescent="0.25">
      <c r="B279" s="909"/>
      <c r="C279" s="958"/>
      <c r="D279" s="965"/>
      <c r="E279" s="59" t="s">
        <v>119</v>
      </c>
      <c r="F279" s="167">
        <f t="shared" si="69"/>
        <v>0</v>
      </c>
      <c r="G279" s="43"/>
      <c r="H279" s="43"/>
      <c r="I279" s="43"/>
      <c r="J279" s="397"/>
      <c r="K279" s="410">
        <f t="shared" si="68"/>
        <v>0</v>
      </c>
      <c r="L279" s="380"/>
      <c r="M279" s="43"/>
      <c r="N279" s="43"/>
      <c r="O279" s="43"/>
      <c r="P279" s="311">
        <f t="shared" si="63"/>
        <v>0</v>
      </c>
      <c r="Q279" s="43"/>
      <c r="R279" s="43"/>
      <c r="S279" s="43"/>
      <c r="T279" s="397"/>
      <c r="U279" s="410">
        <f t="shared" si="64"/>
        <v>0</v>
      </c>
      <c r="V279" s="43"/>
      <c r="W279" s="43"/>
      <c r="X279" s="43"/>
      <c r="Y279" s="397"/>
      <c r="Z279" s="410">
        <f t="shared" si="65"/>
        <v>0</v>
      </c>
      <c r="AA279" s="43"/>
      <c r="AB279" s="43"/>
      <c r="AC279" s="43"/>
      <c r="AD279" s="43"/>
      <c r="AE279" s="410">
        <f t="shared" si="66"/>
        <v>0</v>
      </c>
      <c r="AF279" s="43"/>
      <c r="AG279" s="43"/>
      <c r="AH279" s="43"/>
      <c r="AI279" s="43"/>
      <c r="AJ279" s="410">
        <f t="shared" si="67"/>
        <v>0</v>
      </c>
    </row>
    <row r="280" spans="2:36" ht="15.75" thickBot="1" x14ac:dyDescent="0.3">
      <c r="B280" s="883"/>
      <c r="C280" s="958"/>
      <c r="D280" s="966"/>
      <c r="E280" s="60" t="s">
        <v>114</v>
      </c>
      <c r="F280" s="167">
        <f t="shared" si="69"/>
        <v>0</v>
      </c>
      <c r="G280" s="44"/>
      <c r="H280" s="44"/>
      <c r="I280" s="44"/>
      <c r="J280" s="398"/>
      <c r="K280" s="410">
        <f t="shared" si="68"/>
        <v>0</v>
      </c>
      <c r="L280" s="381"/>
      <c r="M280" s="44"/>
      <c r="N280" s="44"/>
      <c r="O280" s="44"/>
      <c r="P280" s="311">
        <f t="shared" si="63"/>
        <v>0</v>
      </c>
      <c r="Q280" s="44"/>
      <c r="R280" s="44"/>
      <c r="S280" s="44"/>
      <c r="T280" s="398"/>
      <c r="U280" s="410">
        <f t="shared" si="64"/>
        <v>0</v>
      </c>
      <c r="V280" s="44"/>
      <c r="W280" s="44"/>
      <c r="X280" s="44"/>
      <c r="Y280" s="398"/>
      <c r="Z280" s="410">
        <f t="shared" si="65"/>
        <v>0</v>
      </c>
      <c r="AA280" s="44"/>
      <c r="AB280" s="44"/>
      <c r="AC280" s="44"/>
      <c r="AD280" s="44"/>
      <c r="AE280" s="410">
        <f t="shared" si="66"/>
        <v>0</v>
      </c>
      <c r="AF280" s="44"/>
      <c r="AG280" s="44"/>
      <c r="AH280" s="44"/>
      <c r="AI280" s="44"/>
      <c r="AJ280" s="410">
        <f t="shared" si="67"/>
        <v>0</v>
      </c>
    </row>
    <row r="281" spans="2:36" x14ac:dyDescent="0.25">
      <c r="B281" s="909">
        <v>7</v>
      </c>
      <c r="C281" s="958"/>
      <c r="D281" s="964" t="s">
        <v>544</v>
      </c>
      <c r="E281" s="57" t="s">
        <v>118</v>
      </c>
      <c r="F281" s="167">
        <f t="shared" si="69"/>
        <v>0</v>
      </c>
      <c r="G281" s="49"/>
      <c r="H281" s="49"/>
      <c r="I281" s="49"/>
      <c r="J281" s="399"/>
      <c r="K281" s="410">
        <f t="shared" si="68"/>
        <v>0</v>
      </c>
      <c r="L281" s="386"/>
      <c r="M281" s="49"/>
      <c r="N281" s="49"/>
      <c r="O281" s="49"/>
      <c r="P281" s="311">
        <f t="shared" si="63"/>
        <v>0</v>
      </c>
      <c r="Q281" s="49"/>
      <c r="R281" s="49"/>
      <c r="S281" s="49"/>
      <c r="T281" s="399"/>
      <c r="U281" s="410">
        <f t="shared" si="64"/>
        <v>0</v>
      </c>
      <c r="V281" s="49"/>
      <c r="W281" s="49"/>
      <c r="X281" s="49"/>
      <c r="Y281" s="399"/>
      <c r="Z281" s="410">
        <f t="shared" si="65"/>
        <v>0</v>
      </c>
      <c r="AA281" s="49"/>
      <c r="AB281" s="49"/>
      <c r="AC281" s="49"/>
      <c r="AD281" s="49"/>
      <c r="AE281" s="410">
        <f t="shared" si="66"/>
        <v>0</v>
      </c>
      <c r="AF281" s="49"/>
      <c r="AG281" s="49"/>
      <c r="AH281" s="49"/>
      <c r="AI281" s="49"/>
      <c r="AJ281" s="410">
        <f t="shared" si="67"/>
        <v>0</v>
      </c>
    </row>
    <row r="282" spans="2:36" x14ac:dyDescent="0.25">
      <c r="B282" s="909"/>
      <c r="C282" s="958"/>
      <c r="D282" s="965"/>
      <c r="E282" s="59" t="s">
        <v>119</v>
      </c>
      <c r="F282" s="167">
        <f t="shared" si="69"/>
        <v>0</v>
      </c>
      <c r="G282" s="43"/>
      <c r="H282" s="43"/>
      <c r="I282" s="43"/>
      <c r="J282" s="397"/>
      <c r="K282" s="410">
        <f t="shared" si="68"/>
        <v>0</v>
      </c>
      <c r="L282" s="380"/>
      <c r="M282" s="43"/>
      <c r="N282" s="43"/>
      <c r="O282" s="43"/>
      <c r="P282" s="311">
        <f t="shared" si="63"/>
        <v>0</v>
      </c>
      <c r="Q282" s="43"/>
      <c r="R282" s="43"/>
      <c r="S282" s="43"/>
      <c r="T282" s="397"/>
      <c r="U282" s="410">
        <f t="shared" si="64"/>
        <v>0</v>
      </c>
      <c r="V282" s="43"/>
      <c r="W282" s="43"/>
      <c r="X282" s="43"/>
      <c r="Y282" s="397"/>
      <c r="Z282" s="410">
        <f t="shared" si="65"/>
        <v>0</v>
      </c>
      <c r="AA282" s="43"/>
      <c r="AB282" s="43"/>
      <c r="AC282" s="43"/>
      <c r="AD282" s="43"/>
      <c r="AE282" s="410">
        <f t="shared" si="66"/>
        <v>0</v>
      </c>
      <c r="AF282" s="43"/>
      <c r="AG282" s="43"/>
      <c r="AH282" s="43"/>
      <c r="AI282" s="43"/>
      <c r="AJ282" s="410">
        <f t="shared" si="67"/>
        <v>0</v>
      </c>
    </row>
    <row r="283" spans="2:36" ht="15.75" thickBot="1" x14ac:dyDescent="0.3">
      <c r="B283" s="883"/>
      <c r="C283" s="958"/>
      <c r="D283" s="966"/>
      <c r="E283" s="60" t="s">
        <v>114</v>
      </c>
      <c r="F283" s="167">
        <f t="shared" si="69"/>
        <v>0</v>
      </c>
      <c r="G283" s="44"/>
      <c r="H283" s="44"/>
      <c r="I283" s="44"/>
      <c r="J283" s="398"/>
      <c r="K283" s="410">
        <f t="shared" si="68"/>
        <v>0</v>
      </c>
      <c r="L283" s="381"/>
      <c r="M283" s="44"/>
      <c r="N283" s="44"/>
      <c r="O283" s="44"/>
      <c r="P283" s="311">
        <f t="shared" si="63"/>
        <v>0</v>
      </c>
      <c r="Q283" s="44"/>
      <c r="R283" s="44"/>
      <c r="S283" s="44"/>
      <c r="T283" s="398"/>
      <c r="U283" s="410">
        <f t="shared" si="64"/>
        <v>0</v>
      </c>
      <c r="V283" s="44"/>
      <c r="W283" s="44"/>
      <c r="X283" s="44"/>
      <c r="Y283" s="398"/>
      <c r="Z283" s="410">
        <f t="shared" si="65"/>
        <v>0</v>
      </c>
      <c r="AA283" s="44"/>
      <c r="AB283" s="44"/>
      <c r="AC283" s="44"/>
      <c r="AD283" s="44"/>
      <c r="AE283" s="410">
        <f t="shared" si="66"/>
        <v>0</v>
      </c>
      <c r="AF283" s="44"/>
      <c r="AG283" s="44"/>
      <c r="AH283" s="44"/>
      <c r="AI283" s="44"/>
      <c r="AJ283" s="410">
        <f t="shared" si="67"/>
        <v>0</v>
      </c>
    </row>
    <row r="284" spans="2:36" x14ac:dyDescent="0.25">
      <c r="B284" s="909">
        <v>8</v>
      </c>
      <c r="C284" s="958"/>
      <c r="D284" s="964" t="s">
        <v>446</v>
      </c>
      <c r="E284" s="57" t="s">
        <v>118</v>
      </c>
      <c r="F284" s="167">
        <f t="shared" si="69"/>
        <v>0</v>
      </c>
      <c r="G284" s="49"/>
      <c r="H284" s="49"/>
      <c r="I284" s="49"/>
      <c r="J284" s="399"/>
      <c r="K284" s="410">
        <f t="shared" si="68"/>
        <v>0</v>
      </c>
      <c r="L284" s="386"/>
      <c r="M284" s="49"/>
      <c r="N284" s="49"/>
      <c r="O284" s="49"/>
      <c r="P284" s="311">
        <f t="shared" si="63"/>
        <v>0</v>
      </c>
      <c r="Q284" s="49"/>
      <c r="R284" s="49"/>
      <c r="S284" s="49"/>
      <c r="T284" s="399"/>
      <c r="U284" s="410">
        <f t="shared" si="64"/>
        <v>0</v>
      </c>
      <c r="V284" s="49"/>
      <c r="W284" s="49"/>
      <c r="X284" s="49"/>
      <c r="Y284" s="399"/>
      <c r="Z284" s="410">
        <f t="shared" si="65"/>
        <v>0</v>
      </c>
      <c r="AA284" s="49"/>
      <c r="AB284" s="49"/>
      <c r="AC284" s="49"/>
      <c r="AD284" s="49"/>
      <c r="AE284" s="410">
        <f t="shared" si="66"/>
        <v>0</v>
      </c>
      <c r="AF284" s="49"/>
      <c r="AG284" s="49"/>
      <c r="AH284" s="49"/>
      <c r="AI284" s="49"/>
      <c r="AJ284" s="410">
        <f t="shared" si="67"/>
        <v>0</v>
      </c>
    </row>
    <row r="285" spans="2:36" x14ac:dyDescent="0.25">
      <c r="B285" s="909"/>
      <c r="C285" s="958"/>
      <c r="D285" s="965"/>
      <c r="E285" s="59" t="s">
        <v>119</v>
      </c>
      <c r="F285" s="167">
        <f t="shared" si="69"/>
        <v>0</v>
      </c>
      <c r="G285" s="43"/>
      <c r="H285" s="43"/>
      <c r="I285" s="43"/>
      <c r="J285" s="397"/>
      <c r="K285" s="410">
        <f t="shared" si="68"/>
        <v>0</v>
      </c>
      <c r="L285" s="380"/>
      <c r="M285" s="43"/>
      <c r="N285" s="43"/>
      <c r="O285" s="43"/>
      <c r="P285" s="311">
        <f t="shared" si="63"/>
        <v>0</v>
      </c>
      <c r="Q285" s="43"/>
      <c r="R285" s="43"/>
      <c r="S285" s="43"/>
      <c r="T285" s="397"/>
      <c r="U285" s="410">
        <f t="shared" si="64"/>
        <v>0</v>
      </c>
      <c r="V285" s="43"/>
      <c r="W285" s="43"/>
      <c r="X285" s="43"/>
      <c r="Y285" s="397"/>
      <c r="Z285" s="410">
        <f t="shared" si="65"/>
        <v>0</v>
      </c>
      <c r="AA285" s="43"/>
      <c r="AB285" s="43"/>
      <c r="AC285" s="43"/>
      <c r="AD285" s="43"/>
      <c r="AE285" s="410">
        <f t="shared" si="66"/>
        <v>0</v>
      </c>
      <c r="AF285" s="43"/>
      <c r="AG285" s="43"/>
      <c r="AH285" s="43"/>
      <c r="AI285" s="43"/>
      <c r="AJ285" s="410">
        <f t="shared" si="67"/>
        <v>0</v>
      </c>
    </row>
    <row r="286" spans="2:36" ht="15.75" thickBot="1" x14ac:dyDescent="0.3">
      <c r="B286" s="883"/>
      <c r="C286" s="958"/>
      <c r="D286" s="966"/>
      <c r="E286" s="60" t="s">
        <v>114</v>
      </c>
      <c r="F286" s="167">
        <f t="shared" si="69"/>
        <v>0</v>
      </c>
      <c r="G286" s="44"/>
      <c r="H286" s="44"/>
      <c r="I286" s="44"/>
      <c r="J286" s="398"/>
      <c r="K286" s="410">
        <f t="shared" si="68"/>
        <v>0</v>
      </c>
      <c r="L286" s="381"/>
      <c r="M286" s="44"/>
      <c r="N286" s="44"/>
      <c r="O286" s="44"/>
      <c r="P286" s="311">
        <f t="shared" si="63"/>
        <v>0</v>
      </c>
      <c r="Q286" s="44"/>
      <c r="R286" s="44"/>
      <c r="S286" s="44"/>
      <c r="T286" s="398"/>
      <c r="U286" s="410">
        <f t="shared" si="64"/>
        <v>0</v>
      </c>
      <c r="V286" s="44"/>
      <c r="W286" s="44"/>
      <c r="X286" s="44"/>
      <c r="Y286" s="398"/>
      <c r="Z286" s="410">
        <f t="shared" si="65"/>
        <v>0</v>
      </c>
      <c r="AA286" s="44"/>
      <c r="AB286" s="44"/>
      <c r="AC286" s="44"/>
      <c r="AD286" s="44"/>
      <c r="AE286" s="410">
        <f t="shared" si="66"/>
        <v>0</v>
      </c>
      <c r="AF286" s="44"/>
      <c r="AG286" s="44"/>
      <c r="AH286" s="44"/>
      <c r="AI286" s="44"/>
      <c r="AJ286" s="410">
        <f t="shared" si="67"/>
        <v>0</v>
      </c>
    </row>
    <row r="287" spans="2:36" x14ac:dyDescent="0.25">
      <c r="B287" s="909">
        <v>9</v>
      </c>
      <c r="C287" s="958"/>
      <c r="D287" s="954" t="s">
        <v>437</v>
      </c>
      <c r="E287" s="57" t="s">
        <v>118</v>
      </c>
      <c r="F287" s="167">
        <f t="shared" si="69"/>
        <v>0</v>
      </c>
      <c r="G287" s="49"/>
      <c r="H287" s="49"/>
      <c r="I287" s="49"/>
      <c r="J287" s="399"/>
      <c r="K287" s="410">
        <f t="shared" si="68"/>
        <v>0</v>
      </c>
      <c r="L287" s="386"/>
      <c r="M287" s="49"/>
      <c r="N287" s="49"/>
      <c r="O287" s="49"/>
      <c r="P287" s="311">
        <f t="shared" si="63"/>
        <v>0</v>
      </c>
      <c r="Q287" s="49"/>
      <c r="R287" s="49"/>
      <c r="S287" s="49"/>
      <c r="T287" s="399"/>
      <c r="U287" s="410">
        <f t="shared" si="64"/>
        <v>0</v>
      </c>
      <c r="V287" s="49"/>
      <c r="W287" s="49"/>
      <c r="X287" s="49"/>
      <c r="Y287" s="399"/>
      <c r="Z287" s="410">
        <f t="shared" si="65"/>
        <v>0</v>
      </c>
      <c r="AA287" s="49"/>
      <c r="AB287" s="49"/>
      <c r="AC287" s="49"/>
      <c r="AD287" s="49"/>
      <c r="AE287" s="410">
        <f t="shared" si="66"/>
        <v>0</v>
      </c>
      <c r="AF287" s="49"/>
      <c r="AG287" s="49"/>
      <c r="AH287" s="49"/>
      <c r="AI287" s="49"/>
      <c r="AJ287" s="410">
        <f t="shared" si="67"/>
        <v>0</v>
      </c>
    </row>
    <row r="288" spans="2:36" x14ac:dyDescent="0.25">
      <c r="B288" s="909"/>
      <c r="C288" s="958"/>
      <c r="D288" s="955"/>
      <c r="E288" s="59" t="s">
        <v>119</v>
      </c>
      <c r="F288" s="167">
        <f t="shared" si="69"/>
        <v>0</v>
      </c>
      <c r="G288" s="43"/>
      <c r="H288" s="43"/>
      <c r="I288" s="43"/>
      <c r="J288" s="397"/>
      <c r="K288" s="410">
        <f t="shared" si="68"/>
        <v>0</v>
      </c>
      <c r="L288" s="380"/>
      <c r="M288" s="43"/>
      <c r="N288" s="43"/>
      <c r="O288" s="43"/>
      <c r="P288" s="311">
        <f t="shared" si="63"/>
        <v>0</v>
      </c>
      <c r="Q288" s="43"/>
      <c r="R288" s="43"/>
      <c r="S288" s="43"/>
      <c r="T288" s="397"/>
      <c r="U288" s="410">
        <f t="shared" si="64"/>
        <v>0</v>
      </c>
      <c r="V288" s="43"/>
      <c r="W288" s="43"/>
      <c r="X288" s="43"/>
      <c r="Y288" s="397"/>
      <c r="Z288" s="410">
        <f t="shared" si="65"/>
        <v>0</v>
      </c>
      <c r="AA288" s="43"/>
      <c r="AB288" s="43"/>
      <c r="AC288" s="43"/>
      <c r="AD288" s="43"/>
      <c r="AE288" s="410">
        <f t="shared" si="66"/>
        <v>0</v>
      </c>
      <c r="AF288" s="43"/>
      <c r="AG288" s="43"/>
      <c r="AH288" s="43"/>
      <c r="AI288" s="43"/>
      <c r="AJ288" s="410">
        <f t="shared" si="67"/>
        <v>0</v>
      </c>
    </row>
    <row r="289" spans="2:36" ht="15.75" thickBot="1" x14ac:dyDescent="0.3">
      <c r="B289" s="883"/>
      <c r="C289" s="958"/>
      <c r="D289" s="956"/>
      <c r="E289" s="60" t="s">
        <v>114</v>
      </c>
      <c r="F289" s="167">
        <f t="shared" si="69"/>
        <v>0</v>
      </c>
      <c r="G289" s="44"/>
      <c r="H289" s="44"/>
      <c r="I289" s="44"/>
      <c r="J289" s="398"/>
      <c r="K289" s="410">
        <f t="shared" si="68"/>
        <v>0</v>
      </c>
      <c r="L289" s="381"/>
      <c r="M289" s="44"/>
      <c r="N289" s="44"/>
      <c r="O289" s="44"/>
      <c r="P289" s="311">
        <f t="shared" si="63"/>
        <v>0</v>
      </c>
      <c r="Q289" s="44"/>
      <c r="R289" s="44"/>
      <c r="S289" s="44"/>
      <c r="T289" s="398"/>
      <c r="U289" s="410">
        <f t="shared" si="64"/>
        <v>0</v>
      </c>
      <c r="V289" s="44"/>
      <c r="W289" s="44"/>
      <c r="X289" s="44"/>
      <c r="Y289" s="398"/>
      <c r="Z289" s="410">
        <f t="shared" si="65"/>
        <v>0</v>
      </c>
      <c r="AA289" s="44"/>
      <c r="AB289" s="44"/>
      <c r="AC289" s="44"/>
      <c r="AD289" s="44"/>
      <c r="AE289" s="410">
        <f t="shared" si="66"/>
        <v>0</v>
      </c>
      <c r="AF289" s="44"/>
      <c r="AG289" s="44"/>
      <c r="AH289" s="44"/>
      <c r="AI289" s="44"/>
      <c r="AJ289" s="410">
        <f t="shared" si="67"/>
        <v>0</v>
      </c>
    </row>
    <row r="290" spans="2:36" ht="19.5" customHeight="1" x14ac:dyDescent="0.25">
      <c r="B290" s="909">
        <v>10</v>
      </c>
      <c r="C290" s="958"/>
      <c r="D290" s="954" t="s">
        <v>461</v>
      </c>
      <c r="E290" s="57" t="s">
        <v>118</v>
      </c>
      <c r="F290" s="167">
        <f t="shared" si="69"/>
        <v>0</v>
      </c>
      <c r="G290" s="49"/>
      <c r="H290" s="49"/>
      <c r="I290" s="49"/>
      <c r="J290" s="399"/>
      <c r="K290" s="410">
        <f t="shared" si="68"/>
        <v>0</v>
      </c>
      <c r="L290" s="386"/>
      <c r="M290" s="49"/>
      <c r="N290" s="49"/>
      <c r="O290" s="49"/>
      <c r="P290" s="311">
        <f t="shared" si="63"/>
        <v>0</v>
      </c>
      <c r="Q290" s="49"/>
      <c r="R290" s="49"/>
      <c r="S290" s="49"/>
      <c r="T290" s="399"/>
      <c r="U290" s="410">
        <f t="shared" si="64"/>
        <v>0</v>
      </c>
      <c r="V290" s="49"/>
      <c r="W290" s="49"/>
      <c r="X290" s="49"/>
      <c r="Y290" s="399"/>
      <c r="Z290" s="410">
        <f t="shared" si="65"/>
        <v>0</v>
      </c>
      <c r="AA290" s="49"/>
      <c r="AB290" s="49"/>
      <c r="AC290" s="49"/>
      <c r="AD290" s="49"/>
      <c r="AE290" s="410">
        <f t="shared" si="66"/>
        <v>0</v>
      </c>
      <c r="AF290" s="49"/>
      <c r="AG290" s="49"/>
      <c r="AH290" s="49"/>
      <c r="AI290" s="49"/>
      <c r="AJ290" s="410">
        <f t="shared" si="67"/>
        <v>0</v>
      </c>
    </row>
    <row r="291" spans="2:36" ht="19.5" customHeight="1" x14ac:dyDescent="0.25">
      <c r="B291" s="909"/>
      <c r="C291" s="958"/>
      <c r="D291" s="955"/>
      <c r="E291" s="59" t="s">
        <v>119</v>
      </c>
      <c r="F291" s="167">
        <f t="shared" si="69"/>
        <v>0</v>
      </c>
      <c r="G291" s="43"/>
      <c r="H291" s="43"/>
      <c r="I291" s="43"/>
      <c r="J291" s="397"/>
      <c r="K291" s="410">
        <f t="shared" si="68"/>
        <v>0</v>
      </c>
      <c r="L291" s="380"/>
      <c r="M291" s="43"/>
      <c r="N291" s="43"/>
      <c r="O291" s="43"/>
      <c r="P291" s="311">
        <f t="shared" si="63"/>
        <v>0</v>
      </c>
      <c r="Q291" s="43"/>
      <c r="R291" s="43"/>
      <c r="S291" s="43"/>
      <c r="T291" s="397"/>
      <c r="U291" s="410">
        <f t="shared" si="64"/>
        <v>0</v>
      </c>
      <c r="V291" s="43"/>
      <c r="W291" s="43"/>
      <c r="X291" s="43"/>
      <c r="Y291" s="397"/>
      <c r="Z291" s="410">
        <f t="shared" si="65"/>
        <v>0</v>
      </c>
      <c r="AA291" s="43"/>
      <c r="AB291" s="43"/>
      <c r="AC291" s="43"/>
      <c r="AD291" s="43"/>
      <c r="AE291" s="410">
        <f t="shared" si="66"/>
        <v>0</v>
      </c>
      <c r="AF291" s="43"/>
      <c r="AG291" s="43"/>
      <c r="AH291" s="43"/>
      <c r="AI291" s="43"/>
      <c r="AJ291" s="410">
        <f t="shared" si="67"/>
        <v>0</v>
      </c>
    </row>
    <row r="292" spans="2:36" ht="19.5" customHeight="1" thickBot="1" x14ac:dyDescent="0.3">
      <c r="B292" s="883"/>
      <c r="C292" s="958"/>
      <c r="D292" s="956"/>
      <c r="E292" s="60" t="s">
        <v>114</v>
      </c>
      <c r="F292" s="167">
        <f t="shared" si="69"/>
        <v>0</v>
      </c>
      <c r="G292" s="44"/>
      <c r="H292" s="44"/>
      <c r="I292" s="44"/>
      <c r="J292" s="398"/>
      <c r="K292" s="410">
        <f t="shared" si="68"/>
        <v>0</v>
      </c>
      <c r="L292" s="381"/>
      <c r="M292" s="44"/>
      <c r="N292" s="44"/>
      <c r="O292" s="44"/>
      <c r="P292" s="311">
        <f t="shared" si="63"/>
        <v>0</v>
      </c>
      <c r="Q292" s="44"/>
      <c r="R292" s="44"/>
      <c r="S292" s="44"/>
      <c r="T292" s="398"/>
      <c r="U292" s="410">
        <f t="shared" si="64"/>
        <v>0</v>
      </c>
      <c r="V292" s="44"/>
      <c r="W292" s="44"/>
      <c r="X292" s="44"/>
      <c r="Y292" s="398"/>
      <c r="Z292" s="410">
        <f t="shared" si="65"/>
        <v>0</v>
      </c>
      <c r="AA292" s="44"/>
      <c r="AB292" s="44"/>
      <c r="AC292" s="44"/>
      <c r="AD292" s="44"/>
      <c r="AE292" s="410">
        <f t="shared" si="66"/>
        <v>0</v>
      </c>
      <c r="AF292" s="44"/>
      <c r="AG292" s="44"/>
      <c r="AH292" s="44"/>
      <c r="AI292" s="44"/>
      <c r="AJ292" s="410">
        <f t="shared" si="67"/>
        <v>0</v>
      </c>
    </row>
    <row r="293" spans="2:36" ht="15.75" customHeight="1" x14ac:dyDescent="0.25">
      <c r="B293" s="909">
        <v>11</v>
      </c>
      <c r="C293" s="958"/>
      <c r="D293" s="976" t="s">
        <v>451</v>
      </c>
      <c r="E293" s="58" t="s">
        <v>118</v>
      </c>
      <c r="F293" s="167">
        <f t="shared" si="69"/>
        <v>0</v>
      </c>
      <c r="G293" s="45"/>
      <c r="H293" s="45"/>
      <c r="I293" s="45"/>
      <c r="J293" s="405"/>
      <c r="K293" s="410">
        <f t="shared" si="68"/>
        <v>0</v>
      </c>
      <c r="L293" s="388"/>
      <c r="M293" s="45"/>
      <c r="N293" s="45"/>
      <c r="O293" s="45"/>
      <c r="P293" s="311">
        <f t="shared" si="63"/>
        <v>0</v>
      </c>
      <c r="Q293" s="45"/>
      <c r="R293" s="45"/>
      <c r="S293" s="45"/>
      <c r="T293" s="405"/>
      <c r="U293" s="410">
        <f t="shared" si="64"/>
        <v>0</v>
      </c>
      <c r="V293" s="45"/>
      <c r="W293" s="45"/>
      <c r="X293" s="45"/>
      <c r="Y293" s="405"/>
      <c r="Z293" s="410">
        <f t="shared" si="65"/>
        <v>0</v>
      </c>
      <c r="AA293" s="45"/>
      <c r="AB293" s="45"/>
      <c r="AC293" s="45"/>
      <c r="AD293" s="45"/>
      <c r="AE293" s="410">
        <f t="shared" si="66"/>
        <v>0</v>
      </c>
      <c r="AF293" s="45"/>
      <c r="AG293" s="45"/>
      <c r="AH293" s="45"/>
      <c r="AI293" s="45"/>
      <c r="AJ293" s="410">
        <f t="shared" si="67"/>
        <v>0</v>
      </c>
    </row>
    <row r="294" spans="2:36" ht="15.75" customHeight="1" x14ac:dyDescent="0.25">
      <c r="B294" s="909"/>
      <c r="C294" s="958"/>
      <c r="D294" s="955"/>
      <c r="E294" s="59" t="s">
        <v>119</v>
      </c>
      <c r="F294" s="167">
        <f t="shared" si="69"/>
        <v>0</v>
      </c>
      <c r="G294" s="43"/>
      <c r="H294" s="43"/>
      <c r="I294" s="43"/>
      <c r="J294" s="397"/>
      <c r="K294" s="410">
        <f t="shared" si="68"/>
        <v>0</v>
      </c>
      <c r="L294" s="380"/>
      <c r="M294" s="43"/>
      <c r="N294" s="43"/>
      <c r="O294" s="43"/>
      <c r="P294" s="311">
        <f t="shared" si="63"/>
        <v>0</v>
      </c>
      <c r="Q294" s="43"/>
      <c r="R294" s="43"/>
      <c r="S294" s="43"/>
      <c r="T294" s="397"/>
      <c r="U294" s="410">
        <f t="shared" si="64"/>
        <v>0</v>
      </c>
      <c r="V294" s="43"/>
      <c r="W294" s="43"/>
      <c r="X294" s="43"/>
      <c r="Y294" s="397"/>
      <c r="Z294" s="410">
        <f t="shared" si="65"/>
        <v>0</v>
      </c>
      <c r="AA294" s="43"/>
      <c r="AB294" s="43"/>
      <c r="AC294" s="43"/>
      <c r="AD294" s="43"/>
      <c r="AE294" s="410">
        <f t="shared" si="66"/>
        <v>0</v>
      </c>
      <c r="AF294" s="43"/>
      <c r="AG294" s="43"/>
      <c r="AH294" s="43"/>
      <c r="AI294" s="43"/>
      <c r="AJ294" s="410">
        <f t="shared" si="67"/>
        <v>0</v>
      </c>
    </row>
    <row r="295" spans="2:36" ht="15.75" customHeight="1" thickBot="1" x14ac:dyDescent="0.3">
      <c r="B295" s="883"/>
      <c r="C295" s="958"/>
      <c r="D295" s="956"/>
      <c r="E295" s="60" t="s">
        <v>114</v>
      </c>
      <c r="F295" s="167">
        <f t="shared" si="69"/>
        <v>0</v>
      </c>
      <c r="G295" s="44"/>
      <c r="H295" s="44"/>
      <c r="I295" s="44"/>
      <c r="J295" s="398"/>
      <c r="K295" s="410">
        <f t="shared" si="68"/>
        <v>0</v>
      </c>
      <c r="L295" s="381"/>
      <c r="M295" s="44"/>
      <c r="N295" s="44"/>
      <c r="O295" s="44"/>
      <c r="P295" s="311">
        <f t="shared" si="63"/>
        <v>0</v>
      </c>
      <c r="Q295" s="44"/>
      <c r="R295" s="44"/>
      <c r="S295" s="44"/>
      <c r="T295" s="398"/>
      <c r="U295" s="410">
        <f t="shared" si="64"/>
        <v>0</v>
      </c>
      <c r="V295" s="44"/>
      <c r="W295" s="44"/>
      <c r="X295" s="44"/>
      <c r="Y295" s="398"/>
      <c r="Z295" s="410">
        <f t="shared" si="65"/>
        <v>0</v>
      </c>
      <c r="AA295" s="44"/>
      <c r="AB295" s="44"/>
      <c r="AC295" s="44"/>
      <c r="AD295" s="44"/>
      <c r="AE295" s="410">
        <f t="shared" si="66"/>
        <v>0</v>
      </c>
      <c r="AF295" s="44"/>
      <c r="AG295" s="44"/>
      <c r="AH295" s="44"/>
      <c r="AI295" s="44"/>
      <c r="AJ295" s="410">
        <f t="shared" si="67"/>
        <v>0</v>
      </c>
    </row>
    <row r="296" spans="2:36" ht="23.25" customHeight="1" x14ac:dyDescent="0.25">
      <c r="B296" s="909">
        <v>12</v>
      </c>
      <c r="C296" s="958"/>
      <c r="D296" s="976" t="s">
        <v>452</v>
      </c>
      <c r="E296" s="58" t="s">
        <v>118</v>
      </c>
      <c r="F296" s="167">
        <f t="shared" si="69"/>
        <v>0</v>
      </c>
      <c r="G296" s="45"/>
      <c r="H296" s="45"/>
      <c r="I296" s="45"/>
      <c r="J296" s="405"/>
      <c r="K296" s="410">
        <f t="shared" si="68"/>
        <v>0</v>
      </c>
      <c r="L296" s="388"/>
      <c r="M296" s="45"/>
      <c r="N296" s="45"/>
      <c r="O296" s="45"/>
      <c r="P296" s="311">
        <f t="shared" si="63"/>
        <v>0</v>
      </c>
      <c r="Q296" s="45"/>
      <c r="R296" s="45"/>
      <c r="S296" s="45"/>
      <c r="T296" s="405"/>
      <c r="U296" s="410">
        <f t="shared" si="64"/>
        <v>0</v>
      </c>
      <c r="V296" s="45"/>
      <c r="W296" s="45"/>
      <c r="X296" s="45"/>
      <c r="Y296" s="405"/>
      <c r="Z296" s="410">
        <f t="shared" si="65"/>
        <v>0</v>
      </c>
      <c r="AA296" s="45"/>
      <c r="AB296" s="45"/>
      <c r="AC296" s="45"/>
      <c r="AD296" s="45"/>
      <c r="AE296" s="410">
        <f t="shared" si="66"/>
        <v>0</v>
      </c>
      <c r="AF296" s="45"/>
      <c r="AG296" s="45"/>
      <c r="AH296" s="45"/>
      <c r="AI296" s="45"/>
      <c r="AJ296" s="410">
        <f t="shared" si="67"/>
        <v>0</v>
      </c>
    </row>
    <row r="297" spans="2:36" ht="23.25" customHeight="1" x14ac:dyDescent="0.25">
      <c r="B297" s="909"/>
      <c r="C297" s="958"/>
      <c r="D297" s="955"/>
      <c r="E297" s="59" t="s">
        <v>119</v>
      </c>
      <c r="F297" s="167">
        <f t="shared" si="69"/>
        <v>0</v>
      </c>
      <c r="G297" s="43"/>
      <c r="H297" s="43"/>
      <c r="I297" s="43"/>
      <c r="J297" s="397"/>
      <c r="K297" s="410">
        <f t="shared" si="68"/>
        <v>0</v>
      </c>
      <c r="L297" s="380"/>
      <c r="M297" s="43"/>
      <c r="N297" s="43"/>
      <c r="O297" s="43"/>
      <c r="P297" s="311">
        <f t="shared" si="63"/>
        <v>0</v>
      </c>
      <c r="Q297" s="43"/>
      <c r="R297" s="43"/>
      <c r="S297" s="43"/>
      <c r="T297" s="397"/>
      <c r="U297" s="410">
        <f t="shared" si="64"/>
        <v>0</v>
      </c>
      <c r="V297" s="43"/>
      <c r="W297" s="43"/>
      <c r="X297" s="43"/>
      <c r="Y297" s="397"/>
      <c r="Z297" s="410">
        <f t="shared" si="65"/>
        <v>0</v>
      </c>
      <c r="AA297" s="43"/>
      <c r="AB297" s="43"/>
      <c r="AC297" s="43"/>
      <c r="AD297" s="43"/>
      <c r="AE297" s="410">
        <f t="shared" si="66"/>
        <v>0</v>
      </c>
      <c r="AF297" s="43"/>
      <c r="AG297" s="43"/>
      <c r="AH297" s="43"/>
      <c r="AI297" s="43"/>
      <c r="AJ297" s="410">
        <f t="shared" si="67"/>
        <v>0</v>
      </c>
    </row>
    <row r="298" spans="2:36" ht="23.25" customHeight="1" thickBot="1" x14ac:dyDescent="0.3">
      <c r="B298" s="883"/>
      <c r="C298" s="958"/>
      <c r="D298" s="956"/>
      <c r="E298" s="60" t="s">
        <v>114</v>
      </c>
      <c r="F298" s="167">
        <f t="shared" si="69"/>
        <v>0</v>
      </c>
      <c r="G298" s="44"/>
      <c r="H298" s="44"/>
      <c r="I298" s="44"/>
      <c r="J298" s="398"/>
      <c r="K298" s="410">
        <f t="shared" si="68"/>
        <v>0</v>
      </c>
      <c r="L298" s="381"/>
      <c r="M298" s="44"/>
      <c r="N298" s="44"/>
      <c r="O298" s="44"/>
      <c r="P298" s="311">
        <f t="shared" si="63"/>
        <v>0</v>
      </c>
      <c r="Q298" s="44"/>
      <c r="R298" s="44"/>
      <c r="S298" s="44"/>
      <c r="T298" s="398"/>
      <c r="U298" s="410">
        <f t="shared" si="64"/>
        <v>0</v>
      </c>
      <c r="V298" s="44"/>
      <c r="W298" s="44"/>
      <c r="X298" s="44"/>
      <c r="Y298" s="398"/>
      <c r="Z298" s="410">
        <f t="shared" si="65"/>
        <v>0</v>
      </c>
      <c r="AA298" s="44"/>
      <c r="AB298" s="44"/>
      <c r="AC298" s="44"/>
      <c r="AD298" s="44"/>
      <c r="AE298" s="410">
        <f t="shared" si="66"/>
        <v>0</v>
      </c>
      <c r="AF298" s="44"/>
      <c r="AG298" s="44"/>
      <c r="AH298" s="44"/>
      <c r="AI298" s="44"/>
      <c r="AJ298" s="410">
        <f t="shared" si="67"/>
        <v>0</v>
      </c>
    </row>
    <row r="299" spans="2:36" ht="18.75" customHeight="1" x14ac:dyDescent="0.25">
      <c r="B299" s="909">
        <v>13</v>
      </c>
      <c r="C299" s="958"/>
      <c r="D299" s="976" t="s">
        <v>545</v>
      </c>
      <c r="E299" s="58" t="s">
        <v>118</v>
      </c>
      <c r="F299" s="167">
        <f t="shared" si="69"/>
        <v>0</v>
      </c>
      <c r="G299" s="45"/>
      <c r="H299" s="45"/>
      <c r="I299" s="45"/>
      <c r="J299" s="405"/>
      <c r="K299" s="410">
        <f t="shared" si="68"/>
        <v>0</v>
      </c>
      <c r="L299" s="388"/>
      <c r="M299" s="45"/>
      <c r="N299" s="45"/>
      <c r="O299" s="45"/>
      <c r="P299" s="311">
        <f t="shared" si="63"/>
        <v>0</v>
      </c>
      <c r="Q299" s="45"/>
      <c r="R299" s="45"/>
      <c r="S299" s="45"/>
      <c r="T299" s="405"/>
      <c r="U299" s="410">
        <f t="shared" si="64"/>
        <v>0</v>
      </c>
      <c r="V299" s="45"/>
      <c r="W299" s="45"/>
      <c r="X299" s="45"/>
      <c r="Y299" s="405"/>
      <c r="Z299" s="410">
        <f t="shared" si="65"/>
        <v>0</v>
      </c>
      <c r="AA299" s="45"/>
      <c r="AB299" s="45"/>
      <c r="AC299" s="45"/>
      <c r="AD299" s="45"/>
      <c r="AE299" s="410">
        <f t="shared" si="66"/>
        <v>0</v>
      </c>
      <c r="AF299" s="45"/>
      <c r="AG299" s="45"/>
      <c r="AH299" s="45"/>
      <c r="AI299" s="45"/>
      <c r="AJ299" s="410">
        <f t="shared" si="67"/>
        <v>0</v>
      </c>
    </row>
    <row r="300" spans="2:36" ht="18.75" customHeight="1" x14ac:dyDescent="0.25">
      <c r="B300" s="909"/>
      <c r="C300" s="958"/>
      <c r="D300" s="955"/>
      <c r="E300" s="59" t="s">
        <v>119</v>
      </c>
      <c r="F300" s="167">
        <f t="shared" si="69"/>
        <v>0</v>
      </c>
      <c r="G300" s="43"/>
      <c r="H300" s="43"/>
      <c r="I300" s="43"/>
      <c r="J300" s="397"/>
      <c r="K300" s="410">
        <f t="shared" si="68"/>
        <v>0</v>
      </c>
      <c r="L300" s="380"/>
      <c r="M300" s="43"/>
      <c r="N300" s="43"/>
      <c r="O300" s="43"/>
      <c r="P300" s="311">
        <f t="shared" si="63"/>
        <v>0</v>
      </c>
      <c r="Q300" s="43"/>
      <c r="R300" s="43"/>
      <c r="S300" s="43"/>
      <c r="T300" s="397"/>
      <c r="U300" s="410">
        <f t="shared" si="64"/>
        <v>0</v>
      </c>
      <c r="V300" s="43"/>
      <c r="W300" s="43"/>
      <c r="X300" s="43"/>
      <c r="Y300" s="397"/>
      <c r="Z300" s="410">
        <f t="shared" si="65"/>
        <v>0</v>
      </c>
      <c r="AA300" s="43"/>
      <c r="AB300" s="43"/>
      <c r="AC300" s="43"/>
      <c r="AD300" s="43"/>
      <c r="AE300" s="410">
        <f t="shared" si="66"/>
        <v>0</v>
      </c>
      <c r="AF300" s="43"/>
      <c r="AG300" s="43"/>
      <c r="AH300" s="43"/>
      <c r="AI300" s="43"/>
      <c r="AJ300" s="410">
        <f t="shared" si="67"/>
        <v>0</v>
      </c>
    </row>
    <row r="301" spans="2:36" ht="18.75" customHeight="1" thickBot="1" x14ac:dyDescent="0.3">
      <c r="B301" s="883"/>
      <c r="C301" s="958"/>
      <c r="D301" s="956"/>
      <c r="E301" s="60" t="s">
        <v>114</v>
      </c>
      <c r="F301" s="167">
        <f t="shared" si="69"/>
        <v>0</v>
      </c>
      <c r="G301" s="44"/>
      <c r="H301" s="44"/>
      <c r="I301" s="44"/>
      <c r="J301" s="398"/>
      <c r="K301" s="410">
        <f t="shared" si="68"/>
        <v>0</v>
      </c>
      <c r="L301" s="381"/>
      <c r="M301" s="44"/>
      <c r="N301" s="44"/>
      <c r="O301" s="44"/>
      <c r="P301" s="311">
        <f t="shared" si="63"/>
        <v>0</v>
      </c>
      <c r="Q301" s="44"/>
      <c r="R301" s="44"/>
      <c r="S301" s="44"/>
      <c r="T301" s="398"/>
      <c r="U301" s="410">
        <f t="shared" si="64"/>
        <v>0</v>
      </c>
      <c r="V301" s="44"/>
      <c r="W301" s="44"/>
      <c r="X301" s="44"/>
      <c r="Y301" s="398"/>
      <c r="Z301" s="410">
        <f t="shared" si="65"/>
        <v>0</v>
      </c>
      <c r="AA301" s="44"/>
      <c r="AB301" s="44"/>
      <c r="AC301" s="44"/>
      <c r="AD301" s="44"/>
      <c r="AE301" s="410">
        <f t="shared" si="66"/>
        <v>0</v>
      </c>
      <c r="AF301" s="44"/>
      <c r="AG301" s="44"/>
      <c r="AH301" s="44"/>
      <c r="AI301" s="44"/>
      <c r="AJ301" s="410">
        <f t="shared" si="67"/>
        <v>0</v>
      </c>
    </row>
    <row r="302" spans="2:36" ht="22.5" customHeight="1" x14ac:dyDescent="0.25">
      <c r="B302" s="909">
        <v>14</v>
      </c>
      <c r="C302" s="958"/>
      <c r="D302" s="954" t="s">
        <v>546</v>
      </c>
      <c r="E302" s="57" t="s">
        <v>118</v>
      </c>
      <c r="F302" s="167">
        <f t="shared" si="69"/>
        <v>0</v>
      </c>
      <c r="G302" s="49"/>
      <c r="H302" s="49"/>
      <c r="I302" s="49"/>
      <c r="J302" s="399"/>
      <c r="K302" s="410">
        <f t="shared" si="68"/>
        <v>0</v>
      </c>
      <c r="L302" s="386"/>
      <c r="M302" s="49"/>
      <c r="N302" s="49"/>
      <c r="O302" s="49"/>
      <c r="P302" s="311">
        <f t="shared" si="63"/>
        <v>0</v>
      </c>
      <c r="Q302" s="49"/>
      <c r="R302" s="49"/>
      <c r="S302" s="49"/>
      <c r="T302" s="399"/>
      <c r="U302" s="410">
        <f t="shared" si="64"/>
        <v>0</v>
      </c>
      <c r="V302" s="49"/>
      <c r="W302" s="49"/>
      <c r="X302" s="49"/>
      <c r="Y302" s="399"/>
      <c r="Z302" s="410">
        <f t="shared" si="65"/>
        <v>0</v>
      </c>
      <c r="AA302" s="49"/>
      <c r="AB302" s="49"/>
      <c r="AC302" s="49"/>
      <c r="AD302" s="49"/>
      <c r="AE302" s="410">
        <f t="shared" si="66"/>
        <v>0</v>
      </c>
      <c r="AF302" s="49"/>
      <c r="AG302" s="49"/>
      <c r="AH302" s="49"/>
      <c r="AI302" s="49"/>
      <c r="AJ302" s="410">
        <f t="shared" si="67"/>
        <v>0</v>
      </c>
    </row>
    <row r="303" spans="2:36" ht="22.5" customHeight="1" x14ac:dyDescent="0.25">
      <c r="B303" s="909"/>
      <c r="C303" s="958"/>
      <c r="D303" s="955"/>
      <c r="E303" s="59" t="s">
        <v>119</v>
      </c>
      <c r="F303" s="167">
        <f t="shared" si="69"/>
        <v>0</v>
      </c>
      <c r="G303" s="43"/>
      <c r="H303" s="43"/>
      <c r="I303" s="43"/>
      <c r="J303" s="397"/>
      <c r="K303" s="410">
        <f t="shared" si="68"/>
        <v>0</v>
      </c>
      <c r="L303" s="380"/>
      <c r="M303" s="43"/>
      <c r="N303" s="43"/>
      <c r="O303" s="43"/>
      <c r="P303" s="311">
        <f t="shared" si="63"/>
        <v>0</v>
      </c>
      <c r="Q303" s="43"/>
      <c r="R303" s="43"/>
      <c r="S303" s="43"/>
      <c r="T303" s="397"/>
      <c r="U303" s="410">
        <f t="shared" si="64"/>
        <v>0</v>
      </c>
      <c r="V303" s="43"/>
      <c r="W303" s="43"/>
      <c r="X303" s="43"/>
      <c r="Y303" s="397"/>
      <c r="Z303" s="410">
        <f t="shared" si="65"/>
        <v>0</v>
      </c>
      <c r="AA303" s="43"/>
      <c r="AB303" s="43"/>
      <c r="AC303" s="43"/>
      <c r="AD303" s="43"/>
      <c r="AE303" s="410">
        <f t="shared" si="66"/>
        <v>0</v>
      </c>
      <c r="AF303" s="43"/>
      <c r="AG303" s="43"/>
      <c r="AH303" s="43"/>
      <c r="AI303" s="43"/>
      <c r="AJ303" s="410">
        <f t="shared" si="67"/>
        <v>0</v>
      </c>
    </row>
    <row r="304" spans="2:36" ht="22.5" customHeight="1" thickBot="1" x14ac:dyDescent="0.3">
      <c r="B304" s="883"/>
      <c r="C304" s="958"/>
      <c r="D304" s="956"/>
      <c r="E304" s="60" t="s">
        <v>114</v>
      </c>
      <c r="F304" s="167">
        <f t="shared" si="69"/>
        <v>0</v>
      </c>
      <c r="G304" s="44"/>
      <c r="H304" s="44"/>
      <c r="I304" s="44"/>
      <c r="J304" s="398"/>
      <c r="K304" s="410">
        <f t="shared" si="68"/>
        <v>0</v>
      </c>
      <c r="L304" s="381"/>
      <c r="M304" s="44"/>
      <c r="N304" s="44"/>
      <c r="O304" s="44"/>
      <c r="P304" s="311">
        <f t="shared" si="63"/>
        <v>0</v>
      </c>
      <c r="Q304" s="44"/>
      <c r="R304" s="44"/>
      <c r="S304" s="44"/>
      <c r="T304" s="398"/>
      <c r="U304" s="410">
        <f t="shared" si="64"/>
        <v>0</v>
      </c>
      <c r="V304" s="44"/>
      <c r="W304" s="44"/>
      <c r="X304" s="44"/>
      <c r="Y304" s="398"/>
      <c r="Z304" s="410">
        <f t="shared" si="65"/>
        <v>0</v>
      </c>
      <c r="AA304" s="44"/>
      <c r="AB304" s="44"/>
      <c r="AC304" s="44"/>
      <c r="AD304" s="44"/>
      <c r="AE304" s="410">
        <f t="shared" si="66"/>
        <v>0</v>
      </c>
      <c r="AF304" s="44"/>
      <c r="AG304" s="44"/>
      <c r="AH304" s="44"/>
      <c r="AI304" s="44"/>
      <c r="AJ304" s="410">
        <f t="shared" si="67"/>
        <v>0</v>
      </c>
    </row>
    <row r="305" spans="2:36" ht="18.75" customHeight="1" x14ac:dyDescent="0.25">
      <c r="B305" s="909">
        <v>15</v>
      </c>
      <c r="C305" s="958"/>
      <c r="D305" s="954" t="s">
        <v>453</v>
      </c>
      <c r="E305" s="57" t="s">
        <v>118</v>
      </c>
      <c r="F305" s="167">
        <f t="shared" si="69"/>
        <v>0</v>
      </c>
      <c r="G305" s="49"/>
      <c r="H305" s="49"/>
      <c r="I305" s="49"/>
      <c r="J305" s="399"/>
      <c r="K305" s="410">
        <f t="shared" si="68"/>
        <v>0</v>
      </c>
      <c r="L305" s="386"/>
      <c r="M305" s="49"/>
      <c r="N305" s="49"/>
      <c r="O305" s="49"/>
      <c r="P305" s="311">
        <f t="shared" si="63"/>
        <v>0</v>
      </c>
      <c r="Q305" s="49"/>
      <c r="R305" s="49"/>
      <c r="S305" s="49"/>
      <c r="T305" s="399"/>
      <c r="U305" s="410">
        <f t="shared" si="64"/>
        <v>0</v>
      </c>
      <c r="V305" s="49"/>
      <c r="W305" s="49"/>
      <c r="X305" s="49"/>
      <c r="Y305" s="399"/>
      <c r="Z305" s="410">
        <f t="shared" si="65"/>
        <v>0</v>
      </c>
      <c r="AA305" s="49"/>
      <c r="AB305" s="49"/>
      <c r="AC305" s="49"/>
      <c r="AD305" s="49"/>
      <c r="AE305" s="410">
        <f t="shared" si="66"/>
        <v>0</v>
      </c>
      <c r="AF305" s="49"/>
      <c r="AG305" s="49"/>
      <c r="AH305" s="49"/>
      <c r="AI305" s="49"/>
      <c r="AJ305" s="410">
        <f t="shared" si="67"/>
        <v>0</v>
      </c>
    </row>
    <row r="306" spans="2:36" ht="18.75" customHeight="1" x14ac:dyDescent="0.25">
      <c r="B306" s="909"/>
      <c r="C306" s="958"/>
      <c r="D306" s="955"/>
      <c r="E306" s="59" t="s">
        <v>119</v>
      </c>
      <c r="F306" s="167">
        <f t="shared" si="69"/>
        <v>0</v>
      </c>
      <c r="G306" s="43"/>
      <c r="H306" s="43"/>
      <c r="I306" s="43"/>
      <c r="J306" s="397"/>
      <c r="K306" s="410">
        <f t="shared" si="68"/>
        <v>0</v>
      </c>
      <c r="L306" s="380"/>
      <c r="M306" s="43"/>
      <c r="N306" s="43"/>
      <c r="O306" s="43"/>
      <c r="P306" s="311">
        <f t="shared" si="63"/>
        <v>0</v>
      </c>
      <c r="Q306" s="43"/>
      <c r="R306" s="43"/>
      <c r="S306" s="43"/>
      <c r="T306" s="397"/>
      <c r="U306" s="410">
        <f t="shared" si="64"/>
        <v>0</v>
      </c>
      <c r="V306" s="43"/>
      <c r="W306" s="43"/>
      <c r="X306" s="43"/>
      <c r="Y306" s="397"/>
      <c r="Z306" s="410">
        <f t="shared" si="65"/>
        <v>0</v>
      </c>
      <c r="AA306" s="43"/>
      <c r="AB306" s="43"/>
      <c r="AC306" s="43"/>
      <c r="AD306" s="43"/>
      <c r="AE306" s="410">
        <f t="shared" si="66"/>
        <v>0</v>
      </c>
      <c r="AF306" s="43"/>
      <c r="AG306" s="43"/>
      <c r="AH306" s="43"/>
      <c r="AI306" s="43"/>
      <c r="AJ306" s="410">
        <f t="shared" si="67"/>
        <v>0</v>
      </c>
    </row>
    <row r="307" spans="2:36" ht="18.75" customHeight="1" thickBot="1" x14ac:dyDescent="0.3">
      <c r="B307" s="883"/>
      <c r="C307" s="958"/>
      <c r="D307" s="956"/>
      <c r="E307" s="60" t="s">
        <v>114</v>
      </c>
      <c r="F307" s="167">
        <f t="shared" si="69"/>
        <v>0</v>
      </c>
      <c r="G307" s="44"/>
      <c r="H307" s="44"/>
      <c r="I307" s="44"/>
      <c r="J307" s="398"/>
      <c r="K307" s="410">
        <f t="shared" si="68"/>
        <v>0</v>
      </c>
      <c r="L307" s="381"/>
      <c r="M307" s="44"/>
      <c r="N307" s="44"/>
      <c r="O307" s="44"/>
      <c r="P307" s="311">
        <f t="shared" si="63"/>
        <v>0</v>
      </c>
      <c r="Q307" s="44"/>
      <c r="R307" s="44"/>
      <c r="S307" s="44"/>
      <c r="T307" s="398"/>
      <c r="U307" s="410">
        <f t="shared" si="64"/>
        <v>0</v>
      </c>
      <c r="V307" s="44"/>
      <c r="W307" s="44"/>
      <c r="X307" s="44"/>
      <c r="Y307" s="398"/>
      <c r="Z307" s="410">
        <f t="shared" si="65"/>
        <v>0</v>
      </c>
      <c r="AA307" s="44"/>
      <c r="AB307" s="44"/>
      <c r="AC307" s="44"/>
      <c r="AD307" s="44"/>
      <c r="AE307" s="410">
        <f t="shared" si="66"/>
        <v>0</v>
      </c>
      <c r="AF307" s="44"/>
      <c r="AG307" s="44"/>
      <c r="AH307" s="44"/>
      <c r="AI307" s="44"/>
      <c r="AJ307" s="410">
        <f t="shared" si="67"/>
        <v>0</v>
      </c>
    </row>
    <row r="308" spans="2:36" x14ac:dyDescent="0.25">
      <c r="B308" s="909">
        <v>16</v>
      </c>
      <c r="C308" s="958"/>
      <c r="D308" s="964" t="s">
        <v>19</v>
      </c>
      <c r="E308" s="61" t="s">
        <v>118</v>
      </c>
      <c r="F308" s="167">
        <f t="shared" si="69"/>
        <v>0</v>
      </c>
      <c r="G308" s="49"/>
      <c r="H308" s="49"/>
      <c r="I308" s="49"/>
      <c r="J308" s="399"/>
      <c r="K308" s="410">
        <f t="shared" si="68"/>
        <v>0</v>
      </c>
      <c r="L308" s="386"/>
      <c r="M308" s="49"/>
      <c r="N308" s="49"/>
      <c r="O308" s="49"/>
      <c r="P308" s="311">
        <f t="shared" si="63"/>
        <v>0</v>
      </c>
      <c r="Q308" s="49"/>
      <c r="R308" s="49"/>
      <c r="S308" s="49"/>
      <c r="T308" s="399"/>
      <c r="U308" s="410">
        <f t="shared" si="64"/>
        <v>0</v>
      </c>
      <c r="V308" s="49"/>
      <c r="W308" s="49"/>
      <c r="X308" s="49"/>
      <c r="Y308" s="399"/>
      <c r="Z308" s="410">
        <f t="shared" si="65"/>
        <v>0</v>
      </c>
      <c r="AA308" s="49"/>
      <c r="AB308" s="49"/>
      <c r="AC308" s="49"/>
      <c r="AD308" s="49"/>
      <c r="AE308" s="410">
        <f t="shared" si="66"/>
        <v>0</v>
      </c>
      <c r="AF308" s="49"/>
      <c r="AG308" s="49"/>
      <c r="AH308" s="49"/>
      <c r="AI308" s="49"/>
      <c r="AJ308" s="410">
        <f t="shared" si="67"/>
        <v>0</v>
      </c>
    </row>
    <row r="309" spans="2:36" x14ac:dyDescent="0.25">
      <c r="B309" s="909"/>
      <c r="C309" s="958"/>
      <c r="D309" s="965"/>
      <c r="E309" s="59" t="s">
        <v>119</v>
      </c>
      <c r="F309" s="167">
        <f t="shared" si="69"/>
        <v>0</v>
      </c>
      <c r="G309" s="43"/>
      <c r="H309" s="43"/>
      <c r="I309" s="43"/>
      <c r="J309" s="397"/>
      <c r="K309" s="410">
        <f t="shared" si="68"/>
        <v>0</v>
      </c>
      <c r="L309" s="380"/>
      <c r="M309" s="43"/>
      <c r="N309" s="43"/>
      <c r="O309" s="43"/>
      <c r="P309" s="311">
        <f t="shared" si="63"/>
        <v>0</v>
      </c>
      <c r="Q309" s="43"/>
      <c r="R309" s="43"/>
      <c r="S309" s="43"/>
      <c r="T309" s="397"/>
      <c r="U309" s="410">
        <f t="shared" si="64"/>
        <v>0</v>
      </c>
      <c r="V309" s="43"/>
      <c r="W309" s="43"/>
      <c r="X309" s="43"/>
      <c r="Y309" s="397"/>
      <c r="Z309" s="410">
        <f t="shared" si="65"/>
        <v>0</v>
      </c>
      <c r="AA309" s="43"/>
      <c r="AB309" s="43"/>
      <c r="AC309" s="43"/>
      <c r="AD309" s="43"/>
      <c r="AE309" s="410">
        <f t="shared" si="66"/>
        <v>0</v>
      </c>
      <c r="AF309" s="43"/>
      <c r="AG309" s="43"/>
      <c r="AH309" s="43"/>
      <c r="AI309" s="43"/>
      <c r="AJ309" s="410">
        <f t="shared" si="67"/>
        <v>0</v>
      </c>
    </row>
    <row r="310" spans="2:36" ht="15.75" customHeight="1" thickBot="1" x14ac:dyDescent="0.3">
      <c r="B310" s="883"/>
      <c r="C310" s="958"/>
      <c r="D310" s="966"/>
      <c r="E310" s="60" t="s">
        <v>114</v>
      </c>
      <c r="F310" s="167">
        <f t="shared" si="69"/>
        <v>0</v>
      </c>
      <c r="G310" s="44"/>
      <c r="H310" s="44"/>
      <c r="I310" s="44"/>
      <c r="J310" s="398"/>
      <c r="K310" s="410">
        <f t="shared" si="68"/>
        <v>0</v>
      </c>
      <c r="L310" s="381"/>
      <c r="M310" s="44"/>
      <c r="N310" s="44"/>
      <c r="O310" s="44"/>
      <c r="P310" s="311">
        <f t="shared" si="63"/>
        <v>0</v>
      </c>
      <c r="Q310" s="44"/>
      <c r="R310" s="44"/>
      <c r="S310" s="44"/>
      <c r="T310" s="398"/>
      <c r="U310" s="410">
        <f t="shared" si="64"/>
        <v>0</v>
      </c>
      <c r="V310" s="44"/>
      <c r="W310" s="44"/>
      <c r="X310" s="44"/>
      <c r="Y310" s="398"/>
      <c r="Z310" s="410">
        <f t="shared" si="65"/>
        <v>0</v>
      </c>
      <c r="AA310" s="44"/>
      <c r="AB310" s="44"/>
      <c r="AC310" s="44"/>
      <c r="AD310" s="44"/>
      <c r="AE310" s="410">
        <f t="shared" si="66"/>
        <v>0</v>
      </c>
      <c r="AF310" s="44"/>
      <c r="AG310" s="44"/>
      <c r="AH310" s="44"/>
      <c r="AI310" s="44"/>
      <c r="AJ310" s="410">
        <f t="shared" si="67"/>
        <v>0</v>
      </c>
    </row>
    <row r="311" spans="2:36" x14ac:dyDescent="0.25">
      <c r="B311" s="909">
        <v>17</v>
      </c>
      <c r="C311" s="958"/>
      <c r="D311" s="954" t="s">
        <v>217</v>
      </c>
      <c r="E311" s="57" t="s">
        <v>118</v>
      </c>
      <c r="F311" s="167">
        <f t="shared" si="69"/>
        <v>0</v>
      </c>
      <c r="G311" s="49"/>
      <c r="H311" s="49"/>
      <c r="I311" s="49"/>
      <c r="J311" s="399"/>
      <c r="K311" s="410">
        <f t="shared" si="68"/>
        <v>0</v>
      </c>
      <c r="L311" s="386"/>
      <c r="M311" s="49"/>
      <c r="N311" s="49"/>
      <c r="O311" s="49"/>
      <c r="P311" s="311">
        <f t="shared" si="63"/>
        <v>0</v>
      </c>
      <c r="Q311" s="49"/>
      <c r="R311" s="49"/>
      <c r="S311" s="49"/>
      <c r="T311" s="399"/>
      <c r="U311" s="410">
        <f t="shared" si="64"/>
        <v>0</v>
      </c>
      <c r="V311" s="49"/>
      <c r="W311" s="49"/>
      <c r="X311" s="49"/>
      <c r="Y311" s="399"/>
      <c r="Z311" s="410">
        <f t="shared" si="65"/>
        <v>0</v>
      </c>
      <c r="AA311" s="49"/>
      <c r="AB311" s="49"/>
      <c r="AC311" s="49"/>
      <c r="AD311" s="49"/>
      <c r="AE311" s="410">
        <f t="shared" si="66"/>
        <v>0</v>
      </c>
      <c r="AF311" s="49"/>
      <c r="AG311" s="49"/>
      <c r="AH311" s="49"/>
      <c r="AI311" s="49"/>
      <c r="AJ311" s="410">
        <f t="shared" si="67"/>
        <v>0</v>
      </c>
    </row>
    <row r="312" spans="2:36" x14ac:dyDescent="0.25">
      <c r="B312" s="909"/>
      <c r="C312" s="958"/>
      <c r="D312" s="955"/>
      <c r="E312" s="59" t="s">
        <v>119</v>
      </c>
      <c r="F312" s="167">
        <f t="shared" si="69"/>
        <v>0</v>
      </c>
      <c r="G312" s="43"/>
      <c r="H312" s="43"/>
      <c r="I312" s="43"/>
      <c r="J312" s="397"/>
      <c r="K312" s="410">
        <f t="shared" si="68"/>
        <v>0</v>
      </c>
      <c r="L312" s="380"/>
      <c r="M312" s="43"/>
      <c r="N312" s="43"/>
      <c r="O312" s="43"/>
      <c r="P312" s="311">
        <f t="shared" si="63"/>
        <v>0</v>
      </c>
      <c r="Q312" s="43"/>
      <c r="R312" s="43"/>
      <c r="S312" s="43"/>
      <c r="T312" s="397"/>
      <c r="U312" s="410">
        <f t="shared" si="64"/>
        <v>0</v>
      </c>
      <c r="V312" s="43"/>
      <c r="W312" s="43"/>
      <c r="X312" s="43"/>
      <c r="Y312" s="397"/>
      <c r="Z312" s="410">
        <f t="shared" si="65"/>
        <v>0</v>
      </c>
      <c r="AA312" s="43"/>
      <c r="AB312" s="43"/>
      <c r="AC312" s="43"/>
      <c r="AD312" s="43"/>
      <c r="AE312" s="410">
        <f t="shared" si="66"/>
        <v>0</v>
      </c>
      <c r="AF312" s="43"/>
      <c r="AG312" s="43"/>
      <c r="AH312" s="43"/>
      <c r="AI312" s="43"/>
      <c r="AJ312" s="410">
        <f t="shared" si="67"/>
        <v>0</v>
      </c>
    </row>
    <row r="313" spans="2:36" ht="15.75" thickBot="1" x14ac:dyDescent="0.3">
      <c r="B313" s="883"/>
      <c r="C313" s="958"/>
      <c r="D313" s="956"/>
      <c r="E313" s="60" t="s">
        <v>114</v>
      </c>
      <c r="F313" s="167">
        <f t="shared" si="69"/>
        <v>0</v>
      </c>
      <c r="G313" s="44"/>
      <c r="H313" s="44"/>
      <c r="I313" s="44"/>
      <c r="J313" s="398"/>
      <c r="K313" s="410">
        <f t="shared" si="68"/>
        <v>0</v>
      </c>
      <c r="L313" s="381"/>
      <c r="M313" s="44"/>
      <c r="N313" s="44"/>
      <c r="O313" s="44"/>
      <c r="P313" s="311">
        <f t="shared" si="63"/>
        <v>0</v>
      </c>
      <c r="Q313" s="44"/>
      <c r="R313" s="44"/>
      <c r="S313" s="44"/>
      <c r="T313" s="398"/>
      <c r="U313" s="410">
        <f t="shared" si="64"/>
        <v>0</v>
      </c>
      <c r="V313" s="44"/>
      <c r="W313" s="44"/>
      <c r="X313" s="44"/>
      <c r="Y313" s="398"/>
      <c r="Z313" s="410">
        <f t="shared" si="65"/>
        <v>0</v>
      </c>
      <c r="AA313" s="44"/>
      <c r="AB313" s="44"/>
      <c r="AC313" s="44"/>
      <c r="AD313" s="44"/>
      <c r="AE313" s="410">
        <f t="shared" si="66"/>
        <v>0</v>
      </c>
      <c r="AF313" s="44"/>
      <c r="AG313" s="44"/>
      <c r="AH313" s="44"/>
      <c r="AI313" s="44"/>
      <c r="AJ313" s="410">
        <f t="shared" si="67"/>
        <v>0</v>
      </c>
    </row>
    <row r="314" spans="2:36" x14ac:dyDescent="0.25">
      <c r="B314" s="909">
        <v>18</v>
      </c>
      <c r="C314" s="958"/>
      <c r="D314" s="954" t="s">
        <v>115</v>
      </c>
      <c r="E314" s="57" t="s">
        <v>118</v>
      </c>
      <c r="F314" s="167">
        <f t="shared" si="69"/>
        <v>0</v>
      </c>
      <c r="G314" s="49"/>
      <c r="H314" s="49"/>
      <c r="I314" s="49"/>
      <c r="J314" s="399"/>
      <c r="K314" s="410">
        <f t="shared" si="68"/>
        <v>0</v>
      </c>
      <c r="L314" s="386"/>
      <c r="M314" s="49"/>
      <c r="N314" s="49"/>
      <c r="O314" s="49"/>
      <c r="P314" s="311">
        <f t="shared" si="63"/>
        <v>0</v>
      </c>
      <c r="Q314" s="49"/>
      <c r="R314" s="49"/>
      <c r="S314" s="49"/>
      <c r="T314" s="399"/>
      <c r="U314" s="410">
        <f t="shared" si="64"/>
        <v>0</v>
      </c>
      <c r="V314" s="49"/>
      <c r="W314" s="49"/>
      <c r="X314" s="49"/>
      <c r="Y314" s="399"/>
      <c r="Z314" s="410">
        <f t="shared" si="65"/>
        <v>0</v>
      </c>
      <c r="AA314" s="49"/>
      <c r="AB314" s="49"/>
      <c r="AC314" s="49"/>
      <c r="AD314" s="49"/>
      <c r="AE314" s="410">
        <f t="shared" si="66"/>
        <v>0</v>
      </c>
      <c r="AF314" s="49"/>
      <c r="AG314" s="49"/>
      <c r="AH314" s="49"/>
      <c r="AI314" s="49"/>
      <c r="AJ314" s="410">
        <f t="shared" si="67"/>
        <v>0</v>
      </c>
    </row>
    <row r="315" spans="2:36" ht="15.75" customHeight="1" x14ac:dyDescent="0.25">
      <c r="B315" s="909"/>
      <c r="C315" s="958"/>
      <c r="D315" s="955"/>
      <c r="E315" s="59" t="s">
        <v>119</v>
      </c>
      <c r="F315" s="167">
        <f t="shared" si="69"/>
        <v>0</v>
      </c>
      <c r="G315" s="43"/>
      <c r="H315" s="43"/>
      <c r="I315" s="43"/>
      <c r="J315" s="397"/>
      <c r="K315" s="410">
        <f t="shared" si="68"/>
        <v>0</v>
      </c>
      <c r="L315" s="380"/>
      <c r="M315" s="43"/>
      <c r="N315" s="43"/>
      <c r="O315" s="43"/>
      <c r="P315" s="311">
        <f t="shared" si="63"/>
        <v>0</v>
      </c>
      <c r="Q315" s="43"/>
      <c r="R315" s="43"/>
      <c r="S315" s="43"/>
      <c r="T315" s="397"/>
      <c r="U315" s="410">
        <f t="shared" si="64"/>
        <v>0</v>
      </c>
      <c r="V315" s="43"/>
      <c r="W315" s="43"/>
      <c r="X315" s="43"/>
      <c r="Y315" s="397"/>
      <c r="Z315" s="410">
        <f t="shared" si="65"/>
        <v>0</v>
      </c>
      <c r="AA315" s="43"/>
      <c r="AB315" s="43"/>
      <c r="AC315" s="43"/>
      <c r="AD315" s="43"/>
      <c r="AE315" s="410">
        <f t="shared" si="66"/>
        <v>0</v>
      </c>
      <c r="AF315" s="43"/>
      <c r="AG315" s="43"/>
      <c r="AH315" s="43"/>
      <c r="AI315" s="43"/>
      <c r="AJ315" s="410">
        <f t="shared" si="67"/>
        <v>0</v>
      </c>
    </row>
    <row r="316" spans="2:36" ht="15.75" customHeight="1" thickBot="1" x14ac:dyDescent="0.3">
      <c r="B316" s="883"/>
      <c r="C316" s="958"/>
      <c r="D316" s="956"/>
      <c r="E316" s="60" t="s">
        <v>114</v>
      </c>
      <c r="F316" s="167">
        <f t="shared" si="69"/>
        <v>0</v>
      </c>
      <c r="G316" s="44"/>
      <c r="H316" s="44"/>
      <c r="I316" s="44"/>
      <c r="J316" s="398"/>
      <c r="K316" s="410">
        <f t="shared" si="68"/>
        <v>0</v>
      </c>
      <c r="L316" s="381"/>
      <c r="M316" s="44"/>
      <c r="N316" s="44"/>
      <c r="O316" s="44"/>
      <c r="P316" s="311">
        <f t="shared" si="63"/>
        <v>0</v>
      </c>
      <c r="Q316" s="44"/>
      <c r="R316" s="44"/>
      <c r="S316" s="44"/>
      <c r="T316" s="398"/>
      <c r="U316" s="410">
        <f t="shared" si="64"/>
        <v>0</v>
      </c>
      <c r="V316" s="44"/>
      <c r="W316" s="44"/>
      <c r="X316" s="44"/>
      <c r="Y316" s="398"/>
      <c r="Z316" s="410">
        <f t="shared" si="65"/>
        <v>0</v>
      </c>
      <c r="AA316" s="44"/>
      <c r="AB316" s="44"/>
      <c r="AC316" s="44"/>
      <c r="AD316" s="44"/>
      <c r="AE316" s="410">
        <f t="shared" si="66"/>
        <v>0</v>
      </c>
      <c r="AF316" s="44"/>
      <c r="AG316" s="44"/>
      <c r="AH316" s="44"/>
      <c r="AI316" s="44"/>
      <c r="AJ316" s="410">
        <f t="shared" si="67"/>
        <v>0</v>
      </c>
    </row>
    <row r="317" spans="2:36" ht="15.75" customHeight="1" x14ac:dyDescent="0.25">
      <c r="B317" s="909">
        <v>19</v>
      </c>
      <c r="C317" s="958"/>
      <c r="D317" s="954" t="s">
        <v>116</v>
      </c>
      <c r="E317" s="57" t="s">
        <v>118</v>
      </c>
      <c r="F317" s="167">
        <f t="shared" si="69"/>
        <v>0</v>
      </c>
      <c r="G317" s="49"/>
      <c r="H317" s="49"/>
      <c r="I317" s="49"/>
      <c r="J317" s="399"/>
      <c r="K317" s="410">
        <f t="shared" si="68"/>
        <v>0</v>
      </c>
      <c r="L317" s="386"/>
      <c r="M317" s="49"/>
      <c r="N317" s="49"/>
      <c r="O317" s="49"/>
      <c r="P317" s="311">
        <f t="shared" si="63"/>
        <v>0</v>
      </c>
      <c r="Q317" s="49"/>
      <c r="R317" s="49"/>
      <c r="S317" s="49"/>
      <c r="T317" s="399"/>
      <c r="U317" s="410">
        <f t="shared" si="64"/>
        <v>0</v>
      </c>
      <c r="V317" s="49"/>
      <c r="W317" s="49"/>
      <c r="X317" s="49"/>
      <c r="Y317" s="399"/>
      <c r="Z317" s="410">
        <f t="shared" si="65"/>
        <v>0</v>
      </c>
      <c r="AA317" s="49"/>
      <c r="AB317" s="49"/>
      <c r="AC317" s="49"/>
      <c r="AD317" s="49"/>
      <c r="AE317" s="410">
        <f t="shared" si="66"/>
        <v>0</v>
      </c>
      <c r="AF317" s="49"/>
      <c r="AG317" s="49"/>
      <c r="AH317" s="49"/>
      <c r="AI317" s="49"/>
      <c r="AJ317" s="410">
        <f t="shared" si="67"/>
        <v>0</v>
      </c>
    </row>
    <row r="318" spans="2:36" ht="15.75" customHeight="1" x14ac:dyDescent="0.25">
      <c r="B318" s="909"/>
      <c r="C318" s="958"/>
      <c r="D318" s="955"/>
      <c r="E318" s="59" t="s">
        <v>119</v>
      </c>
      <c r="F318" s="167">
        <f t="shared" si="69"/>
        <v>0</v>
      </c>
      <c r="G318" s="43"/>
      <c r="H318" s="43"/>
      <c r="I318" s="43"/>
      <c r="J318" s="397"/>
      <c r="K318" s="410">
        <f t="shared" si="68"/>
        <v>0</v>
      </c>
      <c r="L318" s="380"/>
      <c r="M318" s="43"/>
      <c r="N318" s="43"/>
      <c r="O318" s="43"/>
      <c r="P318" s="311">
        <f t="shared" si="63"/>
        <v>0</v>
      </c>
      <c r="Q318" s="43"/>
      <c r="R318" s="43"/>
      <c r="S318" s="43"/>
      <c r="T318" s="397"/>
      <c r="U318" s="410">
        <f t="shared" si="64"/>
        <v>0</v>
      </c>
      <c r="V318" s="43"/>
      <c r="W318" s="43"/>
      <c r="X318" s="43"/>
      <c r="Y318" s="397"/>
      <c r="Z318" s="410">
        <f t="shared" si="65"/>
        <v>0</v>
      </c>
      <c r="AA318" s="43"/>
      <c r="AB318" s="43"/>
      <c r="AC318" s="43"/>
      <c r="AD318" s="43"/>
      <c r="AE318" s="410">
        <f t="shared" si="66"/>
        <v>0</v>
      </c>
      <c r="AF318" s="43"/>
      <c r="AG318" s="43"/>
      <c r="AH318" s="43"/>
      <c r="AI318" s="43"/>
      <c r="AJ318" s="410">
        <f t="shared" si="67"/>
        <v>0</v>
      </c>
    </row>
    <row r="319" spans="2:36" ht="15.75" customHeight="1" thickBot="1" x14ac:dyDescent="0.3">
      <c r="B319" s="883"/>
      <c r="C319" s="958"/>
      <c r="D319" s="956"/>
      <c r="E319" s="60" t="s">
        <v>114</v>
      </c>
      <c r="F319" s="167">
        <f t="shared" si="69"/>
        <v>0</v>
      </c>
      <c r="G319" s="44"/>
      <c r="H319" s="44"/>
      <c r="I319" s="44"/>
      <c r="J319" s="398"/>
      <c r="K319" s="410">
        <f t="shared" si="68"/>
        <v>0</v>
      </c>
      <c r="L319" s="381"/>
      <c r="M319" s="44"/>
      <c r="N319" s="44"/>
      <c r="O319" s="44"/>
      <c r="P319" s="311">
        <f t="shared" si="63"/>
        <v>0</v>
      </c>
      <c r="Q319" s="44"/>
      <c r="R319" s="44"/>
      <c r="S319" s="44"/>
      <c r="T319" s="398"/>
      <c r="U319" s="410">
        <f t="shared" si="64"/>
        <v>0</v>
      </c>
      <c r="V319" s="44"/>
      <c r="W319" s="44"/>
      <c r="X319" s="44"/>
      <c r="Y319" s="398"/>
      <c r="Z319" s="410">
        <f t="shared" si="65"/>
        <v>0</v>
      </c>
      <c r="AA319" s="44"/>
      <c r="AB319" s="44"/>
      <c r="AC319" s="44"/>
      <c r="AD319" s="44"/>
      <c r="AE319" s="410">
        <f t="shared" si="66"/>
        <v>0</v>
      </c>
      <c r="AF319" s="44"/>
      <c r="AG319" s="44"/>
      <c r="AH319" s="44"/>
      <c r="AI319" s="44"/>
      <c r="AJ319" s="410">
        <f t="shared" si="67"/>
        <v>0</v>
      </c>
    </row>
    <row r="320" spans="2:36" ht="15.75" customHeight="1" x14ac:dyDescent="0.25">
      <c r="B320" s="909">
        <v>20</v>
      </c>
      <c r="C320" s="958"/>
      <c r="D320" s="954" t="s">
        <v>40</v>
      </c>
      <c r="E320" s="57" t="s">
        <v>118</v>
      </c>
      <c r="F320" s="167">
        <f t="shared" si="69"/>
        <v>0</v>
      </c>
      <c r="G320" s="49"/>
      <c r="H320" s="49"/>
      <c r="I320" s="49"/>
      <c r="J320" s="399"/>
      <c r="K320" s="410">
        <f t="shared" si="68"/>
        <v>0</v>
      </c>
      <c r="L320" s="386"/>
      <c r="M320" s="49"/>
      <c r="N320" s="49"/>
      <c r="O320" s="49"/>
      <c r="P320" s="311">
        <f t="shared" si="63"/>
        <v>0</v>
      </c>
      <c r="Q320" s="49"/>
      <c r="R320" s="49"/>
      <c r="S320" s="49"/>
      <c r="T320" s="399"/>
      <c r="U320" s="410">
        <f t="shared" si="64"/>
        <v>0</v>
      </c>
      <c r="V320" s="49"/>
      <c r="W320" s="49"/>
      <c r="X320" s="49"/>
      <c r="Y320" s="399"/>
      <c r="Z320" s="410">
        <f t="shared" si="65"/>
        <v>0</v>
      </c>
      <c r="AA320" s="49"/>
      <c r="AB320" s="49"/>
      <c r="AC320" s="49"/>
      <c r="AD320" s="49"/>
      <c r="AE320" s="410">
        <f t="shared" si="66"/>
        <v>0</v>
      </c>
      <c r="AF320" s="49"/>
      <c r="AG320" s="49"/>
      <c r="AH320" s="49"/>
      <c r="AI320" s="49"/>
      <c r="AJ320" s="410">
        <f t="shared" si="67"/>
        <v>0</v>
      </c>
    </row>
    <row r="321" spans="2:36" ht="15.75" customHeight="1" x14ac:dyDescent="0.25">
      <c r="B321" s="909"/>
      <c r="C321" s="958"/>
      <c r="D321" s="955"/>
      <c r="E321" s="59" t="s">
        <v>119</v>
      </c>
      <c r="F321" s="167">
        <f t="shared" si="69"/>
        <v>0</v>
      </c>
      <c r="G321" s="43"/>
      <c r="H321" s="43"/>
      <c r="I321" s="43"/>
      <c r="J321" s="397"/>
      <c r="K321" s="410">
        <f t="shared" si="68"/>
        <v>0</v>
      </c>
      <c r="L321" s="380"/>
      <c r="M321" s="43"/>
      <c r="N321" s="43"/>
      <c r="O321" s="43"/>
      <c r="P321" s="311">
        <f t="shared" si="63"/>
        <v>0</v>
      </c>
      <c r="Q321" s="43"/>
      <c r="R321" s="43"/>
      <c r="S321" s="43"/>
      <c r="T321" s="397"/>
      <c r="U321" s="410">
        <f t="shared" si="64"/>
        <v>0</v>
      </c>
      <c r="V321" s="43"/>
      <c r="W321" s="43"/>
      <c r="X321" s="43"/>
      <c r="Y321" s="397"/>
      <c r="Z321" s="410">
        <f t="shared" si="65"/>
        <v>0</v>
      </c>
      <c r="AA321" s="43"/>
      <c r="AB321" s="43"/>
      <c r="AC321" s="43"/>
      <c r="AD321" s="43"/>
      <c r="AE321" s="410">
        <f t="shared" si="66"/>
        <v>0</v>
      </c>
      <c r="AF321" s="43"/>
      <c r="AG321" s="43"/>
      <c r="AH321" s="43"/>
      <c r="AI321" s="43"/>
      <c r="AJ321" s="410">
        <f t="shared" si="67"/>
        <v>0</v>
      </c>
    </row>
    <row r="322" spans="2:36" ht="15.75" customHeight="1" thickBot="1" x14ac:dyDescent="0.3">
      <c r="B322" s="883"/>
      <c r="C322" s="958"/>
      <c r="D322" s="956"/>
      <c r="E322" s="60" t="s">
        <v>114</v>
      </c>
      <c r="F322" s="167">
        <f t="shared" si="69"/>
        <v>0</v>
      </c>
      <c r="G322" s="44"/>
      <c r="H322" s="44"/>
      <c r="I322" s="44"/>
      <c r="J322" s="398"/>
      <c r="K322" s="410">
        <f t="shared" si="68"/>
        <v>0</v>
      </c>
      <c r="L322" s="381"/>
      <c r="M322" s="44"/>
      <c r="N322" s="44"/>
      <c r="O322" s="44"/>
      <c r="P322" s="311">
        <f t="shared" si="63"/>
        <v>0</v>
      </c>
      <c r="Q322" s="44"/>
      <c r="R322" s="44"/>
      <c r="S322" s="44"/>
      <c r="T322" s="398"/>
      <c r="U322" s="410">
        <f t="shared" si="64"/>
        <v>0</v>
      </c>
      <c r="V322" s="44"/>
      <c r="W322" s="44"/>
      <c r="X322" s="44"/>
      <c r="Y322" s="398"/>
      <c r="Z322" s="410">
        <f t="shared" si="65"/>
        <v>0</v>
      </c>
      <c r="AA322" s="44"/>
      <c r="AB322" s="44"/>
      <c r="AC322" s="44"/>
      <c r="AD322" s="44"/>
      <c r="AE322" s="410">
        <f t="shared" si="66"/>
        <v>0</v>
      </c>
      <c r="AF322" s="44"/>
      <c r="AG322" s="44"/>
      <c r="AH322" s="44"/>
      <c r="AI322" s="44"/>
      <c r="AJ322" s="410">
        <f t="shared" si="67"/>
        <v>0</v>
      </c>
    </row>
    <row r="323" spans="2:36" ht="15.75" customHeight="1" x14ac:dyDescent="0.25">
      <c r="B323" s="909">
        <v>21</v>
      </c>
      <c r="C323" s="958"/>
      <c r="D323" s="954" t="s">
        <v>438</v>
      </c>
      <c r="E323" s="57" t="s">
        <v>118</v>
      </c>
      <c r="F323" s="167">
        <f t="shared" si="69"/>
        <v>0</v>
      </c>
      <c r="G323" s="49"/>
      <c r="H323" s="49"/>
      <c r="I323" s="49"/>
      <c r="J323" s="399"/>
      <c r="K323" s="410">
        <f t="shared" si="68"/>
        <v>0</v>
      </c>
      <c r="L323" s="386"/>
      <c r="M323" s="49"/>
      <c r="N323" s="49"/>
      <c r="O323" s="49"/>
      <c r="P323" s="311">
        <f t="shared" si="63"/>
        <v>0</v>
      </c>
      <c r="Q323" s="49"/>
      <c r="R323" s="49"/>
      <c r="S323" s="49"/>
      <c r="T323" s="399"/>
      <c r="U323" s="410">
        <f t="shared" si="64"/>
        <v>0</v>
      </c>
      <c r="V323" s="49"/>
      <c r="W323" s="49"/>
      <c r="X323" s="49"/>
      <c r="Y323" s="399"/>
      <c r="Z323" s="410">
        <f t="shared" si="65"/>
        <v>0</v>
      </c>
      <c r="AA323" s="49"/>
      <c r="AB323" s="49"/>
      <c r="AC323" s="49"/>
      <c r="AD323" s="49"/>
      <c r="AE323" s="410">
        <f t="shared" si="66"/>
        <v>0</v>
      </c>
      <c r="AF323" s="49"/>
      <c r="AG323" s="49"/>
      <c r="AH323" s="49"/>
      <c r="AI323" s="49"/>
      <c r="AJ323" s="410">
        <f t="shared" si="67"/>
        <v>0</v>
      </c>
    </row>
    <row r="324" spans="2:36" ht="15.75" customHeight="1" x14ac:dyDescent="0.25">
      <c r="B324" s="909"/>
      <c r="C324" s="958"/>
      <c r="D324" s="955"/>
      <c r="E324" s="59" t="s">
        <v>119</v>
      </c>
      <c r="F324" s="167">
        <f t="shared" si="69"/>
        <v>0</v>
      </c>
      <c r="G324" s="43"/>
      <c r="H324" s="43"/>
      <c r="I324" s="43"/>
      <c r="J324" s="397"/>
      <c r="K324" s="410">
        <f t="shared" si="68"/>
        <v>0</v>
      </c>
      <c r="L324" s="380"/>
      <c r="M324" s="43"/>
      <c r="N324" s="43"/>
      <c r="O324" s="43"/>
      <c r="P324" s="311">
        <f t="shared" si="63"/>
        <v>0</v>
      </c>
      <c r="Q324" s="43"/>
      <c r="R324" s="43"/>
      <c r="S324" s="43"/>
      <c r="T324" s="397"/>
      <c r="U324" s="410">
        <f t="shared" si="64"/>
        <v>0</v>
      </c>
      <c r="V324" s="43"/>
      <c r="W324" s="43"/>
      <c r="X324" s="43"/>
      <c r="Y324" s="397"/>
      <c r="Z324" s="410">
        <f t="shared" si="65"/>
        <v>0</v>
      </c>
      <c r="AA324" s="43"/>
      <c r="AB324" s="43"/>
      <c r="AC324" s="43"/>
      <c r="AD324" s="43"/>
      <c r="AE324" s="410">
        <f t="shared" si="66"/>
        <v>0</v>
      </c>
      <c r="AF324" s="43"/>
      <c r="AG324" s="43"/>
      <c r="AH324" s="43"/>
      <c r="AI324" s="43"/>
      <c r="AJ324" s="410">
        <f t="shared" si="67"/>
        <v>0</v>
      </c>
    </row>
    <row r="325" spans="2:36" ht="15.75" customHeight="1" thickBot="1" x14ac:dyDescent="0.3">
      <c r="B325" s="883"/>
      <c r="C325" s="958"/>
      <c r="D325" s="956"/>
      <c r="E325" s="60" t="s">
        <v>114</v>
      </c>
      <c r="F325" s="167">
        <f t="shared" si="69"/>
        <v>0</v>
      </c>
      <c r="G325" s="44"/>
      <c r="H325" s="44"/>
      <c r="I325" s="44"/>
      <c r="J325" s="398"/>
      <c r="K325" s="410">
        <f t="shared" si="68"/>
        <v>0</v>
      </c>
      <c r="L325" s="381"/>
      <c r="M325" s="44"/>
      <c r="N325" s="44"/>
      <c r="O325" s="44"/>
      <c r="P325" s="311">
        <f t="shared" si="63"/>
        <v>0</v>
      </c>
      <c r="Q325" s="44"/>
      <c r="R325" s="44"/>
      <c r="S325" s="44"/>
      <c r="T325" s="398"/>
      <c r="U325" s="410">
        <f t="shared" si="64"/>
        <v>0</v>
      </c>
      <c r="V325" s="44"/>
      <c r="W325" s="44"/>
      <c r="X325" s="44"/>
      <c r="Y325" s="398"/>
      <c r="Z325" s="410">
        <f t="shared" si="65"/>
        <v>0</v>
      </c>
      <c r="AA325" s="44"/>
      <c r="AB325" s="44"/>
      <c r="AC325" s="44"/>
      <c r="AD325" s="44"/>
      <c r="AE325" s="410">
        <f t="shared" si="66"/>
        <v>0</v>
      </c>
      <c r="AF325" s="44"/>
      <c r="AG325" s="44"/>
      <c r="AH325" s="44"/>
      <c r="AI325" s="44"/>
      <c r="AJ325" s="410">
        <f t="shared" si="67"/>
        <v>0</v>
      </c>
    </row>
    <row r="326" spans="2:36" ht="15.75" customHeight="1" x14ac:dyDescent="0.25">
      <c r="B326" s="909">
        <v>22</v>
      </c>
      <c r="C326" s="958"/>
      <c r="D326" s="954" t="s">
        <v>547</v>
      </c>
      <c r="E326" s="57" t="s">
        <v>118</v>
      </c>
      <c r="F326" s="167">
        <f t="shared" si="69"/>
        <v>0</v>
      </c>
      <c r="G326" s="49"/>
      <c r="H326" s="49"/>
      <c r="I326" s="49"/>
      <c r="J326" s="399"/>
      <c r="K326" s="410">
        <f t="shared" si="68"/>
        <v>0</v>
      </c>
      <c r="L326" s="386"/>
      <c r="M326" s="49"/>
      <c r="N326" s="49"/>
      <c r="O326" s="49"/>
      <c r="P326" s="311">
        <f t="shared" si="63"/>
        <v>0</v>
      </c>
      <c r="Q326" s="49"/>
      <c r="R326" s="49"/>
      <c r="S326" s="49"/>
      <c r="T326" s="399"/>
      <c r="U326" s="410">
        <f t="shared" si="64"/>
        <v>0</v>
      </c>
      <c r="V326" s="49"/>
      <c r="W326" s="49"/>
      <c r="X326" s="49"/>
      <c r="Y326" s="399"/>
      <c r="Z326" s="410">
        <f t="shared" si="65"/>
        <v>0</v>
      </c>
      <c r="AA326" s="49"/>
      <c r="AB326" s="49"/>
      <c r="AC326" s="49"/>
      <c r="AD326" s="49"/>
      <c r="AE326" s="410">
        <f t="shared" si="66"/>
        <v>0</v>
      </c>
      <c r="AF326" s="49"/>
      <c r="AG326" s="49"/>
      <c r="AH326" s="49"/>
      <c r="AI326" s="49"/>
      <c r="AJ326" s="410">
        <f t="shared" si="67"/>
        <v>0</v>
      </c>
    </row>
    <row r="327" spans="2:36" ht="15.75" customHeight="1" x14ac:dyDescent="0.25">
      <c r="B327" s="909"/>
      <c r="C327" s="958"/>
      <c r="D327" s="955"/>
      <c r="E327" s="59" t="s">
        <v>119</v>
      </c>
      <c r="F327" s="167">
        <f t="shared" si="69"/>
        <v>0</v>
      </c>
      <c r="G327" s="43"/>
      <c r="H327" s="43"/>
      <c r="I327" s="43"/>
      <c r="J327" s="397"/>
      <c r="K327" s="410">
        <f t="shared" si="68"/>
        <v>0</v>
      </c>
      <c r="L327" s="380"/>
      <c r="M327" s="43"/>
      <c r="N327" s="43"/>
      <c r="O327" s="43"/>
      <c r="P327" s="311">
        <f t="shared" si="63"/>
        <v>0</v>
      </c>
      <c r="Q327" s="43"/>
      <c r="R327" s="43"/>
      <c r="S327" s="43"/>
      <c r="T327" s="397"/>
      <c r="U327" s="410">
        <f t="shared" si="64"/>
        <v>0</v>
      </c>
      <c r="V327" s="43"/>
      <c r="W327" s="43"/>
      <c r="X327" s="43"/>
      <c r="Y327" s="397"/>
      <c r="Z327" s="410">
        <f t="shared" si="65"/>
        <v>0</v>
      </c>
      <c r="AA327" s="43"/>
      <c r="AB327" s="43"/>
      <c r="AC327" s="43"/>
      <c r="AD327" s="43"/>
      <c r="AE327" s="410">
        <f t="shared" si="66"/>
        <v>0</v>
      </c>
      <c r="AF327" s="43"/>
      <c r="AG327" s="43"/>
      <c r="AH327" s="43"/>
      <c r="AI327" s="43"/>
      <c r="AJ327" s="410">
        <f t="shared" si="67"/>
        <v>0</v>
      </c>
    </row>
    <row r="328" spans="2:36" ht="15.75" customHeight="1" thickBot="1" x14ac:dyDescent="0.3">
      <c r="B328" s="883"/>
      <c r="C328" s="958"/>
      <c r="D328" s="956"/>
      <c r="E328" s="60" t="s">
        <v>114</v>
      </c>
      <c r="F328" s="167">
        <f t="shared" si="69"/>
        <v>0</v>
      </c>
      <c r="G328" s="44"/>
      <c r="H328" s="44"/>
      <c r="I328" s="44"/>
      <c r="J328" s="398"/>
      <c r="K328" s="410">
        <f t="shared" si="68"/>
        <v>0</v>
      </c>
      <c r="L328" s="381"/>
      <c r="M328" s="44"/>
      <c r="N328" s="44"/>
      <c r="O328" s="44"/>
      <c r="P328" s="311">
        <f t="shared" si="63"/>
        <v>0</v>
      </c>
      <c r="Q328" s="44"/>
      <c r="R328" s="44"/>
      <c r="S328" s="44"/>
      <c r="T328" s="398"/>
      <c r="U328" s="410">
        <f t="shared" si="64"/>
        <v>0</v>
      </c>
      <c r="V328" s="44"/>
      <c r="W328" s="44"/>
      <c r="X328" s="44"/>
      <c r="Y328" s="398"/>
      <c r="Z328" s="410">
        <f t="shared" si="65"/>
        <v>0</v>
      </c>
      <c r="AA328" s="44"/>
      <c r="AB328" s="44"/>
      <c r="AC328" s="44"/>
      <c r="AD328" s="44"/>
      <c r="AE328" s="410">
        <f t="shared" si="66"/>
        <v>0</v>
      </c>
      <c r="AF328" s="44"/>
      <c r="AG328" s="44"/>
      <c r="AH328" s="44"/>
      <c r="AI328" s="44"/>
      <c r="AJ328" s="410">
        <f t="shared" si="67"/>
        <v>0</v>
      </c>
    </row>
    <row r="329" spans="2:36" x14ac:dyDescent="0.25">
      <c r="B329" s="909">
        <v>23</v>
      </c>
      <c r="C329" s="958"/>
      <c r="D329" s="954" t="s">
        <v>439</v>
      </c>
      <c r="E329" s="57" t="s">
        <v>118</v>
      </c>
      <c r="F329" s="167">
        <f t="shared" si="69"/>
        <v>0</v>
      </c>
      <c r="G329" s="49"/>
      <c r="H329" s="49"/>
      <c r="I329" s="49"/>
      <c r="J329" s="399"/>
      <c r="K329" s="410">
        <f t="shared" si="68"/>
        <v>0</v>
      </c>
      <c r="L329" s="386"/>
      <c r="M329" s="49"/>
      <c r="N329" s="49"/>
      <c r="O329" s="49"/>
      <c r="P329" s="311">
        <f t="shared" si="63"/>
        <v>0</v>
      </c>
      <c r="Q329" s="49"/>
      <c r="R329" s="49"/>
      <c r="S329" s="49"/>
      <c r="T329" s="399"/>
      <c r="U329" s="410">
        <f t="shared" si="64"/>
        <v>0</v>
      </c>
      <c r="V329" s="49"/>
      <c r="W329" s="49"/>
      <c r="X329" s="49"/>
      <c r="Y329" s="399"/>
      <c r="Z329" s="410">
        <f t="shared" si="65"/>
        <v>0</v>
      </c>
      <c r="AA329" s="49"/>
      <c r="AB329" s="49"/>
      <c r="AC329" s="49"/>
      <c r="AD329" s="49"/>
      <c r="AE329" s="410">
        <f t="shared" si="66"/>
        <v>0</v>
      </c>
      <c r="AF329" s="49"/>
      <c r="AG329" s="49"/>
      <c r="AH329" s="49"/>
      <c r="AI329" s="49"/>
      <c r="AJ329" s="410">
        <f t="shared" si="67"/>
        <v>0</v>
      </c>
    </row>
    <row r="330" spans="2:36" x14ac:dyDescent="0.25">
      <c r="B330" s="909"/>
      <c r="C330" s="958"/>
      <c r="D330" s="955"/>
      <c r="E330" s="59" t="s">
        <v>119</v>
      </c>
      <c r="F330" s="167">
        <f t="shared" si="69"/>
        <v>0</v>
      </c>
      <c r="G330" s="43"/>
      <c r="H330" s="43"/>
      <c r="I330" s="43"/>
      <c r="J330" s="397"/>
      <c r="K330" s="410">
        <f t="shared" si="68"/>
        <v>0</v>
      </c>
      <c r="L330" s="380"/>
      <c r="M330" s="43"/>
      <c r="N330" s="43"/>
      <c r="O330" s="43"/>
      <c r="P330" s="311">
        <f t="shared" si="63"/>
        <v>0</v>
      </c>
      <c r="Q330" s="43"/>
      <c r="R330" s="43"/>
      <c r="S330" s="43"/>
      <c r="T330" s="397"/>
      <c r="U330" s="410">
        <f t="shared" si="64"/>
        <v>0</v>
      </c>
      <c r="V330" s="43"/>
      <c r="W330" s="43"/>
      <c r="X330" s="43"/>
      <c r="Y330" s="397"/>
      <c r="Z330" s="410">
        <f t="shared" si="65"/>
        <v>0</v>
      </c>
      <c r="AA330" s="43"/>
      <c r="AB330" s="43"/>
      <c r="AC330" s="43"/>
      <c r="AD330" s="43"/>
      <c r="AE330" s="410">
        <f t="shared" si="66"/>
        <v>0</v>
      </c>
      <c r="AF330" s="43"/>
      <c r="AG330" s="43"/>
      <c r="AH330" s="43"/>
      <c r="AI330" s="43"/>
      <c r="AJ330" s="410">
        <f t="shared" si="67"/>
        <v>0</v>
      </c>
    </row>
    <row r="331" spans="2:36" ht="15.75" thickBot="1" x14ac:dyDescent="0.3">
      <c r="B331" s="883"/>
      <c r="C331" s="958"/>
      <c r="D331" s="956"/>
      <c r="E331" s="60" t="s">
        <v>114</v>
      </c>
      <c r="F331" s="167">
        <f t="shared" si="69"/>
        <v>0</v>
      </c>
      <c r="G331" s="44"/>
      <c r="H331" s="44"/>
      <c r="I331" s="44"/>
      <c r="J331" s="398"/>
      <c r="K331" s="410">
        <f t="shared" si="68"/>
        <v>0</v>
      </c>
      <c r="L331" s="381"/>
      <c r="M331" s="44"/>
      <c r="N331" s="44"/>
      <c r="O331" s="44"/>
      <c r="P331" s="311">
        <f t="shared" si="63"/>
        <v>0</v>
      </c>
      <c r="Q331" s="44"/>
      <c r="R331" s="44"/>
      <c r="S331" s="44"/>
      <c r="T331" s="398"/>
      <c r="U331" s="410">
        <f t="shared" si="64"/>
        <v>0</v>
      </c>
      <c r="V331" s="44"/>
      <c r="W331" s="44"/>
      <c r="X331" s="44"/>
      <c r="Y331" s="398"/>
      <c r="Z331" s="410">
        <f t="shared" si="65"/>
        <v>0</v>
      </c>
      <c r="AA331" s="44"/>
      <c r="AB331" s="44"/>
      <c r="AC331" s="44"/>
      <c r="AD331" s="44"/>
      <c r="AE331" s="410">
        <f t="shared" si="66"/>
        <v>0</v>
      </c>
      <c r="AF331" s="44"/>
      <c r="AG331" s="44"/>
      <c r="AH331" s="44"/>
      <c r="AI331" s="44"/>
      <c r="AJ331" s="410">
        <f t="shared" si="67"/>
        <v>0</v>
      </c>
    </row>
    <row r="332" spans="2:36" ht="32.25" customHeight="1" x14ac:dyDescent="0.25">
      <c r="B332" s="909">
        <v>24</v>
      </c>
      <c r="C332" s="958"/>
      <c r="D332" s="960" t="s">
        <v>454</v>
      </c>
      <c r="E332" s="57" t="s">
        <v>118</v>
      </c>
      <c r="F332" s="167">
        <f t="shared" si="69"/>
        <v>0</v>
      </c>
      <c r="G332" s="49"/>
      <c r="H332" s="49"/>
      <c r="I332" s="49"/>
      <c r="J332" s="399"/>
      <c r="K332" s="410">
        <f t="shared" si="68"/>
        <v>0</v>
      </c>
      <c r="L332" s="386"/>
      <c r="M332" s="49"/>
      <c r="N332" s="49"/>
      <c r="O332" s="49"/>
      <c r="P332" s="311">
        <f t="shared" si="63"/>
        <v>0</v>
      </c>
      <c r="Q332" s="49"/>
      <c r="R332" s="49"/>
      <c r="S332" s="49"/>
      <c r="T332" s="399"/>
      <c r="U332" s="410">
        <f t="shared" si="64"/>
        <v>0</v>
      </c>
      <c r="V332" s="49"/>
      <c r="W332" s="49"/>
      <c r="X332" s="49"/>
      <c r="Y332" s="399"/>
      <c r="Z332" s="410">
        <f t="shared" si="65"/>
        <v>0</v>
      </c>
      <c r="AA332" s="49"/>
      <c r="AB332" s="49"/>
      <c r="AC332" s="49"/>
      <c r="AD332" s="49"/>
      <c r="AE332" s="410">
        <f t="shared" si="66"/>
        <v>0</v>
      </c>
      <c r="AF332" s="49"/>
      <c r="AG332" s="49"/>
      <c r="AH332" s="49"/>
      <c r="AI332" s="49"/>
      <c r="AJ332" s="410">
        <f t="shared" si="67"/>
        <v>0</v>
      </c>
    </row>
    <row r="333" spans="2:36" ht="32.25" customHeight="1" x14ac:dyDescent="0.25">
      <c r="B333" s="909"/>
      <c r="C333" s="958"/>
      <c r="D333" s="961"/>
      <c r="E333" s="59" t="s">
        <v>119</v>
      </c>
      <c r="F333" s="167">
        <f t="shared" si="69"/>
        <v>0</v>
      </c>
      <c r="G333" s="43"/>
      <c r="H333" s="43"/>
      <c r="I333" s="43"/>
      <c r="J333" s="397"/>
      <c r="K333" s="410">
        <f t="shared" si="68"/>
        <v>0</v>
      </c>
      <c r="L333" s="380"/>
      <c r="M333" s="43"/>
      <c r="N333" s="43"/>
      <c r="O333" s="43"/>
      <c r="P333" s="311">
        <f t="shared" si="63"/>
        <v>0</v>
      </c>
      <c r="Q333" s="43"/>
      <c r="R333" s="43"/>
      <c r="S333" s="43"/>
      <c r="T333" s="397"/>
      <c r="U333" s="410">
        <f t="shared" si="64"/>
        <v>0</v>
      </c>
      <c r="V333" s="43"/>
      <c r="W333" s="43"/>
      <c r="X333" s="43"/>
      <c r="Y333" s="397"/>
      <c r="Z333" s="410">
        <f t="shared" si="65"/>
        <v>0</v>
      </c>
      <c r="AA333" s="43"/>
      <c r="AB333" s="43"/>
      <c r="AC333" s="43"/>
      <c r="AD333" s="43"/>
      <c r="AE333" s="410">
        <f t="shared" si="66"/>
        <v>0</v>
      </c>
      <c r="AF333" s="43"/>
      <c r="AG333" s="43"/>
      <c r="AH333" s="43"/>
      <c r="AI333" s="43"/>
      <c r="AJ333" s="410">
        <f t="shared" si="67"/>
        <v>0</v>
      </c>
    </row>
    <row r="334" spans="2:36" ht="32.25" customHeight="1" thickBot="1" x14ac:dyDescent="0.3">
      <c r="B334" s="883"/>
      <c r="C334" s="958"/>
      <c r="D334" s="962"/>
      <c r="E334" s="60" t="s">
        <v>114</v>
      </c>
      <c r="F334" s="167">
        <f t="shared" si="69"/>
        <v>0</v>
      </c>
      <c r="G334" s="44"/>
      <c r="H334" s="44"/>
      <c r="I334" s="44"/>
      <c r="J334" s="398"/>
      <c r="K334" s="410">
        <f t="shared" si="68"/>
        <v>0</v>
      </c>
      <c r="L334" s="381"/>
      <c r="M334" s="44"/>
      <c r="N334" s="44"/>
      <c r="O334" s="44"/>
      <c r="P334" s="311">
        <f t="shared" si="63"/>
        <v>0</v>
      </c>
      <c r="Q334" s="44"/>
      <c r="R334" s="44"/>
      <c r="S334" s="44"/>
      <c r="T334" s="398"/>
      <c r="U334" s="410">
        <f t="shared" si="64"/>
        <v>0</v>
      </c>
      <c r="V334" s="44"/>
      <c r="W334" s="44"/>
      <c r="X334" s="44"/>
      <c r="Y334" s="398"/>
      <c r="Z334" s="410">
        <f t="shared" si="65"/>
        <v>0</v>
      </c>
      <c r="AA334" s="44"/>
      <c r="AB334" s="44"/>
      <c r="AC334" s="44"/>
      <c r="AD334" s="44"/>
      <c r="AE334" s="410">
        <f t="shared" si="66"/>
        <v>0</v>
      </c>
      <c r="AF334" s="44"/>
      <c r="AG334" s="44"/>
      <c r="AH334" s="44"/>
      <c r="AI334" s="44"/>
      <c r="AJ334" s="410">
        <f t="shared" si="67"/>
        <v>0</v>
      </c>
    </row>
    <row r="335" spans="2:36" ht="18" customHeight="1" x14ac:dyDescent="0.25">
      <c r="B335" s="909">
        <v>25</v>
      </c>
      <c r="C335" s="958"/>
      <c r="D335" s="960" t="s">
        <v>455</v>
      </c>
      <c r="E335" s="57" t="s">
        <v>118</v>
      </c>
      <c r="F335" s="167">
        <f t="shared" si="69"/>
        <v>0</v>
      </c>
      <c r="G335" s="49"/>
      <c r="H335" s="49"/>
      <c r="I335" s="49"/>
      <c r="J335" s="399"/>
      <c r="K335" s="410">
        <f t="shared" si="68"/>
        <v>0</v>
      </c>
      <c r="L335" s="386"/>
      <c r="M335" s="49"/>
      <c r="N335" s="49"/>
      <c r="O335" s="49"/>
      <c r="P335" s="311">
        <f t="shared" si="63"/>
        <v>0</v>
      </c>
      <c r="Q335" s="49"/>
      <c r="R335" s="49"/>
      <c r="S335" s="49"/>
      <c r="T335" s="399"/>
      <c r="U335" s="410">
        <f t="shared" si="64"/>
        <v>0</v>
      </c>
      <c r="V335" s="49"/>
      <c r="W335" s="49"/>
      <c r="X335" s="49"/>
      <c r="Y335" s="399"/>
      <c r="Z335" s="410">
        <f t="shared" si="65"/>
        <v>0</v>
      </c>
      <c r="AA335" s="49"/>
      <c r="AB335" s="49"/>
      <c r="AC335" s="49"/>
      <c r="AD335" s="49"/>
      <c r="AE335" s="410">
        <f t="shared" si="66"/>
        <v>0</v>
      </c>
      <c r="AF335" s="49"/>
      <c r="AG335" s="49"/>
      <c r="AH335" s="49"/>
      <c r="AI335" s="49"/>
      <c r="AJ335" s="410">
        <f t="shared" si="67"/>
        <v>0</v>
      </c>
    </row>
    <row r="336" spans="2:36" ht="18" customHeight="1" x14ac:dyDescent="0.25">
      <c r="B336" s="909"/>
      <c r="C336" s="958"/>
      <c r="D336" s="961"/>
      <c r="E336" s="59" t="s">
        <v>119</v>
      </c>
      <c r="F336" s="167">
        <f t="shared" si="69"/>
        <v>0</v>
      </c>
      <c r="G336" s="43"/>
      <c r="H336" s="43"/>
      <c r="I336" s="43"/>
      <c r="J336" s="397"/>
      <c r="K336" s="410">
        <f t="shared" si="68"/>
        <v>0</v>
      </c>
      <c r="L336" s="380"/>
      <c r="M336" s="43"/>
      <c r="N336" s="43"/>
      <c r="O336" s="43"/>
      <c r="P336" s="311">
        <f t="shared" si="63"/>
        <v>0</v>
      </c>
      <c r="Q336" s="43"/>
      <c r="R336" s="43"/>
      <c r="S336" s="43"/>
      <c r="T336" s="397"/>
      <c r="U336" s="410">
        <f t="shared" si="64"/>
        <v>0</v>
      </c>
      <c r="V336" s="43"/>
      <c r="W336" s="43"/>
      <c r="X336" s="43"/>
      <c r="Y336" s="397"/>
      <c r="Z336" s="410">
        <f t="shared" si="65"/>
        <v>0</v>
      </c>
      <c r="AA336" s="43"/>
      <c r="AB336" s="43"/>
      <c r="AC336" s="43"/>
      <c r="AD336" s="43"/>
      <c r="AE336" s="410">
        <f t="shared" si="66"/>
        <v>0</v>
      </c>
      <c r="AF336" s="43"/>
      <c r="AG336" s="43"/>
      <c r="AH336" s="43"/>
      <c r="AI336" s="43"/>
      <c r="AJ336" s="410">
        <f t="shared" si="67"/>
        <v>0</v>
      </c>
    </row>
    <row r="337" spans="2:36" ht="18" customHeight="1" thickBot="1" x14ac:dyDescent="0.3">
      <c r="B337" s="883"/>
      <c r="C337" s="958"/>
      <c r="D337" s="962"/>
      <c r="E337" s="60" t="s">
        <v>114</v>
      </c>
      <c r="F337" s="167">
        <f t="shared" si="69"/>
        <v>0</v>
      </c>
      <c r="G337" s="44"/>
      <c r="H337" s="44"/>
      <c r="I337" s="44"/>
      <c r="J337" s="398"/>
      <c r="K337" s="410">
        <f t="shared" si="68"/>
        <v>0</v>
      </c>
      <c r="L337" s="381"/>
      <c r="M337" s="44"/>
      <c r="N337" s="44"/>
      <c r="O337" s="44"/>
      <c r="P337" s="311">
        <f t="shared" si="63"/>
        <v>0</v>
      </c>
      <c r="Q337" s="44"/>
      <c r="R337" s="44"/>
      <c r="S337" s="44"/>
      <c r="T337" s="398"/>
      <c r="U337" s="410">
        <f t="shared" si="64"/>
        <v>0</v>
      </c>
      <c r="V337" s="44"/>
      <c r="W337" s="44"/>
      <c r="X337" s="44"/>
      <c r="Y337" s="398"/>
      <c r="Z337" s="410">
        <f t="shared" si="65"/>
        <v>0</v>
      </c>
      <c r="AA337" s="44"/>
      <c r="AB337" s="44"/>
      <c r="AC337" s="44"/>
      <c r="AD337" s="44"/>
      <c r="AE337" s="410">
        <f t="shared" si="66"/>
        <v>0</v>
      </c>
      <c r="AF337" s="44"/>
      <c r="AG337" s="44"/>
      <c r="AH337" s="44"/>
      <c r="AI337" s="44"/>
      <c r="AJ337" s="410">
        <f t="shared" si="67"/>
        <v>0</v>
      </c>
    </row>
    <row r="338" spans="2:36" x14ac:dyDescent="0.25">
      <c r="B338" s="909">
        <v>26</v>
      </c>
      <c r="C338" s="958"/>
      <c r="D338" s="963" t="s">
        <v>458</v>
      </c>
      <c r="E338" s="58" t="s">
        <v>118</v>
      </c>
      <c r="F338" s="167">
        <f t="shared" si="69"/>
        <v>0</v>
      </c>
      <c r="G338" s="45"/>
      <c r="H338" s="45"/>
      <c r="I338" s="45"/>
      <c r="J338" s="405"/>
      <c r="K338" s="410">
        <f t="shared" si="68"/>
        <v>0</v>
      </c>
      <c r="L338" s="388"/>
      <c r="M338" s="45"/>
      <c r="N338" s="45"/>
      <c r="O338" s="45"/>
      <c r="P338" s="311">
        <f t="shared" ref="P338:P401" si="70">L338+M338+N338+O338</f>
        <v>0</v>
      </c>
      <c r="Q338" s="45"/>
      <c r="R338" s="45"/>
      <c r="S338" s="45"/>
      <c r="T338" s="405"/>
      <c r="U338" s="410">
        <f t="shared" ref="U338:U401" si="71">Q338+R338+S338+T338</f>
        <v>0</v>
      </c>
      <c r="V338" s="45"/>
      <c r="W338" s="45"/>
      <c r="X338" s="45"/>
      <c r="Y338" s="405"/>
      <c r="Z338" s="410">
        <f t="shared" ref="Z338:Z401" si="72">V338+W338+X338+Y338</f>
        <v>0</v>
      </c>
      <c r="AA338" s="45"/>
      <c r="AB338" s="45"/>
      <c r="AC338" s="45"/>
      <c r="AD338" s="45"/>
      <c r="AE338" s="410">
        <f t="shared" ref="AE338:AE401" si="73">AA338+AB338+AC338+AD338</f>
        <v>0</v>
      </c>
      <c r="AF338" s="45"/>
      <c r="AG338" s="45"/>
      <c r="AH338" s="45"/>
      <c r="AI338" s="45"/>
      <c r="AJ338" s="410">
        <f t="shared" ref="AJ338:AJ401" si="74">AF338+AG338+AH338+AI338</f>
        <v>0</v>
      </c>
    </row>
    <row r="339" spans="2:36" x14ac:dyDescent="0.25">
      <c r="B339" s="909"/>
      <c r="C339" s="958"/>
      <c r="D339" s="961"/>
      <c r="E339" s="59" t="s">
        <v>119</v>
      </c>
      <c r="F339" s="167">
        <f t="shared" si="69"/>
        <v>0</v>
      </c>
      <c r="G339" s="43"/>
      <c r="H339" s="43"/>
      <c r="I339" s="43"/>
      <c r="J339" s="397"/>
      <c r="K339" s="410">
        <f t="shared" ref="K339:K402" si="75">G339+H339+I339+J339</f>
        <v>0</v>
      </c>
      <c r="L339" s="380"/>
      <c r="M339" s="43"/>
      <c r="N339" s="43"/>
      <c r="O339" s="43"/>
      <c r="P339" s="311">
        <f t="shared" si="70"/>
        <v>0</v>
      </c>
      <c r="Q339" s="43"/>
      <c r="R339" s="43"/>
      <c r="S339" s="43"/>
      <c r="T339" s="397"/>
      <c r="U339" s="410">
        <f t="shared" si="71"/>
        <v>0</v>
      </c>
      <c r="V339" s="43"/>
      <c r="W339" s="43"/>
      <c r="X339" s="43"/>
      <c r="Y339" s="397"/>
      <c r="Z339" s="410">
        <f t="shared" si="72"/>
        <v>0</v>
      </c>
      <c r="AA339" s="43"/>
      <c r="AB339" s="43"/>
      <c r="AC339" s="43"/>
      <c r="AD339" s="43"/>
      <c r="AE339" s="410">
        <f t="shared" si="73"/>
        <v>0</v>
      </c>
      <c r="AF339" s="43"/>
      <c r="AG339" s="43"/>
      <c r="AH339" s="43"/>
      <c r="AI339" s="43"/>
      <c r="AJ339" s="410">
        <f t="shared" si="74"/>
        <v>0</v>
      </c>
    </row>
    <row r="340" spans="2:36" ht="15.75" thickBot="1" x14ac:dyDescent="0.3">
      <c r="B340" s="883"/>
      <c r="C340" s="958"/>
      <c r="D340" s="962"/>
      <c r="E340" s="60" t="s">
        <v>114</v>
      </c>
      <c r="F340" s="167">
        <f t="shared" ref="F340:F403" si="76">K340+P340+U340+Z340+AE340+AJ340</f>
        <v>0</v>
      </c>
      <c r="G340" s="44"/>
      <c r="H340" s="44"/>
      <c r="I340" s="44"/>
      <c r="J340" s="398"/>
      <c r="K340" s="410">
        <f t="shared" si="75"/>
        <v>0</v>
      </c>
      <c r="L340" s="381"/>
      <c r="M340" s="44"/>
      <c r="N340" s="44"/>
      <c r="O340" s="44"/>
      <c r="P340" s="311">
        <f t="shared" si="70"/>
        <v>0</v>
      </c>
      <c r="Q340" s="44"/>
      <c r="R340" s="44"/>
      <c r="S340" s="44"/>
      <c r="T340" s="398"/>
      <c r="U340" s="410">
        <f t="shared" si="71"/>
        <v>0</v>
      </c>
      <c r="V340" s="44"/>
      <c r="W340" s="44"/>
      <c r="X340" s="44"/>
      <c r="Y340" s="398"/>
      <c r="Z340" s="410">
        <f t="shared" si="72"/>
        <v>0</v>
      </c>
      <c r="AA340" s="44"/>
      <c r="AB340" s="44"/>
      <c r="AC340" s="44"/>
      <c r="AD340" s="44"/>
      <c r="AE340" s="410">
        <f t="shared" si="73"/>
        <v>0</v>
      </c>
      <c r="AF340" s="44"/>
      <c r="AG340" s="44"/>
      <c r="AH340" s="44"/>
      <c r="AI340" s="44"/>
      <c r="AJ340" s="410">
        <f t="shared" si="74"/>
        <v>0</v>
      </c>
    </row>
    <row r="341" spans="2:36" x14ac:dyDescent="0.25">
      <c r="B341" s="909">
        <v>27</v>
      </c>
      <c r="C341" s="958"/>
      <c r="D341" s="963" t="s">
        <v>536</v>
      </c>
      <c r="E341" s="58" t="s">
        <v>118</v>
      </c>
      <c r="F341" s="167">
        <f t="shared" si="76"/>
        <v>0</v>
      </c>
      <c r="G341" s="45"/>
      <c r="H341" s="45"/>
      <c r="I341" s="45"/>
      <c r="J341" s="405"/>
      <c r="K341" s="410">
        <f t="shared" si="75"/>
        <v>0</v>
      </c>
      <c r="L341" s="388"/>
      <c r="M341" s="45"/>
      <c r="N341" s="45"/>
      <c r="O341" s="45"/>
      <c r="P341" s="311">
        <f t="shared" si="70"/>
        <v>0</v>
      </c>
      <c r="Q341" s="45"/>
      <c r="R341" s="45"/>
      <c r="S341" s="45"/>
      <c r="T341" s="405"/>
      <c r="U341" s="410">
        <f t="shared" si="71"/>
        <v>0</v>
      </c>
      <c r="V341" s="45"/>
      <c r="W341" s="45"/>
      <c r="X341" s="45"/>
      <c r="Y341" s="405"/>
      <c r="Z341" s="410">
        <f t="shared" si="72"/>
        <v>0</v>
      </c>
      <c r="AA341" s="45"/>
      <c r="AB341" s="45"/>
      <c r="AC341" s="45"/>
      <c r="AD341" s="45"/>
      <c r="AE341" s="410">
        <f t="shared" si="73"/>
        <v>0</v>
      </c>
      <c r="AF341" s="45"/>
      <c r="AG341" s="45"/>
      <c r="AH341" s="45"/>
      <c r="AI341" s="45"/>
      <c r="AJ341" s="410">
        <f t="shared" si="74"/>
        <v>0</v>
      </c>
    </row>
    <row r="342" spans="2:36" x14ac:dyDescent="0.25">
      <c r="B342" s="909"/>
      <c r="C342" s="958"/>
      <c r="D342" s="961"/>
      <c r="E342" s="59" t="s">
        <v>119</v>
      </c>
      <c r="F342" s="167">
        <f t="shared" si="76"/>
        <v>0</v>
      </c>
      <c r="G342" s="43"/>
      <c r="H342" s="43"/>
      <c r="I342" s="43"/>
      <c r="J342" s="397"/>
      <c r="K342" s="410">
        <f t="shared" si="75"/>
        <v>0</v>
      </c>
      <c r="L342" s="380"/>
      <c r="M342" s="43"/>
      <c r="N342" s="43"/>
      <c r="O342" s="43"/>
      <c r="P342" s="311">
        <f t="shared" si="70"/>
        <v>0</v>
      </c>
      <c r="Q342" s="43"/>
      <c r="R342" s="43"/>
      <c r="S342" s="43"/>
      <c r="T342" s="397"/>
      <c r="U342" s="410">
        <f t="shared" si="71"/>
        <v>0</v>
      </c>
      <c r="V342" s="43"/>
      <c r="W342" s="43"/>
      <c r="X342" s="43"/>
      <c r="Y342" s="397"/>
      <c r="Z342" s="410">
        <f t="shared" si="72"/>
        <v>0</v>
      </c>
      <c r="AA342" s="43"/>
      <c r="AB342" s="43"/>
      <c r="AC342" s="43"/>
      <c r="AD342" s="43"/>
      <c r="AE342" s="410">
        <f t="shared" si="73"/>
        <v>0</v>
      </c>
      <c r="AF342" s="43"/>
      <c r="AG342" s="43"/>
      <c r="AH342" s="43"/>
      <c r="AI342" s="43"/>
      <c r="AJ342" s="410">
        <f t="shared" si="74"/>
        <v>0</v>
      </c>
    </row>
    <row r="343" spans="2:36" ht="15.75" thickBot="1" x14ac:dyDescent="0.3">
      <c r="B343" s="883"/>
      <c r="C343" s="958"/>
      <c r="D343" s="962"/>
      <c r="E343" s="60" t="s">
        <v>114</v>
      </c>
      <c r="F343" s="167">
        <f t="shared" si="76"/>
        <v>0</v>
      </c>
      <c r="G343" s="44"/>
      <c r="H343" s="44"/>
      <c r="I343" s="44"/>
      <c r="J343" s="398"/>
      <c r="K343" s="410">
        <f t="shared" si="75"/>
        <v>0</v>
      </c>
      <c r="L343" s="381"/>
      <c r="M343" s="44"/>
      <c r="N343" s="44"/>
      <c r="O343" s="44"/>
      <c r="P343" s="311">
        <f t="shared" si="70"/>
        <v>0</v>
      </c>
      <c r="Q343" s="44"/>
      <c r="R343" s="44"/>
      <c r="S343" s="44"/>
      <c r="T343" s="398"/>
      <c r="U343" s="410">
        <f t="shared" si="71"/>
        <v>0</v>
      </c>
      <c r="V343" s="44"/>
      <c r="W343" s="44"/>
      <c r="X343" s="44"/>
      <c r="Y343" s="398"/>
      <c r="Z343" s="410">
        <f t="shared" si="72"/>
        <v>0</v>
      </c>
      <c r="AA343" s="44"/>
      <c r="AB343" s="44"/>
      <c r="AC343" s="44"/>
      <c r="AD343" s="44"/>
      <c r="AE343" s="410">
        <f t="shared" si="73"/>
        <v>0</v>
      </c>
      <c r="AF343" s="44"/>
      <c r="AG343" s="44"/>
      <c r="AH343" s="44"/>
      <c r="AI343" s="44"/>
      <c r="AJ343" s="410">
        <f t="shared" si="74"/>
        <v>0</v>
      </c>
    </row>
    <row r="344" spans="2:36" x14ac:dyDescent="0.25">
      <c r="B344" s="909">
        <v>28</v>
      </c>
      <c r="C344" s="958"/>
      <c r="D344" s="963" t="s">
        <v>456</v>
      </c>
      <c r="E344" s="58" t="s">
        <v>118</v>
      </c>
      <c r="F344" s="167">
        <f t="shared" si="76"/>
        <v>0</v>
      </c>
      <c r="G344" s="45"/>
      <c r="H344" s="45"/>
      <c r="I344" s="45"/>
      <c r="J344" s="405"/>
      <c r="K344" s="410">
        <f t="shared" si="75"/>
        <v>0</v>
      </c>
      <c r="L344" s="388"/>
      <c r="M344" s="45"/>
      <c r="N344" s="45"/>
      <c r="O344" s="45"/>
      <c r="P344" s="311">
        <f t="shared" si="70"/>
        <v>0</v>
      </c>
      <c r="Q344" s="45"/>
      <c r="R344" s="45"/>
      <c r="S344" s="45"/>
      <c r="T344" s="405"/>
      <c r="U344" s="410">
        <f t="shared" si="71"/>
        <v>0</v>
      </c>
      <c r="V344" s="45"/>
      <c r="W344" s="45"/>
      <c r="X344" s="45"/>
      <c r="Y344" s="405"/>
      <c r="Z344" s="410">
        <f t="shared" si="72"/>
        <v>0</v>
      </c>
      <c r="AA344" s="45"/>
      <c r="AB344" s="45"/>
      <c r="AC344" s="45"/>
      <c r="AD344" s="45"/>
      <c r="AE344" s="410">
        <f t="shared" si="73"/>
        <v>0</v>
      </c>
      <c r="AF344" s="45"/>
      <c r="AG344" s="45"/>
      <c r="AH344" s="45"/>
      <c r="AI344" s="45"/>
      <c r="AJ344" s="410">
        <f t="shared" si="74"/>
        <v>0</v>
      </c>
    </row>
    <row r="345" spans="2:36" x14ac:dyDescent="0.25">
      <c r="B345" s="909"/>
      <c r="C345" s="958"/>
      <c r="D345" s="961"/>
      <c r="E345" s="59" t="s">
        <v>119</v>
      </c>
      <c r="F345" s="167">
        <f t="shared" si="76"/>
        <v>0</v>
      </c>
      <c r="G345" s="43"/>
      <c r="H345" s="43"/>
      <c r="I345" s="43"/>
      <c r="J345" s="397"/>
      <c r="K345" s="410">
        <f t="shared" si="75"/>
        <v>0</v>
      </c>
      <c r="L345" s="380"/>
      <c r="M345" s="43"/>
      <c r="N345" s="43"/>
      <c r="O345" s="43"/>
      <c r="P345" s="311">
        <f t="shared" si="70"/>
        <v>0</v>
      </c>
      <c r="Q345" s="43"/>
      <c r="R345" s="43"/>
      <c r="S345" s="43"/>
      <c r="T345" s="397"/>
      <c r="U345" s="410">
        <f t="shared" si="71"/>
        <v>0</v>
      </c>
      <c r="V345" s="43"/>
      <c r="W345" s="43"/>
      <c r="X345" s="43"/>
      <c r="Y345" s="397"/>
      <c r="Z345" s="410">
        <f t="shared" si="72"/>
        <v>0</v>
      </c>
      <c r="AA345" s="43"/>
      <c r="AB345" s="43"/>
      <c r="AC345" s="43"/>
      <c r="AD345" s="43"/>
      <c r="AE345" s="410">
        <f t="shared" si="73"/>
        <v>0</v>
      </c>
      <c r="AF345" s="43"/>
      <c r="AG345" s="43"/>
      <c r="AH345" s="43"/>
      <c r="AI345" s="43"/>
      <c r="AJ345" s="410">
        <f t="shared" si="74"/>
        <v>0</v>
      </c>
    </row>
    <row r="346" spans="2:36" ht="15.75" thickBot="1" x14ac:dyDescent="0.3">
      <c r="B346" s="883"/>
      <c r="C346" s="958"/>
      <c r="D346" s="962"/>
      <c r="E346" s="60" t="s">
        <v>114</v>
      </c>
      <c r="F346" s="167">
        <f t="shared" si="76"/>
        <v>0</v>
      </c>
      <c r="G346" s="44"/>
      <c r="H346" s="44"/>
      <c r="I346" s="44"/>
      <c r="J346" s="398"/>
      <c r="K346" s="410">
        <f t="shared" si="75"/>
        <v>0</v>
      </c>
      <c r="L346" s="381"/>
      <c r="M346" s="44"/>
      <c r="N346" s="44"/>
      <c r="O346" s="44"/>
      <c r="P346" s="311">
        <f t="shared" si="70"/>
        <v>0</v>
      </c>
      <c r="Q346" s="44"/>
      <c r="R346" s="44"/>
      <c r="S346" s="44"/>
      <c r="T346" s="398"/>
      <c r="U346" s="410">
        <f t="shared" si="71"/>
        <v>0</v>
      </c>
      <c r="V346" s="44"/>
      <c r="W346" s="44"/>
      <c r="X346" s="44"/>
      <c r="Y346" s="398"/>
      <c r="Z346" s="410">
        <f t="shared" si="72"/>
        <v>0</v>
      </c>
      <c r="AA346" s="44"/>
      <c r="AB346" s="44"/>
      <c r="AC346" s="44"/>
      <c r="AD346" s="44"/>
      <c r="AE346" s="410">
        <f t="shared" si="73"/>
        <v>0</v>
      </c>
      <c r="AF346" s="44"/>
      <c r="AG346" s="44"/>
      <c r="AH346" s="44"/>
      <c r="AI346" s="44"/>
      <c r="AJ346" s="410">
        <f t="shared" si="74"/>
        <v>0</v>
      </c>
    </row>
    <row r="347" spans="2:36" ht="15.75" customHeight="1" x14ac:dyDescent="0.25">
      <c r="B347" s="909">
        <v>29</v>
      </c>
      <c r="C347" s="958"/>
      <c r="D347" s="963" t="s">
        <v>457</v>
      </c>
      <c r="E347" s="58" t="s">
        <v>118</v>
      </c>
      <c r="F347" s="167">
        <f t="shared" si="76"/>
        <v>0</v>
      </c>
      <c r="G347" s="45"/>
      <c r="H347" s="45"/>
      <c r="I347" s="45"/>
      <c r="J347" s="405"/>
      <c r="K347" s="410">
        <f t="shared" si="75"/>
        <v>0</v>
      </c>
      <c r="L347" s="388"/>
      <c r="M347" s="45"/>
      <c r="N347" s="45"/>
      <c r="O347" s="45"/>
      <c r="P347" s="311">
        <f t="shared" si="70"/>
        <v>0</v>
      </c>
      <c r="Q347" s="45"/>
      <c r="R347" s="45"/>
      <c r="S347" s="45"/>
      <c r="T347" s="405"/>
      <c r="U347" s="410">
        <f t="shared" si="71"/>
        <v>0</v>
      </c>
      <c r="V347" s="45"/>
      <c r="W347" s="45"/>
      <c r="X347" s="45"/>
      <c r="Y347" s="405"/>
      <c r="Z347" s="410">
        <f t="shared" si="72"/>
        <v>0</v>
      </c>
      <c r="AA347" s="45"/>
      <c r="AB347" s="45"/>
      <c r="AC347" s="45"/>
      <c r="AD347" s="45"/>
      <c r="AE347" s="410">
        <f t="shared" si="73"/>
        <v>0</v>
      </c>
      <c r="AF347" s="45"/>
      <c r="AG347" s="45"/>
      <c r="AH347" s="45"/>
      <c r="AI347" s="45"/>
      <c r="AJ347" s="410">
        <f t="shared" si="74"/>
        <v>0</v>
      </c>
    </row>
    <row r="348" spans="2:36" ht="15.75" customHeight="1" x14ac:dyDescent="0.25">
      <c r="B348" s="909"/>
      <c r="C348" s="958"/>
      <c r="D348" s="961"/>
      <c r="E348" s="59" t="s">
        <v>119</v>
      </c>
      <c r="F348" s="167">
        <f t="shared" si="76"/>
        <v>0</v>
      </c>
      <c r="G348" s="43"/>
      <c r="H348" s="43"/>
      <c r="I348" s="43"/>
      <c r="J348" s="397"/>
      <c r="K348" s="410">
        <f t="shared" si="75"/>
        <v>0</v>
      </c>
      <c r="L348" s="380"/>
      <c r="M348" s="43"/>
      <c r="N348" s="43"/>
      <c r="O348" s="43"/>
      <c r="P348" s="311">
        <f t="shared" si="70"/>
        <v>0</v>
      </c>
      <c r="Q348" s="43"/>
      <c r="R348" s="43"/>
      <c r="S348" s="43"/>
      <c r="T348" s="397"/>
      <c r="U348" s="410">
        <f t="shared" si="71"/>
        <v>0</v>
      </c>
      <c r="V348" s="43"/>
      <c r="W348" s="43"/>
      <c r="X348" s="43"/>
      <c r="Y348" s="397"/>
      <c r="Z348" s="410">
        <f t="shared" si="72"/>
        <v>0</v>
      </c>
      <c r="AA348" s="43"/>
      <c r="AB348" s="43"/>
      <c r="AC348" s="43"/>
      <c r="AD348" s="43"/>
      <c r="AE348" s="410">
        <f t="shared" si="73"/>
        <v>0</v>
      </c>
      <c r="AF348" s="43"/>
      <c r="AG348" s="43"/>
      <c r="AH348" s="43"/>
      <c r="AI348" s="43"/>
      <c r="AJ348" s="410">
        <f t="shared" si="74"/>
        <v>0</v>
      </c>
    </row>
    <row r="349" spans="2:36" ht="15.75" customHeight="1" thickBot="1" x14ac:dyDescent="0.3">
      <c r="B349" s="883"/>
      <c r="C349" s="958"/>
      <c r="D349" s="962"/>
      <c r="E349" s="60" t="s">
        <v>114</v>
      </c>
      <c r="F349" s="167">
        <f t="shared" si="76"/>
        <v>0</v>
      </c>
      <c r="G349" s="44"/>
      <c r="H349" s="44"/>
      <c r="I349" s="44"/>
      <c r="J349" s="398"/>
      <c r="K349" s="410">
        <f t="shared" si="75"/>
        <v>0</v>
      </c>
      <c r="L349" s="381"/>
      <c r="M349" s="44"/>
      <c r="N349" s="44"/>
      <c r="O349" s="44"/>
      <c r="P349" s="311">
        <f t="shared" si="70"/>
        <v>0</v>
      </c>
      <c r="Q349" s="44"/>
      <c r="R349" s="44"/>
      <c r="S349" s="44"/>
      <c r="T349" s="398"/>
      <c r="U349" s="410">
        <f t="shared" si="71"/>
        <v>0</v>
      </c>
      <c r="V349" s="44"/>
      <c r="W349" s="44"/>
      <c r="X349" s="44"/>
      <c r="Y349" s="398"/>
      <c r="Z349" s="410">
        <f t="shared" si="72"/>
        <v>0</v>
      </c>
      <c r="AA349" s="44"/>
      <c r="AB349" s="44"/>
      <c r="AC349" s="44"/>
      <c r="AD349" s="44"/>
      <c r="AE349" s="410">
        <f t="shared" si="73"/>
        <v>0</v>
      </c>
      <c r="AF349" s="44"/>
      <c r="AG349" s="44"/>
      <c r="AH349" s="44"/>
      <c r="AI349" s="44"/>
      <c r="AJ349" s="410">
        <f t="shared" si="74"/>
        <v>0</v>
      </c>
    </row>
    <row r="350" spans="2:36" ht="18" customHeight="1" x14ac:dyDescent="0.25">
      <c r="B350" s="909">
        <v>30</v>
      </c>
      <c r="C350" s="958"/>
      <c r="D350" s="963" t="s">
        <v>459</v>
      </c>
      <c r="E350" s="58" t="s">
        <v>118</v>
      </c>
      <c r="F350" s="167">
        <f t="shared" si="76"/>
        <v>0</v>
      </c>
      <c r="G350" s="45"/>
      <c r="H350" s="45"/>
      <c r="I350" s="45"/>
      <c r="J350" s="405"/>
      <c r="K350" s="410">
        <f t="shared" si="75"/>
        <v>0</v>
      </c>
      <c r="L350" s="388"/>
      <c r="M350" s="45"/>
      <c r="N350" s="45"/>
      <c r="O350" s="45"/>
      <c r="P350" s="311">
        <f t="shared" si="70"/>
        <v>0</v>
      </c>
      <c r="Q350" s="45"/>
      <c r="R350" s="45"/>
      <c r="S350" s="45"/>
      <c r="T350" s="405"/>
      <c r="U350" s="410">
        <f t="shared" si="71"/>
        <v>0</v>
      </c>
      <c r="V350" s="45"/>
      <c r="W350" s="45"/>
      <c r="X350" s="45"/>
      <c r="Y350" s="405"/>
      <c r="Z350" s="410">
        <f t="shared" si="72"/>
        <v>0</v>
      </c>
      <c r="AA350" s="45"/>
      <c r="AB350" s="45"/>
      <c r="AC350" s="45"/>
      <c r="AD350" s="45"/>
      <c r="AE350" s="410">
        <f t="shared" si="73"/>
        <v>0</v>
      </c>
      <c r="AF350" s="45"/>
      <c r="AG350" s="45"/>
      <c r="AH350" s="45"/>
      <c r="AI350" s="45"/>
      <c r="AJ350" s="410">
        <f t="shared" si="74"/>
        <v>0</v>
      </c>
    </row>
    <row r="351" spans="2:36" ht="18" customHeight="1" x14ac:dyDescent="0.25">
      <c r="B351" s="909"/>
      <c r="C351" s="958"/>
      <c r="D351" s="961"/>
      <c r="E351" s="59" t="s">
        <v>119</v>
      </c>
      <c r="F351" s="167">
        <f t="shared" si="76"/>
        <v>0</v>
      </c>
      <c r="G351" s="43"/>
      <c r="H351" s="43"/>
      <c r="I351" s="43"/>
      <c r="J351" s="397"/>
      <c r="K351" s="410">
        <f t="shared" si="75"/>
        <v>0</v>
      </c>
      <c r="L351" s="380"/>
      <c r="M351" s="43"/>
      <c r="N351" s="43"/>
      <c r="O351" s="43"/>
      <c r="P351" s="311">
        <f t="shared" si="70"/>
        <v>0</v>
      </c>
      <c r="Q351" s="43"/>
      <c r="R351" s="43"/>
      <c r="S351" s="43"/>
      <c r="T351" s="397"/>
      <c r="U351" s="410">
        <f t="shared" si="71"/>
        <v>0</v>
      </c>
      <c r="V351" s="43"/>
      <c r="W351" s="43"/>
      <c r="X351" s="43"/>
      <c r="Y351" s="397"/>
      <c r="Z351" s="410">
        <f t="shared" si="72"/>
        <v>0</v>
      </c>
      <c r="AA351" s="43"/>
      <c r="AB351" s="43"/>
      <c r="AC351" s="43"/>
      <c r="AD351" s="43"/>
      <c r="AE351" s="410">
        <f t="shared" si="73"/>
        <v>0</v>
      </c>
      <c r="AF351" s="43"/>
      <c r="AG351" s="43"/>
      <c r="AH351" s="43"/>
      <c r="AI351" s="43"/>
      <c r="AJ351" s="410">
        <f t="shared" si="74"/>
        <v>0</v>
      </c>
    </row>
    <row r="352" spans="2:36" ht="18" customHeight="1" thickBot="1" x14ac:dyDescent="0.3">
      <c r="B352" s="883"/>
      <c r="C352" s="958"/>
      <c r="D352" s="962"/>
      <c r="E352" s="60" t="s">
        <v>114</v>
      </c>
      <c r="F352" s="167">
        <f t="shared" si="76"/>
        <v>0</v>
      </c>
      <c r="G352" s="44"/>
      <c r="H352" s="44"/>
      <c r="I352" s="44"/>
      <c r="J352" s="398"/>
      <c r="K352" s="410">
        <f t="shared" si="75"/>
        <v>0</v>
      </c>
      <c r="L352" s="381"/>
      <c r="M352" s="44"/>
      <c r="N352" s="44"/>
      <c r="O352" s="44"/>
      <c r="P352" s="311">
        <f t="shared" si="70"/>
        <v>0</v>
      </c>
      <c r="Q352" s="44"/>
      <c r="R352" s="44"/>
      <c r="S352" s="44"/>
      <c r="T352" s="398"/>
      <c r="U352" s="410">
        <f t="shared" si="71"/>
        <v>0</v>
      </c>
      <c r="V352" s="44"/>
      <c r="W352" s="44"/>
      <c r="X352" s="44"/>
      <c r="Y352" s="398"/>
      <c r="Z352" s="410">
        <f t="shared" si="72"/>
        <v>0</v>
      </c>
      <c r="AA352" s="44"/>
      <c r="AB352" s="44"/>
      <c r="AC352" s="44"/>
      <c r="AD352" s="44"/>
      <c r="AE352" s="410">
        <f t="shared" si="73"/>
        <v>0</v>
      </c>
      <c r="AF352" s="44"/>
      <c r="AG352" s="44"/>
      <c r="AH352" s="44"/>
      <c r="AI352" s="44"/>
      <c r="AJ352" s="410">
        <f t="shared" si="74"/>
        <v>0</v>
      </c>
    </row>
    <row r="353" spans="2:36" ht="15.75" customHeight="1" x14ac:dyDescent="0.25">
      <c r="B353" s="909">
        <v>31</v>
      </c>
      <c r="C353" s="958"/>
      <c r="D353" s="964" t="s">
        <v>26</v>
      </c>
      <c r="E353" s="57" t="s">
        <v>118</v>
      </c>
      <c r="F353" s="167">
        <f t="shared" si="76"/>
        <v>0</v>
      </c>
      <c r="G353" s="49"/>
      <c r="H353" s="49"/>
      <c r="I353" s="49"/>
      <c r="J353" s="399"/>
      <c r="K353" s="410">
        <f t="shared" si="75"/>
        <v>0</v>
      </c>
      <c r="L353" s="386"/>
      <c r="M353" s="49"/>
      <c r="N353" s="49"/>
      <c r="O353" s="49"/>
      <c r="P353" s="311">
        <f t="shared" si="70"/>
        <v>0</v>
      </c>
      <c r="Q353" s="49"/>
      <c r="R353" s="49"/>
      <c r="S353" s="49"/>
      <c r="T353" s="399"/>
      <c r="U353" s="410">
        <f t="shared" si="71"/>
        <v>0</v>
      </c>
      <c r="V353" s="49"/>
      <c r="W353" s="49"/>
      <c r="X353" s="49"/>
      <c r="Y353" s="399"/>
      <c r="Z353" s="410">
        <f t="shared" si="72"/>
        <v>0</v>
      </c>
      <c r="AA353" s="49"/>
      <c r="AB353" s="49"/>
      <c r="AC353" s="49"/>
      <c r="AD353" s="49"/>
      <c r="AE353" s="410">
        <f t="shared" si="73"/>
        <v>0</v>
      </c>
      <c r="AF353" s="49"/>
      <c r="AG353" s="49"/>
      <c r="AH353" s="49"/>
      <c r="AI353" s="49"/>
      <c r="AJ353" s="410">
        <f t="shared" si="74"/>
        <v>0</v>
      </c>
    </row>
    <row r="354" spans="2:36" ht="15.75" customHeight="1" x14ac:dyDescent="0.25">
      <c r="B354" s="909"/>
      <c r="C354" s="958"/>
      <c r="D354" s="965"/>
      <c r="E354" s="59" t="s">
        <v>119</v>
      </c>
      <c r="F354" s="167">
        <f t="shared" si="76"/>
        <v>0</v>
      </c>
      <c r="G354" s="43"/>
      <c r="H354" s="43"/>
      <c r="I354" s="43"/>
      <c r="J354" s="397"/>
      <c r="K354" s="410">
        <f t="shared" si="75"/>
        <v>0</v>
      </c>
      <c r="L354" s="380"/>
      <c r="M354" s="43"/>
      <c r="N354" s="43"/>
      <c r="O354" s="43"/>
      <c r="P354" s="311">
        <f t="shared" si="70"/>
        <v>0</v>
      </c>
      <c r="Q354" s="43"/>
      <c r="R354" s="43"/>
      <c r="S354" s="43"/>
      <c r="T354" s="397"/>
      <c r="U354" s="410">
        <f t="shared" si="71"/>
        <v>0</v>
      </c>
      <c r="V354" s="43"/>
      <c r="W354" s="43"/>
      <c r="X354" s="43"/>
      <c r="Y354" s="397"/>
      <c r="Z354" s="410">
        <f t="shared" si="72"/>
        <v>0</v>
      </c>
      <c r="AA354" s="43"/>
      <c r="AB354" s="43"/>
      <c r="AC354" s="43"/>
      <c r="AD354" s="43"/>
      <c r="AE354" s="410">
        <f t="shared" si="73"/>
        <v>0</v>
      </c>
      <c r="AF354" s="43"/>
      <c r="AG354" s="43"/>
      <c r="AH354" s="43"/>
      <c r="AI354" s="43"/>
      <c r="AJ354" s="410">
        <f t="shared" si="74"/>
        <v>0</v>
      </c>
    </row>
    <row r="355" spans="2:36" ht="15.75" customHeight="1" thickBot="1" x14ac:dyDescent="0.3">
      <c r="B355" s="883"/>
      <c r="C355" s="958"/>
      <c r="D355" s="966"/>
      <c r="E355" s="60" t="s">
        <v>114</v>
      </c>
      <c r="F355" s="167">
        <f t="shared" si="76"/>
        <v>0</v>
      </c>
      <c r="G355" s="44"/>
      <c r="H355" s="44"/>
      <c r="I355" s="44"/>
      <c r="J355" s="398"/>
      <c r="K355" s="410">
        <f t="shared" si="75"/>
        <v>0</v>
      </c>
      <c r="L355" s="381"/>
      <c r="M355" s="44"/>
      <c r="N355" s="44"/>
      <c r="O355" s="44"/>
      <c r="P355" s="311">
        <f t="shared" si="70"/>
        <v>0</v>
      </c>
      <c r="Q355" s="44"/>
      <c r="R355" s="44"/>
      <c r="S355" s="44"/>
      <c r="T355" s="398"/>
      <c r="U355" s="410">
        <f t="shared" si="71"/>
        <v>0</v>
      </c>
      <c r="V355" s="44"/>
      <c r="W355" s="44"/>
      <c r="X355" s="44"/>
      <c r="Y355" s="398"/>
      <c r="Z355" s="410">
        <f t="shared" si="72"/>
        <v>0</v>
      </c>
      <c r="AA355" s="44"/>
      <c r="AB355" s="44"/>
      <c r="AC355" s="44"/>
      <c r="AD355" s="44"/>
      <c r="AE355" s="410">
        <f t="shared" si="73"/>
        <v>0</v>
      </c>
      <c r="AF355" s="44"/>
      <c r="AG355" s="44"/>
      <c r="AH355" s="44"/>
      <c r="AI355" s="44"/>
      <c r="AJ355" s="410">
        <f t="shared" si="74"/>
        <v>0</v>
      </c>
    </row>
    <row r="356" spans="2:36" ht="15.75" customHeight="1" x14ac:dyDescent="0.25">
      <c r="B356" s="909">
        <v>32</v>
      </c>
      <c r="C356" s="958"/>
      <c r="D356" s="964" t="s">
        <v>108</v>
      </c>
      <c r="E356" s="57" t="s">
        <v>118</v>
      </c>
      <c r="F356" s="167">
        <f t="shared" si="76"/>
        <v>542</v>
      </c>
      <c r="G356" s="49">
        <v>48</v>
      </c>
      <c r="H356" s="49">
        <v>1</v>
      </c>
      <c r="I356" s="49">
        <v>6</v>
      </c>
      <c r="J356" s="399">
        <v>0</v>
      </c>
      <c r="K356" s="410">
        <f t="shared" si="75"/>
        <v>55</v>
      </c>
      <c r="L356" s="386">
        <v>55</v>
      </c>
      <c r="M356" s="49">
        <v>2</v>
      </c>
      <c r="N356" s="49">
        <v>6</v>
      </c>
      <c r="O356" s="49">
        <v>3</v>
      </c>
      <c r="P356" s="311">
        <f t="shared" si="70"/>
        <v>66</v>
      </c>
      <c r="Q356" s="49">
        <v>62</v>
      </c>
      <c r="R356" s="49">
        <v>0</v>
      </c>
      <c r="S356" s="49">
        <v>7</v>
      </c>
      <c r="T356" s="399">
        <v>4</v>
      </c>
      <c r="U356" s="410">
        <f t="shared" si="71"/>
        <v>73</v>
      </c>
      <c r="V356" s="49">
        <v>4</v>
      </c>
      <c r="W356" s="49">
        <v>15</v>
      </c>
      <c r="X356" s="49">
        <v>1</v>
      </c>
      <c r="Y356" s="399">
        <v>123</v>
      </c>
      <c r="Z356" s="410">
        <f t="shared" si="72"/>
        <v>143</v>
      </c>
      <c r="AA356" s="49">
        <v>1</v>
      </c>
      <c r="AB356" s="49">
        <v>4</v>
      </c>
      <c r="AC356" s="49">
        <v>1</v>
      </c>
      <c r="AD356" s="49">
        <v>96</v>
      </c>
      <c r="AE356" s="410">
        <f t="shared" si="73"/>
        <v>102</v>
      </c>
      <c r="AF356" s="49">
        <v>2</v>
      </c>
      <c r="AG356" s="49">
        <v>7</v>
      </c>
      <c r="AH356" s="49">
        <v>1</v>
      </c>
      <c r="AI356" s="49">
        <v>93</v>
      </c>
      <c r="AJ356" s="410">
        <f t="shared" si="74"/>
        <v>103</v>
      </c>
    </row>
    <row r="357" spans="2:36" ht="15.75" customHeight="1" x14ac:dyDescent="0.25">
      <c r="B357" s="909"/>
      <c r="C357" s="958"/>
      <c r="D357" s="965"/>
      <c r="E357" s="59" t="s">
        <v>119</v>
      </c>
      <c r="F357" s="167">
        <f t="shared" si="76"/>
        <v>0</v>
      </c>
      <c r="G357" s="43">
        <v>0</v>
      </c>
      <c r="H357" s="43">
        <v>0</v>
      </c>
      <c r="I357" s="43">
        <v>0</v>
      </c>
      <c r="J357" s="397">
        <v>0</v>
      </c>
      <c r="K357" s="410">
        <f t="shared" si="75"/>
        <v>0</v>
      </c>
      <c r="L357" s="380">
        <v>0</v>
      </c>
      <c r="M357" s="43">
        <v>0</v>
      </c>
      <c r="N357" s="43">
        <v>0</v>
      </c>
      <c r="O357" s="43">
        <v>0</v>
      </c>
      <c r="P357" s="311">
        <f t="shared" si="70"/>
        <v>0</v>
      </c>
      <c r="Q357" s="43">
        <v>0</v>
      </c>
      <c r="R357" s="43">
        <v>0</v>
      </c>
      <c r="S357" s="43">
        <v>0</v>
      </c>
      <c r="T357" s="397">
        <v>0</v>
      </c>
      <c r="U357" s="410">
        <f t="shared" si="71"/>
        <v>0</v>
      </c>
      <c r="V357" s="43">
        <v>0</v>
      </c>
      <c r="W357" s="43">
        <v>0</v>
      </c>
      <c r="X357" s="43">
        <v>0</v>
      </c>
      <c r="Y357" s="397">
        <v>0</v>
      </c>
      <c r="Z357" s="410">
        <f t="shared" si="72"/>
        <v>0</v>
      </c>
      <c r="AA357" s="43">
        <v>0</v>
      </c>
      <c r="AB357" s="43">
        <v>0</v>
      </c>
      <c r="AC357" s="43">
        <v>0</v>
      </c>
      <c r="AD357" s="43">
        <v>0</v>
      </c>
      <c r="AE357" s="410">
        <f t="shared" si="73"/>
        <v>0</v>
      </c>
      <c r="AF357" s="43">
        <v>0</v>
      </c>
      <c r="AG357" s="43">
        <v>0</v>
      </c>
      <c r="AH357" s="43">
        <v>0</v>
      </c>
      <c r="AI357" s="43">
        <v>0</v>
      </c>
      <c r="AJ357" s="410">
        <f t="shared" si="74"/>
        <v>0</v>
      </c>
    </row>
    <row r="358" spans="2:36" ht="15.75" customHeight="1" thickBot="1" x14ac:dyDescent="0.3">
      <c r="B358" s="883"/>
      <c r="C358" s="958"/>
      <c r="D358" s="966"/>
      <c r="E358" s="60" t="s">
        <v>114</v>
      </c>
      <c r="F358" s="167">
        <f t="shared" si="76"/>
        <v>331</v>
      </c>
      <c r="G358" s="44">
        <v>27</v>
      </c>
      <c r="H358" s="44">
        <v>0</v>
      </c>
      <c r="I358" s="44">
        <v>5</v>
      </c>
      <c r="J358" s="398">
        <v>0</v>
      </c>
      <c r="K358" s="410">
        <f t="shared" si="75"/>
        <v>32</v>
      </c>
      <c r="L358" s="381">
        <v>34</v>
      </c>
      <c r="M358" s="44">
        <v>1</v>
      </c>
      <c r="N358" s="44">
        <v>6</v>
      </c>
      <c r="O358" s="44">
        <v>3</v>
      </c>
      <c r="P358" s="311">
        <f t="shared" si="70"/>
        <v>44</v>
      </c>
      <c r="Q358" s="44">
        <v>54</v>
      </c>
      <c r="R358" s="44">
        <v>1</v>
      </c>
      <c r="S358" s="44">
        <v>2</v>
      </c>
      <c r="T358" s="398">
        <v>2</v>
      </c>
      <c r="U358" s="410">
        <f t="shared" si="71"/>
        <v>59</v>
      </c>
      <c r="V358" s="44">
        <v>1</v>
      </c>
      <c r="W358" s="44">
        <v>6</v>
      </c>
      <c r="X358" s="44">
        <v>3</v>
      </c>
      <c r="Y358" s="398">
        <v>54</v>
      </c>
      <c r="Z358" s="410">
        <f t="shared" si="72"/>
        <v>64</v>
      </c>
      <c r="AA358" s="44">
        <v>0</v>
      </c>
      <c r="AB358" s="44">
        <v>5</v>
      </c>
      <c r="AC358" s="44">
        <v>0</v>
      </c>
      <c r="AD358" s="44">
        <v>55</v>
      </c>
      <c r="AE358" s="410">
        <f t="shared" si="73"/>
        <v>60</v>
      </c>
      <c r="AF358" s="44">
        <v>0</v>
      </c>
      <c r="AG358" s="44">
        <v>5</v>
      </c>
      <c r="AH358" s="44">
        <v>1</v>
      </c>
      <c r="AI358" s="44">
        <v>66</v>
      </c>
      <c r="AJ358" s="410">
        <f t="shared" si="74"/>
        <v>72</v>
      </c>
    </row>
    <row r="359" spans="2:36" ht="18" customHeight="1" x14ac:dyDescent="0.25">
      <c r="B359" s="909">
        <v>33</v>
      </c>
      <c r="C359" s="958"/>
      <c r="D359" s="954" t="s">
        <v>548</v>
      </c>
      <c r="E359" s="57" t="s">
        <v>118</v>
      </c>
      <c r="F359" s="167">
        <f t="shared" si="76"/>
        <v>0</v>
      </c>
      <c r="G359" s="49"/>
      <c r="H359" s="49"/>
      <c r="I359" s="49"/>
      <c r="J359" s="399"/>
      <c r="K359" s="410">
        <f t="shared" si="75"/>
        <v>0</v>
      </c>
      <c r="L359" s="386"/>
      <c r="M359" s="49"/>
      <c r="N359" s="49"/>
      <c r="O359" s="49"/>
      <c r="P359" s="311">
        <f t="shared" si="70"/>
        <v>0</v>
      </c>
      <c r="Q359" s="49"/>
      <c r="R359" s="49"/>
      <c r="S359" s="49"/>
      <c r="T359" s="399"/>
      <c r="U359" s="410">
        <f t="shared" si="71"/>
        <v>0</v>
      </c>
      <c r="V359" s="49"/>
      <c r="W359" s="49"/>
      <c r="X359" s="49"/>
      <c r="Y359" s="399"/>
      <c r="Z359" s="410">
        <f t="shared" si="72"/>
        <v>0</v>
      </c>
      <c r="AA359" s="49"/>
      <c r="AB359" s="49"/>
      <c r="AC359" s="49"/>
      <c r="AD359" s="49"/>
      <c r="AE359" s="410">
        <f t="shared" si="73"/>
        <v>0</v>
      </c>
      <c r="AF359" s="49"/>
      <c r="AG359" s="49"/>
      <c r="AH359" s="49"/>
      <c r="AI359" s="49"/>
      <c r="AJ359" s="410">
        <f t="shared" si="74"/>
        <v>0</v>
      </c>
    </row>
    <row r="360" spans="2:36" ht="18" customHeight="1" x14ac:dyDescent="0.25">
      <c r="B360" s="909"/>
      <c r="C360" s="958"/>
      <c r="D360" s="955"/>
      <c r="E360" s="59" t="s">
        <v>119</v>
      </c>
      <c r="F360" s="167">
        <f t="shared" si="76"/>
        <v>0</v>
      </c>
      <c r="G360" s="43"/>
      <c r="H360" s="43"/>
      <c r="I360" s="43"/>
      <c r="J360" s="397"/>
      <c r="K360" s="410">
        <f t="shared" si="75"/>
        <v>0</v>
      </c>
      <c r="L360" s="380"/>
      <c r="M360" s="43"/>
      <c r="N360" s="43"/>
      <c r="O360" s="43"/>
      <c r="P360" s="311">
        <f t="shared" si="70"/>
        <v>0</v>
      </c>
      <c r="Q360" s="43"/>
      <c r="R360" s="43"/>
      <c r="S360" s="43"/>
      <c r="T360" s="397"/>
      <c r="U360" s="410">
        <f t="shared" si="71"/>
        <v>0</v>
      </c>
      <c r="V360" s="43"/>
      <c r="W360" s="43"/>
      <c r="X360" s="43"/>
      <c r="Y360" s="397"/>
      <c r="Z360" s="410">
        <f t="shared" si="72"/>
        <v>0</v>
      </c>
      <c r="AA360" s="43"/>
      <c r="AB360" s="43"/>
      <c r="AC360" s="43"/>
      <c r="AD360" s="43"/>
      <c r="AE360" s="410">
        <f t="shared" si="73"/>
        <v>0</v>
      </c>
      <c r="AF360" s="43"/>
      <c r="AG360" s="43"/>
      <c r="AH360" s="43"/>
      <c r="AI360" s="43"/>
      <c r="AJ360" s="410">
        <f t="shared" si="74"/>
        <v>0</v>
      </c>
    </row>
    <row r="361" spans="2:36" ht="18" customHeight="1" thickBot="1" x14ac:dyDescent="0.3">
      <c r="B361" s="883"/>
      <c r="C361" s="958"/>
      <c r="D361" s="956"/>
      <c r="E361" s="60" t="s">
        <v>114</v>
      </c>
      <c r="F361" s="167">
        <f t="shared" si="76"/>
        <v>0</v>
      </c>
      <c r="G361" s="44"/>
      <c r="H361" s="44"/>
      <c r="I361" s="44"/>
      <c r="J361" s="398"/>
      <c r="K361" s="410">
        <f t="shared" si="75"/>
        <v>0</v>
      </c>
      <c r="L361" s="381"/>
      <c r="M361" s="44"/>
      <c r="N361" s="44"/>
      <c r="O361" s="44"/>
      <c r="P361" s="311">
        <f t="shared" si="70"/>
        <v>0</v>
      </c>
      <c r="Q361" s="44"/>
      <c r="R361" s="44"/>
      <c r="S361" s="44"/>
      <c r="T361" s="398"/>
      <c r="U361" s="410">
        <f t="shared" si="71"/>
        <v>0</v>
      </c>
      <c r="V361" s="44"/>
      <c r="W361" s="44"/>
      <c r="X361" s="44"/>
      <c r="Y361" s="398"/>
      <c r="Z361" s="410">
        <f t="shared" si="72"/>
        <v>0</v>
      </c>
      <c r="AA361" s="44"/>
      <c r="AB361" s="44"/>
      <c r="AC361" s="44"/>
      <c r="AD361" s="44"/>
      <c r="AE361" s="410">
        <f t="shared" si="73"/>
        <v>0</v>
      </c>
      <c r="AF361" s="44"/>
      <c r="AG361" s="44"/>
      <c r="AH361" s="44"/>
      <c r="AI361" s="44"/>
      <c r="AJ361" s="410">
        <f t="shared" si="74"/>
        <v>0</v>
      </c>
    </row>
    <row r="362" spans="2:36" x14ac:dyDescent="0.25">
      <c r="B362" s="909">
        <v>34</v>
      </c>
      <c r="C362" s="958"/>
      <c r="D362" s="954" t="s">
        <v>549</v>
      </c>
      <c r="E362" s="57" t="s">
        <v>118</v>
      </c>
      <c r="F362" s="167">
        <f t="shared" si="76"/>
        <v>0</v>
      </c>
      <c r="G362" s="49"/>
      <c r="H362" s="49"/>
      <c r="I362" s="49"/>
      <c r="J362" s="399"/>
      <c r="K362" s="410">
        <f t="shared" si="75"/>
        <v>0</v>
      </c>
      <c r="L362" s="386"/>
      <c r="M362" s="49"/>
      <c r="N362" s="49"/>
      <c r="O362" s="49"/>
      <c r="P362" s="311">
        <f t="shared" si="70"/>
        <v>0</v>
      </c>
      <c r="Q362" s="49"/>
      <c r="R362" s="49"/>
      <c r="S362" s="49"/>
      <c r="T362" s="399"/>
      <c r="U362" s="410">
        <f t="shared" si="71"/>
        <v>0</v>
      </c>
      <c r="V362" s="49"/>
      <c r="W362" s="49"/>
      <c r="X362" s="49"/>
      <c r="Y362" s="399"/>
      <c r="Z362" s="410">
        <f t="shared" si="72"/>
        <v>0</v>
      </c>
      <c r="AA362" s="49"/>
      <c r="AB362" s="49"/>
      <c r="AC362" s="49"/>
      <c r="AD362" s="49"/>
      <c r="AE362" s="410">
        <f t="shared" si="73"/>
        <v>0</v>
      </c>
      <c r="AF362" s="49"/>
      <c r="AG362" s="49"/>
      <c r="AH362" s="49"/>
      <c r="AI362" s="49"/>
      <c r="AJ362" s="410">
        <f t="shared" si="74"/>
        <v>0</v>
      </c>
    </row>
    <row r="363" spans="2:36" x14ac:dyDescent="0.25">
      <c r="B363" s="909"/>
      <c r="C363" s="958"/>
      <c r="D363" s="955"/>
      <c r="E363" s="59" t="s">
        <v>119</v>
      </c>
      <c r="F363" s="167">
        <f t="shared" si="76"/>
        <v>0</v>
      </c>
      <c r="G363" s="43"/>
      <c r="H363" s="43"/>
      <c r="I363" s="43"/>
      <c r="J363" s="397"/>
      <c r="K363" s="410">
        <f t="shared" si="75"/>
        <v>0</v>
      </c>
      <c r="L363" s="380"/>
      <c r="M363" s="43"/>
      <c r="N363" s="43"/>
      <c r="O363" s="43"/>
      <c r="P363" s="311">
        <f t="shared" si="70"/>
        <v>0</v>
      </c>
      <c r="Q363" s="43"/>
      <c r="R363" s="43"/>
      <c r="S363" s="43"/>
      <c r="T363" s="397"/>
      <c r="U363" s="410">
        <f t="shared" si="71"/>
        <v>0</v>
      </c>
      <c r="V363" s="43"/>
      <c r="W363" s="43"/>
      <c r="X363" s="43"/>
      <c r="Y363" s="397"/>
      <c r="Z363" s="410">
        <f t="shared" si="72"/>
        <v>0</v>
      </c>
      <c r="AA363" s="43"/>
      <c r="AB363" s="43"/>
      <c r="AC363" s="43"/>
      <c r="AD363" s="43"/>
      <c r="AE363" s="410">
        <f t="shared" si="73"/>
        <v>0</v>
      </c>
      <c r="AF363" s="43"/>
      <c r="AG363" s="43"/>
      <c r="AH363" s="43"/>
      <c r="AI363" s="43"/>
      <c r="AJ363" s="410">
        <f t="shared" si="74"/>
        <v>0</v>
      </c>
    </row>
    <row r="364" spans="2:36" ht="15.75" thickBot="1" x14ac:dyDescent="0.3">
      <c r="B364" s="883"/>
      <c r="C364" s="958"/>
      <c r="D364" s="956"/>
      <c r="E364" s="60" t="s">
        <v>114</v>
      </c>
      <c r="F364" s="167">
        <f t="shared" si="76"/>
        <v>0</v>
      </c>
      <c r="G364" s="44"/>
      <c r="H364" s="44"/>
      <c r="I364" s="44"/>
      <c r="J364" s="398"/>
      <c r="K364" s="410">
        <f t="shared" si="75"/>
        <v>0</v>
      </c>
      <c r="L364" s="381"/>
      <c r="M364" s="44"/>
      <c r="N364" s="44"/>
      <c r="O364" s="44"/>
      <c r="P364" s="311">
        <f t="shared" si="70"/>
        <v>0</v>
      </c>
      <c r="Q364" s="44"/>
      <c r="R364" s="44"/>
      <c r="S364" s="44"/>
      <c r="T364" s="398"/>
      <c r="U364" s="410">
        <f t="shared" si="71"/>
        <v>0</v>
      </c>
      <c r="V364" s="44"/>
      <c r="W364" s="44"/>
      <c r="X364" s="44"/>
      <c r="Y364" s="398"/>
      <c r="Z364" s="410">
        <f t="shared" si="72"/>
        <v>0</v>
      </c>
      <c r="AA364" s="44"/>
      <c r="AB364" s="44"/>
      <c r="AC364" s="44"/>
      <c r="AD364" s="44"/>
      <c r="AE364" s="410">
        <f t="shared" si="73"/>
        <v>0</v>
      </c>
      <c r="AF364" s="44"/>
      <c r="AG364" s="44"/>
      <c r="AH364" s="44"/>
      <c r="AI364" s="44"/>
      <c r="AJ364" s="410">
        <f t="shared" si="74"/>
        <v>0</v>
      </c>
    </row>
    <row r="365" spans="2:36" ht="33" customHeight="1" thickBot="1" x14ac:dyDescent="0.3">
      <c r="B365" s="157">
        <v>35</v>
      </c>
      <c r="C365" s="958"/>
      <c r="D365" s="181" t="s">
        <v>13</v>
      </c>
      <c r="E365" s="185" t="s">
        <v>534</v>
      </c>
      <c r="F365" s="167">
        <f t="shared" si="76"/>
        <v>0</v>
      </c>
      <c r="G365" s="176"/>
      <c r="H365" s="176"/>
      <c r="I365" s="176"/>
      <c r="J365" s="401"/>
      <c r="K365" s="410">
        <f t="shared" si="75"/>
        <v>0</v>
      </c>
      <c r="L365" s="385"/>
      <c r="M365" s="176"/>
      <c r="N365" s="176"/>
      <c r="O365" s="176"/>
      <c r="P365" s="311">
        <f t="shared" si="70"/>
        <v>0</v>
      </c>
      <c r="Q365" s="176"/>
      <c r="R365" s="176"/>
      <c r="S365" s="176"/>
      <c r="T365" s="401"/>
      <c r="U365" s="410">
        <f t="shared" si="71"/>
        <v>0</v>
      </c>
      <c r="V365" s="176"/>
      <c r="W365" s="176"/>
      <c r="X365" s="176"/>
      <c r="Y365" s="401"/>
      <c r="Z365" s="410">
        <f t="shared" si="72"/>
        <v>0</v>
      </c>
      <c r="AA365" s="176"/>
      <c r="AB365" s="176"/>
      <c r="AC365" s="176"/>
      <c r="AD365" s="176"/>
      <c r="AE365" s="410">
        <f t="shared" si="73"/>
        <v>0</v>
      </c>
      <c r="AF365" s="176"/>
      <c r="AG365" s="176"/>
      <c r="AH365" s="176"/>
      <c r="AI365" s="176"/>
      <c r="AJ365" s="410">
        <f t="shared" si="74"/>
        <v>0</v>
      </c>
    </row>
    <row r="366" spans="2:36" ht="33" customHeight="1" thickBot="1" x14ac:dyDescent="0.3">
      <c r="B366" s="202">
        <v>36</v>
      </c>
      <c r="C366" s="958"/>
      <c r="D366" s="181" t="s">
        <v>41</v>
      </c>
      <c r="E366" s="185" t="s">
        <v>534</v>
      </c>
      <c r="F366" s="167">
        <f t="shared" si="76"/>
        <v>0</v>
      </c>
      <c r="G366" s="176">
        <v>0</v>
      </c>
      <c r="H366" s="176"/>
      <c r="I366" s="176"/>
      <c r="J366" s="401"/>
      <c r="K366" s="410">
        <f t="shared" si="75"/>
        <v>0</v>
      </c>
      <c r="L366" s="385"/>
      <c r="M366" s="176"/>
      <c r="N366" s="176"/>
      <c r="O366" s="176"/>
      <c r="P366" s="311">
        <f t="shared" si="70"/>
        <v>0</v>
      </c>
      <c r="Q366" s="176"/>
      <c r="R366" s="176"/>
      <c r="S366" s="176"/>
      <c r="T366" s="401"/>
      <c r="U366" s="410">
        <f t="shared" si="71"/>
        <v>0</v>
      </c>
      <c r="V366" s="176"/>
      <c r="W366" s="176"/>
      <c r="X366" s="176"/>
      <c r="Y366" s="401"/>
      <c r="Z366" s="410">
        <f t="shared" si="72"/>
        <v>0</v>
      </c>
      <c r="AA366" s="176"/>
      <c r="AB366" s="176"/>
      <c r="AC366" s="176"/>
      <c r="AD366" s="176"/>
      <c r="AE366" s="410">
        <f t="shared" si="73"/>
        <v>0</v>
      </c>
      <c r="AF366" s="176"/>
      <c r="AG366" s="176"/>
      <c r="AH366" s="176"/>
      <c r="AI366" s="176"/>
      <c r="AJ366" s="410">
        <f t="shared" si="74"/>
        <v>0</v>
      </c>
    </row>
    <row r="367" spans="2:36" ht="33" customHeight="1" thickBot="1" x14ac:dyDescent="0.3">
      <c r="B367" s="202">
        <v>37</v>
      </c>
      <c r="C367" s="958"/>
      <c r="D367" s="181" t="s">
        <v>42</v>
      </c>
      <c r="E367" s="185" t="s">
        <v>534</v>
      </c>
      <c r="F367" s="167">
        <f t="shared" si="76"/>
        <v>0</v>
      </c>
      <c r="G367" s="176"/>
      <c r="H367" s="176"/>
      <c r="I367" s="176"/>
      <c r="J367" s="401"/>
      <c r="K367" s="410">
        <f t="shared" si="75"/>
        <v>0</v>
      </c>
      <c r="L367" s="385"/>
      <c r="M367" s="176"/>
      <c r="N367" s="176"/>
      <c r="O367" s="176"/>
      <c r="P367" s="311">
        <f t="shared" si="70"/>
        <v>0</v>
      </c>
      <c r="Q367" s="176"/>
      <c r="R367" s="176"/>
      <c r="S367" s="176"/>
      <c r="T367" s="401"/>
      <c r="U367" s="410">
        <f t="shared" si="71"/>
        <v>0</v>
      </c>
      <c r="V367" s="176"/>
      <c r="W367" s="176"/>
      <c r="X367" s="176"/>
      <c r="Y367" s="401"/>
      <c r="Z367" s="410">
        <f t="shared" si="72"/>
        <v>0</v>
      </c>
      <c r="AA367" s="176"/>
      <c r="AB367" s="176"/>
      <c r="AC367" s="176"/>
      <c r="AD367" s="176"/>
      <c r="AE367" s="410">
        <f t="shared" si="73"/>
        <v>0</v>
      </c>
      <c r="AF367" s="176"/>
      <c r="AG367" s="176"/>
      <c r="AH367" s="176"/>
      <c r="AI367" s="176"/>
      <c r="AJ367" s="410">
        <f t="shared" si="74"/>
        <v>0</v>
      </c>
    </row>
    <row r="368" spans="2:36" ht="33" customHeight="1" thickBot="1" x14ac:dyDescent="0.3">
      <c r="B368" s="202">
        <v>38</v>
      </c>
      <c r="C368" s="958"/>
      <c r="D368" s="182" t="s">
        <v>2</v>
      </c>
      <c r="E368" s="185" t="s">
        <v>534</v>
      </c>
      <c r="F368" s="167">
        <f t="shared" si="76"/>
        <v>0</v>
      </c>
      <c r="G368" s="176"/>
      <c r="H368" s="176"/>
      <c r="I368" s="176"/>
      <c r="J368" s="401"/>
      <c r="K368" s="410">
        <f t="shared" si="75"/>
        <v>0</v>
      </c>
      <c r="L368" s="385"/>
      <c r="M368" s="176"/>
      <c r="N368" s="176"/>
      <c r="O368" s="176"/>
      <c r="P368" s="311">
        <f t="shared" si="70"/>
        <v>0</v>
      </c>
      <c r="Q368" s="176"/>
      <c r="R368" s="176"/>
      <c r="S368" s="176"/>
      <c r="T368" s="401"/>
      <c r="U368" s="410">
        <f t="shared" si="71"/>
        <v>0</v>
      </c>
      <c r="V368" s="176"/>
      <c r="W368" s="176"/>
      <c r="X368" s="176"/>
      <c r="Y368" s="401"/>
      <c r="Z368" s="410">
        <f t="shared" si="72"/>
        <v>0</v>
      </c>
      <c r="AA368" s="176"/>
      <c r="AB368" s="176"/>
      <c r="AC368" s="176"/>
      <c r="AD368" s="176"/>
      <c r="AE368" s="410">
        <f t="shared" si="73"/>
        <v>0</v>
      </c>
      <c r="AF368" s="176"/>
      <c r="AG368" s="176"/>
      <c r="AH368" s="176"/>
      <c r="AI368" s="176"/>
      <c r="AJ368" s="410">
        <f t="shared" si="74"/>
        <v>0</v>
      </c>
    </row>
    <row r="369" spans="2:36" ht="33" customHeight="1" thickBot="1" x14ac:dyDescent="0.3">
      <c r="B369" s="202">
        <v>39</v>
      </c>
      <c r="C369" s="958"/>
      <c r="D369" s="181" t="s">
        <v>15</v>
      </c>
      <c r="E369" s="185" t="s">
        <v>534</v>
      </c>
      <c r="F369" s="167">
        <f t="shared" si="76"/>
        <v>0</v>
      </c>
      <c r="G369" s="176"/>
      <c r="H369" s="176"/>
      <c r="I369" s="176"/>
      <c r="J369" s="401"/>
      <c r="K369" s="410">
        <f t="shared" si="75"/>
        <v>0</v>
      </c>
      <c r="L369" s="385"/>
      <c r="M369" s="176"/>
      <c r="N369" s="176"/>
      <c r="O369" s="176"/>
      <c r="P369" s="311">
        <f t="shared" si="70"/>
        <v>0</v>
      </c>
      <c r="Q369" s="176"/>
      <c r="R369" s="176"/>
      <c r="S369" s="176"/>
      <c r="T369" s="401"/>
      <c r="U369" s="410">
        <f t="shared" si="71"/>
        <v>0</v>
      </c>
      <c r="V369" s="176"/>
      <c r="W369" s="176"/>
      <c r="X369" s="176"/>
      <c r="Y369" s="401"/>
      <c r="Z369" s="410">
        <f t="shared" si="72"/>
        <v>0</v>
      </c>
      <c r="AA369" s="176"/>
      <c r="AB369" s="176"/>
      <c r="AC369" s="176"/>
      <c r="AD369" s="176"/>
      <c r="AE369" s="410">
        <f t="shared" si="73"/>
        <v>0</v>
      </c>
      <c r="AF369" s="176"/>
      <c r="AG369" s="176"/>
      <c r="AH369" s="176"/>
      <c r="AI369" s="176"/>
      <c r="AJ369" s="410">
        <f t="shared" si="74"/>
        <v>0</v>
      </c>
    </row>
    <row r="370" spans="2:36" ht="33" customHeight="1" thickBot="1" x14ac:dyDescent="0.3">
      <c r="B370" s="202">
        <v>40</v>
      </c>
      <c r="C370" s="958"/>
      <c r="D370" s="181" t="s">
        <v>207</v>
      </c>
      <c r="E370" s="185" t="s">
        <v>534</v>
      </c>
      <c r="F370" s="167">
        <f t="shared" si="76"/>
        <v>0</v>
      </c>
      <c r="G370" s="176"/>
      <c r="H370" s="176"/>
      <c r="I370" s="176"/>
      <c r="J370" s="401"/>
      <c r="K370" s="410">
        <f t="shared" si="75"/>
        <v>0</v>
      </c>
      <c r="L370" s="385"/>
      <c r="M370" s="176"/>
      <c r="N370" s="176"/>
      <c r="O370" s="176"/>
      <c r="P370" s="311">
        <f t="shared" si="70"/>
        <v>0</v>
      </c>
      <c r="Q370" s="176"/>
      <c r="R370" s="176"/>
      <c r="S370" s="176"/>
      <c r="T370" s="401"/>
      <c r="U370" s="410">
        <f t="shared" si="71"/>
        <v>0</v>
      </c>
      <c r="V370" s="176"/>
      <c r="W370" s="176"/>
      <c r="X370" s="176"/>
      <c r="Y370" s="401"/>
      <c r="Z370" s="410">
        <f t="shared" si="72"/>
        <v>0</v>
      </c>
      <c r="AA370" s="176"/>
      <c r="AB370" s="176"/>
      <c r="AC370" s="176"/>
      <c r="AD370" s="176"/>
      <c r="AE370" s="410">
        <f t="shared" si="73"/>
        <v>0</v>
      </c>
      <c r="AF370" s="176"/>
      <c r="AG370" s="176"/>
      <c r="AH370" s="176"/>
      <c r="AI370" s="176"/>
      <c r="AJ370" s="410">
        <f t="shared" si="74"/>
        <v>0</v>
      </c>
    </row>
    <row r="371" spans="2:36" ht="42" customHeight="1" thickBot="1" x14ac:dyDescent="0.3">
      <c r="B371" s="202">
        <v>41</v>
      </c>
      <c r="C371" s="958"/>
      <c r="D371" s="181" t="s">
        <v>14</v>
      </c>
      <c r="E371" s="185" t="s">
        <v>534</v>
      </c>
      <c r="F371" s="167">
        <f t="shared" si="76"/>
        <v>0</v>
      </c>
      <c r="G371" s="176"/>
      <c r="H371" s="176"/>
      <c r="I371" s="176"/>
      <c r="J371" s="401"/>
      <c r="K371" s="410">
        <f t="shared" si="75"/>
        <v>0</v>
      </c>
      <c r="L371" s="385"/>
      <c r="M371" s="176"/>
      <c r="N371" s="176"/>
      <c r="O371" s="176"/>
      <c r="P371" s="311">
        <f t="shared" si="70"/>
        <v>0</v>
      </c>
      <c r="Q371" s="176"/>
      <c r="R371" s="176"/>
      <c r="S371" s="176"/>
      <c r="T371" s="401"/>
      <c r="U371" s="410">
        <f t="shared" si="71"/>
        <v>0</v>
      </c>
      <c r="V371" s="176"/>
      <c r="W371" s="176"/>
      <c r="X371" s="176"/>
      <c r="Y371" s="401"/>
      <c r="Z371" s="410">
        <f t="shared" si="72"/>
        <v>0</v>
      </c>
      <c r="AA371" s="176"/>
      <c r="AB371" s="176"/>
      <c r="AC371" s="176"/>
      <c r="AD371" s="176"/>
      <c r="AE371" s="410">
        <f t="shared" si="73"/>
        <v>0</v>
      </c>
      <c r="AF371" s="176"/>
      <c r="AG371" s="176"/>
      <c r="AH371" s="176"/>
      <c r="AI371" s="176"/>
      <c r="AJ371" s="410">
        <f t="shared" si="74"/>
        <v>0</v>
      </c>
    </row>
    <row r="372" spans="2:36" ht="88.5" customHeight="1" thickBot="1" x14ac:dyDescent="0.3">
      <c r="B372" s="202">
        <v>42</v>
      </c>
      <c r="C372" s="958"/>
      <c r="D372" s="181" t="s">
        <v>616</v>
      </c>
      <c r="E372" s="185" t="s">
        <v>534</v>
      </c>
      <c r="F372" s="167">
        <f t="shared" si="76"/>
        <v>0</v>
      </c>
      <c r="G372" s="176"/>
      <c r="H372" s="176"/>
      <c r="I372" s="176"/>
      <c r="J372" s="401"/>
      <c r="K372" s="410">
        <f t="shared" si="75"/>
        <v>0</v>
      </c>
      <c r="L372" s="385"/>
      <c r="M372" s="176"/>
      <c r="N372" s="176"/>
      <c r="O372" s="176"/>
      <c r="P372" s="311">
        <f t="shared" si="70"/>
        <v>0</v>
      </c>
      <c r="Q372" s="176"/>
      <c r="R372" s="176"/>
      <c r="S372" s="176"/>
      <c r="T372" s="401"/>
      <c r="U372" s="410">
        <f t="shared" si="71"/>
        <v>0</v>
      </c>
      <c r="V372" s="176"/>
      <c r="W372" s="176"/>
      <c r="X372" s="176"/>
      <c r="Y372" s="401"/>
      <c r="Z372" s="410">
        <f t="shared" si="72"/>
        <v>0</v>
      </c>
      <c r="AA372" s="176"/>
      <c r="AB372" s="176"/>
      <c r="AC372" s="176"/>
      <c r="AD372" s="176"/>
      <c r="AE372" s="410">
        <f t="shared" si="73"/>
        <v>0</v>
      </c>
      <c r="AF372" s="176"/>
      <c r="AG372" s="176"/>
      <c r="AH372" s="176"/>
      <c r="AI372" s="176"/>
      <c r="AJ372" s="410">
        <f t="shared" si="74"/>
        <v>0</v>
      </c>
    </row>
    <row r="373" spans="2:36" ht="42" customHeight="1" thickBot="1" x14ac:dyDescent="0.3">
      <c r="B373" s="202">
        <v>43</v>
      </c>
      <c r="C373" s="958"/>
      <c r="D373" s="181" t="s">
        <v>206</v>
      </c>
      <c r="E373" s="185" t="s">
        <v>534</v>
      </c>
      <c r="F373" s="167">
        <f t="shared" si="76"/>
        <v>0</v>
      </c>
      <c r="G373" s="176"/>
      <c r="H373" s="176"/>
      <c r="I373" s="176"/>
      <c r="J373" s="401"/>
      <c r="K373" s="410">
        <f t="shared" si="75"/>
        <v>0</v>
      </c>
      <c r="L373" s="385"/>
      <c r="M373" s="176"/>
      <c r="N373" s="176"/>
      <c r="O373" s="176"/>
      <c r="P373" s="311">
        <f t="shared" si="70"/>
        <v>0</v>
      </c>
      <c r="Q373" s="176"/>
      <c r="R373" s="176"/>
      <c r="S373" s="176"/>
      <c r="T373" s="401"/>
      <c r="U373" s="410">
        <f t="shared" si="71"/>
        <v>0</v>
      </c>
      <c r="V373" s="176"/>
      <c r="W373" s="176"/>
      <c r="X373" s="176"/>
      <c r="Y373" s="401"/>
      <c r="Z373" s="410">
        <f t="shared" si="72"/>
        <v>0</v>
      </c>
      <c r="AA373" s="176"/>
      <c r="AB373" s="176"/>
      <c r="AC373" s="176"/>
      <c r="AD373" s="176"/>
      <c r="AE373" s="410">
        <f t="shared" si="73"/>
        <v>0</v>
      </c>
      <c r="AF373" s="176"/>
      <c r="AG373" s="176"/>
      <c r="AH373" s="176"/>
      <c r="AI373" s="176"/>
      <c r="AJ373" s="410">
        <f t="shared" si="74"/>
        <v>0</v>
      </c>
    </row>
    <row r="374" spans="2:36" ht="33" customHeight="1" thickBot="1" x14ac:dyDescent="0.3">
      <c r="B374" s="202">
        <v>44</v>
      </c>
      <c r="C374" s="958"/>
      <c r="D374" s="181" t="s">
        <v>17</v>
      </c>
      <c r="E374" s="185" t="s">
        <v>534</v>
      </c>
      <c r="F374" s="167">
        <f t="shared" si="76"/>
        <v>0</v>
      </c>
      <c r="G374" s="176"/>
      <c r="H374" s="176"/>
      <c r="I374" s="176"/>
      <c r="J374" s="401"/>
      <c r="K374" s="410">
        <f t="shared" si="75"/>
        <v>0</v>
      </c>
      <c r="L374" s="385"/>
      <c r="M374" s="176"/>
      <c r="N374" s="176"/>
      <c r="O374" s="176"/>
      <c r="P374" s="311">
        <f t="shared" si="70"/>
        <v>0</v>
      </c>
      <c r="Q374" s="176"/>
      <c r="R374" s="176"/>
      <c r="S374" s="176"/>
      <c r="T374" s="401"/>
      <c r="U374" s="410">
        <f t="shared" si="71"/>
        <v>0</v>
      </c>
      <c r="V374" s="176"/>
      <c r="W374" s="176"/>
      <c r="X374" s="176"/>
      <c r="Y374" s="401"/>
      <c r="Z374" s="410">
        <f t="shared" si="72"/>
        <v>0</v>
      </c>
      <c r="AA374" s="176"/>
      <c r="AB374" s="176"/>
      <c r="AC374" s="176"/>
      <c r="AD374" s="176"/>
      <c r="AE374" s="410">
        <f t="shared" si="73"/>
        <v>0</v>
      </c>
      <c r="AF374" s="176"/>
      <c r="AG374" s="176"/>
      <c r="AH374" s="176"/>
      <c r="AI374" s="176"/>
      <c r="AJ374" s="410">
        <f t="shared" si="74"/>
        <v>0</v>
      </c>
    </row>
    <row r="375" spans="2:36" ht="33" customHeight="1" thickBot="1" x14ac:dyDescent="0.3">
      <c r="B375" s="202">
        <v>45</v>
      </c>
      <c r="C375" s="958"/>
      <c r="D375" s="181" t="s">
        <v>158</v>
      </c>
      <c r="E375" s="185" t="s">
        <v>534</v>
      </c>
      <c r="F375" s="167">
        <f t="shared" si="76"/>
        <v>0</v>
      </c>
      <c r="G375" s="176"/>
      <c r="H375" s="176"/>
      <c r="I375" s="176"/>
      <c r="J375" s="401"/>
      <c r="K375" s="410">
        <f t="shared" si="75"/>
        <v>0</v>
      </c>
      <c r="L375" s="385"/>
      <c r="M375" s="176"/>
      <c r="N375" s="176"/>
      <c r="O375" s="176"/>
      <c r="P375" s="311">
        <f t="shared" si="70"/>
        <v>0</v>
      </c>
      <c r="Q375" s="176"/>
      <c r="R375" s="176"/>
      <c r="S375" s="176"/>
      <c r="T375" s="401"/>
      <c r="U375" s="410">
        <f t="shared" si="71"/>
        <v>0</v>
      </c>
      <c r="V375" s="176"/>
      <c r="W375" s="176"/>
      <c r="X375" s="176"/>
      <c r="Y375" s="401"/>
      <c r="Z375" s="410">
        <f t="shared" si="72"/>
        <v>0</v>
      </c>
      <c r="AA375" s="176"/>
      <c r="AB375" s="176"/>
      <c r="AC375" s="176"/>
      <c r="AD375" s="176"/>
      <c r="AE375" s="410">
        <f t="shared" si="73"/>
        <v>0</v>
      </c>
      <c r="AF375" s="176"/>
      <c r="AG375" s="176"/>
      <c r="AH375" s="176"/>
      <c r="AI375" s="176"/>
      <c r="AJ375" s="410">
        <f t="shared" si="74"/>
        <v>0</v>
      </c>
    </row>
    <row r="376" spans="2:36" ht="54.95" customHeight="1" thickBot="1" x14ac:dyDescent="0.3">
      <c r="B376" s="202">
        <v>46</v>
      </c>
      <c r="C376" s="958"/>
      <c r="D376" s="181" t="s">
        <v>157</v>
      </c>
      <c r="E376" s="185" t="s">
        <v>534</v>
      </c>
      <c r="F376" s="167">
        <f t="shared" si="76"/>
        <v>0</v>
      </c>
      <c r="G376" s="176"/>
      <c r="H376" s="176"/>
      <c r="I376" s="176"/>
      <c r="J376" s="401"/>
      <c r="K376" s="410">
        <f t="shared" si="75"/>
        <v>0</v>
      </c>
      <c r="L376" s="385"/>
      <c r="M376" s="176"/>
      <c r="N376" s="176"/>
      <c r="O376" s="176"/>
      <c r="P376" s="311">
        <f t="shared" si="70"/>
        <v>0</v>
      </c>
      <c r="Q376" s="176"/>
      <c r="R376" s="176"/>
      <c r="S376" s="176"/>
      <c r="T376" s="401"/>
      <c r="U376" s="410">
        <f t="shared" si="71"/>
        <v>0</v>
      </c>
      <c r="V376" s="176"/>
      <c r="W376" s="176"/>
      <c r="X376" s="176"/>
      <c r="Y376" s="401"/>
      <c r="Z376" s="410">
        <f t="shared" si="72"/>
        <v>0</v>
      </c>
      <c r="AA376" s="176"/>
      <c r="AB376" s="176"/>
      <c r="AC376" s="176"/>
      <c r="AD376" s="176"/>
      <c r="AE376" s="410">
        <f t="shared" si="73"/>
        <v>0</v>
      </c>
      <c r="AF376" s="176"/>
      <c r="AG376" s="176"/>
      <c r="AH376" s="176"/>
      <c r="AI376" s="176"/>
      <c r="AJ376" s="410">
        <f t="shared" si="74"/>
        <v>0</v>
      </c>
    </row>
    <row r="377" spans="2:36" ht="33" customHeight="1" thickBot="1" x14ac:dyDescent="0.3">
      <c r="B377" s="202">
        <v>47</v>
      </c>
      <c r="C377" s="958"/>
      <c r="D377" s="181" t="s">
        <v>74</v>
      </c>
      <c r="E377" s="185" t="s">
        <v>534</v>
      </c>
      <c r="F377" s="167">
        <f t="shared" si="76"/>
        <v>0</v>
      </c>
      <c r="G377" s="176"/>
      <c r="H377" s="176"/>
      <c r="I377" s="176"/>
      <c r="J377" s="401"/>
      <c r="K377" s="410">
        <f t="shared" si="75"/>
        <v>0</v>
      </c>
      <c r="L377" s="385"/>
      <c r="M377" s="176"/>
      <c r="N377" s="176"/>
      <c r="O377" s="176"/>
      <c r="P377" s="311">
        <f t="shared" si="70"/>
        <v>0</v>
      </c>
      <c r="Q377" s="176"/>
      <c r="R377" s="176"/>
      <c r="S377" s="176"/>
      <c r="T377" s="401"/>
      <c r="U377" s="410">
        <f t="shared" si="71"/>
        <v>0</v>
      </c>
      <c r="V377" s="176"/>
      <c r="W377" s="176"/>
      <c r="X377" s="176"/>
      <c r="Y377" s="401"/>
      <c r="Z377" s="410">
        <f t="shared" si="72"/>
        <v>0</v>
      </c>
      <c r="AA377" s="176"/>
      <c r="AB377" s="176"/>
      <c r="AC377" s="176"/>
      <c r="AD377" s="176"/>
      <c r="AE377" s="410">
        <f t="shared" si="73"/>
        <v>0</v>
      </c>
      <c r="AF377" s="176"/>
      <c r="AG377" s="176"/>
      <c r="AH377" s="176"/>
      <c r="AI377" s="176"/>
      <c r="AJ377" s="410">
        <f t="shared" si="74"/>
        <v>0</v>
      </c>
    </row>
    <row r="378" spans="2:36" ht="33" customHeight="1" thickBot="1" x14ac:dyDescent="0.3">
      <c r="B378" s="202">
        <v>48</v>
      </c>
      <c r="C378" s="958"/>
      <c r="D378" s="181" t="s">
        <v>1</v>
      </c>
      <c r="E378" s="185" t="s">
        <v>534</v>
      </c>
      <c r="F378" s="167">
        <f t="shared" si="76"/>
        <v>0</v>
      </c>
      <c r="G378" s="176"/>
      <c r="H378" s="176"/>
      <c r="I378" s="176"/>
      <c r="J378" s="401"/>
      <c r="K378" s="410">
        <f t="shared" si="75"/>
        <v>0</v>
      </c>
      <c r="L378" s="385"/>
      <c r="M378" s="176"/>
      <c r="N378" s="176"/>
      <c r="O378" s="176"/>
      <c r="P378" s="311">
        <f t="shared" si="70"/>
        <v>0</v>
      </c>
      <c r="Q378" s="176"/>
      <c r="R378" s="176"/>
      <c r="S378" s="176"/>
      <c r="T378" s="401"/>
      <c r="U378" s="410">
        <f t="shared" si="71"/>
        <v>0</v>
      </c>
      <c r="V378" s="176"/>
      <c r="W378" s="176"/>
      <c r="X378" s="176"/>
      <c r="Y378" s="401"/>
      <c r="Z378" s="410">
        <f t="shared" si="72"/>
        <v>0</v>
      </c>
      <c r="AA378" s="176"/>
      <c r="AB378" s="176"/>
      <c r="AC378" s="176"/>
      <c r="AD378" s="176"/>
      <c r="AE378" s="410">
        <f t="shared" si="73"/>
        <v>0</v>
      </c>
      <c r="AF378" s="176"/>
      <c r="AG378" s="176"/>
      <c r="AH378" s="176"/>
      <c r="AI378" s="176"/>
      <c r="AJ378" s="410">
        <f t="shared" si="74"/>
        <v>0</v>
      </c>
    </row>
    <row r="379" spans="2:36" ht="33" customHeight="1" thickBot="1" x14ac:dyDescent="0.3">
      <c r="B379" s="202">
        <v>49</v>
      </c>
      <c r="C379" s="958"/>
      <c r="D379" s="181" t="s">
        <v>208</v>
      </c>
      <c r="E379" s="185" t="s">
        <v>534</v>
      </c>
      <c r="F379" s="167">
        <f t="shared" si="76"/>
        <v>0</v>
      </c>
      <c r="G379" s="176"/>
      <c r="H379" s="176"/>
      <c r="I379" s="176"/>
      <c r="J379" s="401"/>
      <c r="K379" s="410">
        <f t="shared" si="75"/>
        <v>0</v>
      </c>
      <c r="L379" s="385"/>
      <c r="M379" s="176"/>
      <c r="N379" s="176"/>
      <c r="O379" s="176"/>
      <c r="P379" s="311">
        <f t="shared" si="70"/>
        <v>0</v>
      </c>
      <c r="Q379" s="176"/>
      <c r="R379" s="176"/>
      <c r="S379" s="176"/>
      <c r="T379" s="401"/>
      <c r="U379" s="410">
        <f t="shared" si="71"/>
        <v>0</v>
      </c>
      <c r="V379" s="176"/>
      <c r="W379" s="176"/>
      <c r="X379" s="176"/>
      <c r="Y379" s="401"/>
      <c r="Z379" s="410">
        <f t="shared" si="72"/>
        <v>0</v>
      </c>
      <c r="AA379" s="176"/>
      <c r="AB379" s="176"/>
      <c r="AC379" s="176"/>
      <c r="AD379" s="176"/>
      <c r="AE379" s="410">
        <f t="shared" si="73"/>
        <v>0</v>
      </c>
      <c r="AF379" s="176"/>
      <c r="AG379" s="176"/>
      <c r="AH379" s="176"/>
      <c r="AI379" s="176"/>
      <c r="AJ379" s="410">
        <f t="shared" si="74"/>
        <v>0</v>
      </c>
    </row>
    <row r="380" spans="2:36" ht="42" customHeight="1" thickBot="1" x14ac:dyDescent="0.3">
      <c r="B380" s="202">
        <v>50</v>
      </c>
      <c r="C380" s="958"/>
      <c r="D380" s="181" t="s">
        <v>213</v>
      </c>
      <c r="E380" s="185" t="s">
        <v>534</v>
      </c>
      <c r="F380" s="167">
        <f t="shared" si="76"/>
        <v>0</v>
      </c>
      <c r="G380" s="176"/>
      <c r="H380" s="176"/>
      <c r="I380" s="176"/>
      <c r="J380" s="401"/>
      <c r="K380" s="410">
        <f t="shared" si="75"/>
        <v>0</v>
      </c>
      <c r="L380" s="385"/>
      <c r="M380" s="176"/>
      <c r="N380" s="176"/>
      <c r="O380" s="176"/>
      <c r="P380" s="311">
        <f t="shared" si="70"/>
        <v>0</v>
      </c>
      <c r="Q380" s="176"/>
      <c r="R380" s="176"/>
      <c r="S380" s="176"/>
      <c r="T380" s="401"/>
      <c r="U380" s="410">
        <f t="shared" si="71"/>
        <v>0</v>
      </c>
      <c r="V380" s="176"/>
      <c r="W380" s="176"/>
      <c r="X380" s="176"/>
      <c r="Y380" s="401"/>
      <c r="Z380" s="410">
        <f t="shared" si="72"/>
        <v>0</v>
      </c>
      <c r="AA380" s="176"/>
      <c r="AB380" s="176"/>
      <c r="AC380" s="176"/>
      <c r="AD380" s="176"/>
      <c r="AE380" s="410">
        <f t="shared" si="73"/>
        <v>0</v>
      </c>
      <c r="AF380" s="176"/>
      <c r="AG380" s="176"/>
      <c r="AH380" s="176"/>
      <c r="AI380" s="176"/>
      <c r="AJ380" s="410">
        <f t="shared" si="74"/>
        <v>0</v>
      </c>
    </row>
    <row r="381" spans="2:36" ht="42" customHeight="1" thickBot="1" x14ac:dyDescent="0.3">
      <c r="B381" s="202">
        <v>51</v>
      </c>
      <c r="C381" s="958"/>
      <c r="D381" s="182" t="s">
        <v>0</v>
      </c>
      <c r="E381" s="185" t="s">
        <v>534</v>
      </c>
      <c r="F381" s="167">
        <f t="shared" si="76"/>
        <v>0</v>
      </c>
      <c r="G381" s="176"/>
      <c r="H381" s="176"/>
      <c r="I381" s="176"/>
      <c r="J381" s="401"/>
      <c r="K381" s="410">
        <f t="shared" si="75"/>
        <v>0</v>
      </c>
      <c r="L381" s="385"/>
      <c r="M381" s="176"/>
      <c r="N381" s="176"/>
      <c r="O381" s="176"/>
      <c r="P381" s="311">
        <f t="shared" si="70"/>
        <v>0</v>
      </c>
      <c r="Q381" s="176"/>
      <c r="R381" s="176"/>
      <c r="S381" s="176"/>
      <c r="T381" s="401"/>
      <c r="U381" s="410">
        <f t="shared" si="71"/>
        <v>0</v>
      </c>
      <c r="V381" s="176"/>
      <c r="W381" s="176"/>
      <c r="X381" s="176"/>
      <c r="Y381" s="401"/>
      <c r="Z381" s="410">
        <f t="shared" si="72"/>
        <v>0</v>
      </c>
      <c r="AA381" s="176"/>
      <c r="AB381" s="176"/>
      <c r="AC381" s="176"/>
      <c r="AD381" s="176"/>
      <c r="AE381" s="410">
        <f t="shared" si="73"/>
        <v>0</v>
      </c>
      <c r="AF381" s="176"/>
      <c r="AG381" s="176"/>
      <c r="AH381" s="176"/>
      <c r="AI381" s="176"/>
      <c r="AJ381" s="410">
        <f t="shared" si="74"/>
        <v>0</v>
      </c>
    </row>
    <row r="382" spans="2:36" ht="33" customHeight="1" thickBot="1" x14ac:dyDescent="0.3">
      <c r="B382" s="202">
        <v>52</v>
      </c>
      <c r="C382" s="958"/>
      <c r="D382" s="181" t="s">
        <v>10</v>
      </c>
      <c r="E382" s="185" t="s">
        <v>534</v>
      </c>
      <c r="F382" s="167">
        <f t="shared" si="76"/>
        <v>0</v>
      </c>
      <c r="G382" s="176"/>
      <c r="H382" s="176"/>
      <c r="I382" s="176"/>
      <c r="J382" s="401"/>
      <c r="K382" s="410">
        <f t="shared" si="75"/>
        <v>0</v>
      </c>
      <c r="L382" s="385"/>
      <c r="M382" s="176"/>
      <c r="N382" s="176"/>
      <c r="O382" s="176"/>
      <c r="P382" s="311">
        <f t="shared" si="70"/>
        <v>0</v>
      </c>
      <c r="Q382" s="176"/>
      <c r="R382" s="176"/>
      <c r="S382" s="176"/>
      <c r="T382" s="401"/>
      <c r="U382" s="410">
        <f t="shared" si="71"/>
        <v>0</v>
      </c>
      <c r="V382" s="176"/>
      <c r="W382" s="176"/>
      <c r="X382" s="176"/>
      <c r="Y382" s="401"/>
      <c r="Z382" s="410">
        <f t="shared" si="72"/>
        <v>0</v>
      </c>
      <c r="AA382" s="176"/>
      <c r="AB382" s="176"/>
      <c r="AC382" s="176"/>
      <c r="AD382" s="176"/>
      <c r="AE382" s="410">
        <f t="shared" si="73"/>
        <v>0</v>
      </c>
      <c r="AF382" s="176"/>
      <c r="AG382" s="176"/>
      <c r="AH382" s="176"/>
      <c r="AI382" s="176"/>
      <c r="AJ382" s="410">
        <f t="shared" si="74"/>
        <v>0</v>
      </c>
    </row>
    <row r="383" spans="2:36" ht="33" customHeight="1" thickBot="1" x14ac:dyDescent="0.3">
      <c r="B383" s="202">
        <v>53</v>
      </c>
      <c r="C383" s="958"/>
      <c r="D383" s="181" t="s">
        <v>11</v>
      </c>
      <c r="E383" s="185" t="s">
        <v>534</v>
      </c>
      <c r="F383" s="167">
        <f t="shared" si="76"/>
        <v>0</v>
      </c>
      <c r="G383" s="176"/>
      <c r="H383" s="176"/>
      <c r="I383" s="176"/>
      <c r="J383" s="401"/>
      <c r="K383" s="410">
        <f t="shared" si="75"/>
        <v>0</v>
      </c>
      <c r="L383" s="385"/>
      <c r="M383" s="176"/>
      <c r="N383" s="176"/>
      <c r="O383" s="176"/>
      <c r="P383" s="311">
        <f t="shared" si="70"/>
        <v>0</v>
      </c>
      <c r="Q383" s="176"/>
      <c r="R383" s="176"/>
      <c r="S383" s="176"/>
      <c r="T383" s="401"/>
      <c r="U383" s="410">
        <f t="shared" si="71"/>
        <v>0</v>
      </c>
      <c r="V383" s="176"/>
      <c r="W383" s="176"/>
      <c r="X383" s="176"/>
      <c r="Y383" s="401"/>
      <c r="Z383" s="410">
        <f t="shared" si="72"/>
        <v>0</v>
      </c>
      <c r="AA383" s="176"/>
      <c r="AB383" s="176"/>
      <c r="AC383" s="176"/>
      <c r="AD383" s="176"/>
      <c r="AE383" s="410">
        <f t="shared" si="73"/>
        <v>0</v>
      </c>
      <c r="AF383" s="176"/>
      <c r="AG383" s="176"/>
      <c r="AH383" s="176"/>
      <c r="AI383" s="176"/>
      <c r="AJ383" s="410">
        <f t="shared" si="74"/>
        <v>0</v>
      </c>
    </row>
    <row r="384" spans="2:36" ht="33" customHeight="1" thickBot="1" x14ac:dyDescent="0.3">
      <c r="B384" s="202">
        <v>54</v>
      </c>
      <c r="C384" s="958"/>
      <c r="D384" s="181" t="s">
        <v>12</v>
      </c>
      <c r="E384" s="185" t="s">
        <v>534</v>
      </c>
      <c r="F384" s="167">
        <f t="shared" si="76"/>
        <v>0</v>
      </c>
      <c r="G384" s="176"/>
      <c r="H384" s="176"/>
      <c r="I384" s="176"/>
      <c r="J384" s="401"/>
      <c r="K384" s="410">
        <f t="shared" si="75"/>
        <v>0</v>
      </c>
      <c r="L384" s="385"/>
      <c r="M384" s="176"/>
      <c r="N384" s="176"/>
      <c r="O384" s="176"/>
      <c r="P384" s="311">
        <f t="shared" si="70"/>
        <v>0</v>
      </c>
      <c r="Q384" s="176"/>
      <c r="R384" s="176"/>
      <c r="S384" s="176"/>
      <c r="T384" s="401"/>
      <c r="U384" s="410">
        <f t="shared" si="71"/>
        <v>0</v>
      </c>
      <c r="V384" s="176"/>
      <c r="W384" s="176"/>
      <c r="X384" s="176"/>
      <c r="Y384" s="401"/>
      <c r="Z384" s="410">
        <f t="shared" si="72"/>
        <v>0</v>
      </c>
      <c r="AA384" s="176"/>
      <c r="AB384" s="176"/>
      <c r="AC384" s="176"/>
      <c r="AD384" s="176"/>
      <c r="AE384" s="410">
        <f t="shared" si="73"/>
        <v>0</v>
      </c>
      <c r="AF384" s="176"/>
      <c r="AG384" s="176"/>
      <c r="AH384" s="176"/>
      <c r="AI384" s="176"/>
      <c r="AJ384" s="410">
        <f t="shared" si="74"/>
        <v>0</v>
      </c>
    </row>
    <row r="385" spans="2:36" ht="33" customHeight="1" thickBot="1" x14ac:dyDescent="0.3">
      <c r="B385" s="202">
        <v>55</v>
      </c>
      <c r="C385" s="958"/>
      <c r="D385" s="181" t="s">
        <v>209</v>
      </c>
      <c r="E385" s="185" t="s">
        <v>534</v>
      </c>
      <c r="F385" s="167">
        <f t="shared" si="76"/>
        <v>0</v>
      </c>
      <c r="G385" s="176"/>
      <c r="H385" s="176"/>
      <c r="I385" s="176"/>
      <c r="J385" s="401"/>
      <c r="K385" s="410">
        <f t="shared" si="75"/>
        <v>0</v>
      </c>
      <c r="L385" s="385"/>
      <c r="M385" s="176"/>
      <c r="N385" s="176"/>
      <c r="O385" s="176"/>
      <c r="P385" s="311">
        <f t="shared" si="70"/>
        <v>0</v>
      </c>
      <c r="Q385" s="176"/>
      <c r="R385" s="176"/>
      <c r="S385" s="176"/>
      <c r="T385" s="401"/>
      <c r="U385" s="410">
        <f t="shared" si="71"/>
        <v>0</v>
      </c>
      <c r="V385" s="176"/>
      <c r="W385" s="176"/>
      <c r="X385" s="176"/>
      <c r="Y385" s="401"/>
      <c r="Z385" s="410">
        <f t="shared" si="72"/>
        <v>0</v>
      </c>
      <c r="AA385" s="176"/>
      <c r="AB385" s="176"/>
      <c r="AC385" s="176"/>
      <c r="AD385" s="176"/>
      <c r="AE385" s="410">
        <f t="shared" si="73"/>
        <v>0</v>
      </c>
      <c r="AF385" s="176"/>
      <c r="AG385" s="176"/>
      <c r="AH385" s="176"/>
      <c r="AI385" s="176"/>
      <c r="AJ385" s="410">
        <f t="shared" si="74"/>
        <v>0</v>
      </c>
    </row>
    <row r="386" spans="2:36" ht="33" customHeight="1" thickBot="1" x14ac:dyDescent="0.3">
      <c r="B386" s="202">
        <v>56</v>
      </c>
      <c r="C386" s="958"/>
      <c r="D386" s="181" t="s">
        <v>16</v>
      </c>
      <c r="E386" s="185" t="s">
        <v>534</v>
      </c>
      <c r="F386" s="167">
        <f t="shared" si="76"/>
        <v>0</v>
      </c>
      <c r="G386" s="176"/>
      <c r="H386" s="176"/>
      <c r="I386" s="176"/>
      <c r="J386" s="401"/>
      <c r="K386" s="410">
        <f t="shared" si="75"/>
        <v>0</v>
      </c>
      <c r="L386" s="385"/>
      <c r="M386" s="176"/>
      <c r="N386" s="176"/>
      <c r="O386" s="176"/>
      <c r="P386" s="311">
        <f t="shared" si="70"/>
        <v>0</v>
      </c>
      <c r="Q386" s="176"/>
      <c r="R386" s="176"/>
      <c r="S386" s="176"/>
      <c r="T386" s="401"/>
      <c r="U386" s="410">
        <f t="shared" si="71"/>
        <v>0</v>
      </c>
      <c r="V386" s="176"/>
      <c r="W386" s="176"/>
      <c r="X386" s="176"/>
      <c r="Y386" s="401"/>
      <c r="Z386" s="410">
        <f t="shared" si="72"/>
        <v>0</v>
      </c>
      <c r="AA386" s="176"/>
      <c r="AB386" s="176"/>
      <c r="AC386" s="176"/>
      <c r="AD386" s="176"/>
      <c r="AE386" s="410">
        <f t="shared" si="73"/>
        <v>0</v>
      </c>
      <c r="AF386" s="176"/>
      <c r="AG386" s="176"/>
      <c r="AH386" s="176"/>
      <c r="AI386" s="176"/>
      <c r="AJ386" s="410">
        <f t="shared" si="74"/>
        <v>0</v>
      </c>
    </row>
    <row r="387" spans="2:36" ht="33" customHeight="1" thickBot="1" x14ac:dyDescent="0.3">
      <c r="B387" s="202">
        <v>57</v>
      </c>
      <c r="C387" s="958"/>
      <c r="D387" s="181" t="s">
        <v>210</v>
      </c>
      <c r="E387" s="185" t="s">
        <v>534</v>
      </c>
      <c r="F387" s="167">
        <f t="shared" si="76"/>
        <v>0</v>
      </c>
      <c r="G387" s="176"/>
      <c r="H387" s="176"/>
      <c r="I387" s="176"/>
      <c r="J387" s="401"/>
      <c r="K387" s="410">
        <f t="shared" si="75"/>
        <v>0</v>
      </c>
      <c r="L387" s="385"/>
      <c r="M387" s="176"/>
      <c r="N387" s="176"/>
      <c r="O387" s="176"/>
      <c r="P387" s="311">
        <f t="shared" si="70"/>
        <v>0</v>
      </c>
      <c r="Q387" s="176"/>
      <c r="R387" s="176"/>
      <c r="S387" s="176"/>
      <c r="T387" s="401"/>
      <c r="U387" s="410">
        <f t="shared" si="71"/>
        <v>0</v>
      </c>
      <c r="V387" s="176"/>
      <c r="W387" s="176"/>
      <c r="X387" s="176"/>
      <c r="Y387" s="401"/>
      <c r="Z387" s="410">
        <f t="shared" si="72"/>
        <v>0</v>
      </c>
      <c r="AA387" s="176"/>
      <c r="AB387" s="176"/>
      <c r="AC387" s="176"/>
      <c r="AD387" s="176"/>
      <c r="AE387" s="410">
        <f t="shared" si="73"/>
        <v>0</v>
      </c>
      <c r="AF387" s="176"/>
      <c r="AG387" s="176"/>
      <c r="AH387" s="176"/>
      <c r="AI387" s="176"/>
      <c r="AJ387" s="410">
        <f t="shared" si="74"/>
        <v>0</v>
      </c>
    </row>
    <row r="388" spans="2:36" ht="42" customHeight="1" thickBot="1" x14ac:dyDescent="0.3">
      <c r="B388" s="202">
        <v>58</v>
      </c>
      <c r="C388" s="958"/>
      <c r="D388" s="181" t="s">
        <v>211</v>
      </c>
      <c r="E388" s="185" t="s">
        <v>534</v>
      </c>
      <c r="F388" s="167">
        <f t="shared" si="76"/>
        <v>0</v>
      </c>
      <c r="G388" s="176"/>
      <c r="H388" s="176"/>
      <c r="I388" s="176"/>
      <c r="J388" s="401"/>
      <c r="K388" s="410">
        <f t="shared" si="75"/>
        <v>0</v>
      </c>
      <c r="L388" s="385"/>
      <c r="M388" s="176"/>
      <c r="N388" s="176"/>
      <c r="O388" s="176"/>
      <c r="P388" s="311">
        <f t="shared" si="70"/>
        <v>0</v>
      </c>
      <c r="Q388" s="176"/>
      <c r="R388" s="176"/>
      <c r="S388" s="176"/>
      <c r="T388" s="401"/>
      <c r="U388" s="410">
        <f t="shared" si="71"/>
        <v>0</v>
      </c>
      <c r="V388" s="176"/>
      <c r="W388" s="176"/>
      <c r="X388" s="176"/>
      <c r="Y388" s="401"/>
      <c r="Z388" s="410">
        <f t="shared" si="72"/>
        <v>0</v>
      </c>
      <c r="AA388" s="176"/>
      <c r="AB388" s="176"/>
      <c r="AC388" s="176"/>
      <c r="AD388" s="176"/>
      <c r="AE388" s="410">
        <f t="shared" si="73"/>
        <v>0</v>
      </c>
      <c r="AF388" s="176"/>
      <c r="AG388" s="176"/>
      <c r="AH388" s="176"/>
      <c r="AI388" s="176"/>
      <c r="AJ388" s="410">
        <f t="shared" si="74"/>
        <v>0</v>
      </c>
    </row>
    <row r="389" spans="2:36" ht="33" customHeight="1" thickBot="1" x14ac:dyDescent="0.3">
      <c r="B389" s="202">
        <v>59</v>
      </c>
      <c r="C389" s="958"/>
      <c r="D389" s="181" t="s">
        <v>212</v>
      </c>
      <c r="E389" s="185" t="s">
        <v>534</v>
      </c>
      <c r="F389" s="167">
        <f t="shared" si="76"/>
        <v>0</v>
      </c>
      <c r="G389" s="176"/>
      <c r="H389" s="176"/>
      <c r="I389" s="176"/>
      <c r="J389" s="401"/>
      <c r="K389" s="410">
        <f t="shared" si="75"/>
        <v>0</v>
      </c>
      <c r="L389" s="385"/>
      <c r="M389" s="176"/>
      <c r="N389" s="176"/>
      <c r="O389" s="176"/>
      <c r="P389" s="311">
        <f t="shared" si="70"/>
        <v>0</v>
      </c>
      <c r="Q389" s="176"/>
      <c r="R389" s="176"/>
      <c r="S389" s="176"/>
      <c r="T389" s="401"/>
      <c r="U389" s="410">
        <f t="shared" si="71"/>
        <v>0</v>
      </c>
      <c r="V389" s="176"/>
      <c r="W389" s="176"/>
      <c r="X389" s="176"/>
      <c r="Y389" s="401"/>
      <c r="Z389" s="410">
        <f t="shared" si="72"/>
        <v>0</v>
      </c>
      <c r="AA389" s="176"/>
      <c r="AB389" s="176"/>
      <c r="AC389" s="176"/>
      <c r="AD389" s="176"/>
      <c r="AE389" s="410">
        <f t="shared" si="73"/>
        <v>0</v>
      </c>
      <c r="AF389" s="176"/>
      <c r="AG389" s="176"/>
      <c r="AH389" s="176"/>
      <c r="AI389" s="176"/>
      <c r="AJ389" s="410">
        <f t="shared" si="74"/>
        <v>0</v>
      </c>
    </row>
    <row r="390" spans="2:36" ht="33" customHeight="1" thickBot="1" x14ac:dyDescent="0.3">
      <c r="B390" s="202">
        <v>60</v>
      </c>
      <c r="C390" s="958"/>
      <c r="D390" s="181" t="s">
        <v>30</v>
      </c>
      <c r="E390" s="185" t="s">
        <v>534</v>
      </c>
      <c r="F390" s="167">
        <f t="shared" si="76"/>
        <v>0</v>
      </c>
      <c r="G390" s="176"/>
      <c r="H390" s="176"/>
      <c r="I390" s="176"/>
      <c r="J390" s="401"/>
      <c r="K390" s="410">
        <f t="shared" si="75"/>
        <v>0</v>
      </c>
      <c r="L390" s="385"/>
      <c r="M390" s="176"/>
      <c r="N390" s="176"/>
      <c r="O390" s="176"/>
      <c r="P390" s="311">
        <f t="shared" si="70"/>
        <v>0</v>
      </c>
      <c r="Q390" s="176"/>
      <c r="R390" s="176"/>
      <c r="S390" s="176"/>
      <c r="T390" s="401"/>
      <c r="U390" s="410">
        <f t="shared" si="71"/>
        <v>0</v>
      </c>
      <c r="V390" s="176"/>
      <c r="W390" s="176"/>
      <c r="X390" s="176"/>
      <c r="Y390" s="401"/>
      <c r="Z390" s="410">
        <f t="shared" si="72"/>
        <v>0</v>
      </c>
      <c r="AA390" s="176"/>
      <c r="AB390" s="176"/>
      <c r="AC390" s="176"/>
      <c r="AD390" s="176"/>
      <c r="AE390" s="410">
        <f t="shared" si="73"/>
        <v>0</v>
      </c>
      <c r="AF390" s="176"/>
      <c r="AG390" s="176"/>
      <c r="AH390" s="176"/>
      <c r="AI390" s="176"/>
      <c r="AJ390" s="410">
        <f t="shared" si="74"/>
        <v>0</v>
      </c>
    </row>
    <row r="391" spans="2:36" ht="33" customHeight="1" thickBot="1" x14ac:dyDescent="0.3">
      <c r="B391" s="202">
        <v>61</v>
      </c>
      <c r="C391" s="958"/>
      <c r="D391" s="181" t="s">
        <v>590</v>
      </c>
      <c r="E391" s="185" t="s">
        <v>534</v>
      </c>
      <c r="F391" s="167">
        <f t="shared" si="76"/>
        <v>0</v>
      </c>
      <c r="G391" s="176"/>
      <c r="H391" s="176"/>
      <c r="I391" s="176"/>
      <c r="J391" s="401"/>
      <c r="K391" s="410">
        <f t="shared" si="75"/>
        <v>0</v>
      </c>
      <c r="L391" s="385"/>
      <c r="M391" s="176"/>
      <c r="N391" s="176"/>
      <c r="O391" s="176"/>
      <c r="P391" s="311">
        <f t="shared" si="70"/>
        <v>0</v>
      </c>
      <c r="Q391" s="176"/>
      <c r="R391" s="176"/>
      <c r="S391" s="176"/>
      <c r="T391" s="401"/>
      <c r="U391" s="410">
        <f t="shared" si="71"/>
        <v>0</v>
      </c>
      <c r="V391" s="176"/>
      <c r="W391" s="176"/>
      <c r="X391" s="176"/>
      <c r="Y391" s="401"/>
      <c r="Z391" s="410">
        <f t="shared" si="72"/>
        <v>0</v>
      </c>
      <c r="AA391" s="176"/>
      <c r="AB391" s="176"/>
      <c r="AC391" s="176"/>
      <c r="AD391" s="176"/>
      <c r="AE391" s="410">
        <f t="shared" si="73"/>
        <v>0</v>
      </c>
      <c r="AF391" s="176"/>
      <c r="AG391" s="176"/>
      <c r="AH391" s="176"/>
      <c r="AI391" s="176"/>
      <c r="AJ391" s="410">
        <f t="shared" si="74"/>
        <v>0</v>
      </c>
    </row>
    <row r="392" spans="2:36" ht="33" customHeight="1" thickBot="1" x14ac:dyDescent="0.3">
      <c r="B392" s="202">
        <v>62</v>
      </c>
      <c r="C392" s="958"/>
      <c r="D392" s="181" t="s">
        <v>38</v>
      </c>
      <c r="E392" s="185" t="s">
        <v>534</v>
      </c>
      <c r="F392" s="167">
        <f t="shared" si="76"/>
        <v>0</v>
      </c>
      <c r="G392" s="176"/>
      <c r="H392" s="176"/>
      <c r="I392" s="176"/>
      <c r="J392" s="401"/>
      <c r="K392" s="410">
        <f t="shared" si="75"/>
        <v>0</v>
      </c>
      <c r="L392" s="385"/>
      <c r="M392" s="176"/>
      <c r="N392" s="176"/>
      <c r="O392" s="176"/>
      <c r="P392" s="311">
        <f t="shared" si="70"/>
        <v>0</v>
      </c>
      <c r="Q392" s="176"/>
      <c r="R392" s="176"/>
      <c r="S392" s="176"/>
      <c r="T392" s="401"/>
      <c r="U392" s="410">
        <f t="shared" si="71"/>
        <v>0</v>
      </c>
      <c r="V392" s="176"/>
      <c r="W392" s="176"/>
      <c r="X392" s="176"/>
      <c r="Y392" s="401"/>
      <c r="Z392" s="410">
        <f t="shared" si="72"/>
        <v>0</v>
      </c>
      <c r="AA392" s="176"/>
      <c r="AB392" s="176"/>
      <c r="AC392" s="176"/>
      <c r="AD392" s="176"/>
      <c r="AE392" s="410">
        <f t="shared" si="73"/>
        <v>0</v>
      </c>
      <c r="AF392" s="176"/>
      <c r="AG392" s="176"/>
      <c r="AH392" s="176"/>
      <c r="AI392" s="176"/>
      <c r="AJ392" s="410">
        <f t="shared" si="74"/>
        <v>0</v>
      </c>
    </row>
    <row r="393" spans="2:36" ht="33" customHeight="1" thickBot="1" x14ac:dyDescent="0.3">
      <c r="B393" s="202">
        <v>63</v>
      </c>
      <c r="C393" s="958"/>
      <c r="D393" s="181" t="s">
        <v>29</v>
      </c>
      <c r="E393" s="185" t="s">
        <v>534</v>
      </c>
      <c r="F393" s="167">
        <f t="shared" si="76"/>
        <v>0</v>
      </c>
      <c r="G393" s="176"/>
      <c r="H393" s="176"/>
      <c r="I393" s="176"/>
      <c r="J393" s="401"/>
      <c r="K393" s="410">
        <f t="shared" si="75"/>
        <v>0</v>
      </c>
      <c r="L393" s="385"/>
      <c r="M393" s="176"/>
      <c r="N393" s="176"/>
      <c r="O393" s="176"/>
      <c r="P393" s="311">
        <f t="shared" si="70"/>
        <v>0</v>
      </c>
      <c r="Q393" s="176"/>
      <c r="R393" s="176"/>
      <c r="S393" s="176"/>
      <c r="T393" s="401"/>
      <c r="U393" s="410">
        <f t="shared" si="71"/>
        <v>0</v>
      </c>
      <c r="V393" s="176"/>
      <c r="W393" s="176"/>
      <c r="X393" s="176"/>
      <c r="Y393" s="401"/>
      <c r="Z393" s="410">
        <f t="shared" si="72"/>
        <v>0</v>
      </c>
      <c r="AA393" s="176"/>
      <c r="AB393" s="176"/>
      <c r="AC393" s="176"/>
      <c r="AD393" s="176"/>
      <c r="AE393" s="410">
        <f t="shared" si="73"/>
        <v>0</v>
      </c>
      <c r="AF393" s="176"/>
      <c r="AG393" s="176"/>
      <c r="AH393" s="176"/>
      <c r="AI393" s="176"/>
      <c r="AJ393" s="410">
        <f t="shared" si="74"/>
        <v>0</v>
      </c>
    </row>
    <row r="394" spans="2:36" ht="33" customHeight="1" thickBot="1" x14ac:dyDescent="0.3">
      <c r="B394" s="202">
        <v>64</v>
      </c>
      <c r="C394" s="958"/>
      <c r="D394" s="181" t="s">
        <v>18</v>
      </c>
      <c r="E394" s="185" t="s">
        <v>534</v>
      </c>
      <c r="F394" s="167">
        <f t="shared" si="76"/>
        <v>0</v>
      </c>
      <c r="G394" s="176"/>
      <c r="H394" s="176"/>
      <c r="I394" s="176"/>
      <c r="J394" s="401"/>
      <c r="K394" s="410">
        <f t="shared" si="75"/>
        <v>0</v>
      </c>
      <c r="L394" s="385"/>
      <c r="M394" s="176"/>
      <c r="N394" s="176"/>
      <c r="O394" s="176"/>
      <c r="P394" s="311">
        <f t="shared" si="70"/>
        <v>0</v>
      </c>
      <c r="Q394" s="176"/>
      <c r="R394" s="176"/>
      <c r="S394" s="176"/>
      <c r="T394" s="401"/>
      <c r="U394" s="410">
        <f t="shared" si="71"/>
        <v>0</v>
      </c>
      <c r="V394" s="176"/>
      <c r="W394" s="176"/>
      <c r="X394" s="176"/>
      <c r="Y394" s="401"/>
      <c r="Z394" s="410">
        <f t="shared" si="72"/>
        <v>0</v>
      </c>
      <c r="AA394" s="176"/>
      <c r="AB394" s="176"/>
      <c r="AC394" s="176"/>
      <c r="AD394" s="176"/>
      <c r="AE394" s="410">
        <f t="shared" si="73"/>
        <v>0</v>
      </c>
      <c r="AF394" s="176"/>
      <c r="AG394" s="176"/>
      <c r="AH394" s="176"/>
      <c r="AI394" s="176"/>
      <c r="AJ394" s="410">
        <f t="shared" si="74"/>
        <v>0</v>
      </c>
    </row>
    <row r="395" spans="2:36" ht="33" customHeight="1" thickBot="1" x14ac:dyDescent="0.3">
      <c r="B395" s="202">
        <v>65</v>
      </c>
      <c r="C395" s="958"/>
      <c r="D395" s="181" t="s">
        <v>215</v>
      </c>
      <c r="E395" s="185" t="s">
        <v>534</v>
      </c>
      <c r="F395" s="167">
        <f t="shared" si="76"/>
        <v>0</v>
      </c>
      <c r="G395" s="176"/>
      <c r="H395" s="176"/>
      <c r="I395" s="176"/>
      <c r="J395" s="401"/>
      <c r="K395" s="410">
        <f t="shared" si="75"/>
        <v>0</v>
      </c>
      <c r="L395" s="385"/>
      <c r="M395" s="176"/>
      <c r="N395" s="176"/>
      <c r="O395" s="176"/>
      <c r="P395" s="311">
        <f t="shared" si="70"/>
        <v>0</v>
      </c>
      <c r="Q395" s="176"/>
      <c r="R395" s="176"/>
      <c r="S395" s="176"/>
      <c r="T395" s="401"/>
      <c r="U395" s="410">
        <f t="shared" si="71"/>
        <v>0</v>
      </c>
      <c r="V395" s="176"/>
      <c r="W395" s="176"/>
      <c r="X395" s="176"/>
      <c r="Y395" s="401"/>
      <c r="Z395" s="410">
        <f t="shared" si="72"/>
        <v>0</v>
      </c>
      <c r="AA395" s="176"/>
      <c r="AB395" s="176"/>
      <c r="AC395" s="176"/>
      <c r="AD395" s="176"/>
      <c r="AE395" s="410">
        <f t="shared" si="73"/>
        <v>0</v>
      </c>
      <c r="AF395" s="176"/>
      <c r="AG395" s="176"/>
      <c r="AH395" s="176"/>
      <c r="AI395" s="176"/>
      <c r="AJ395" s="410">
        <f t="shared" si="74"/>
        <v>0</v>
      </c>
    </row>
    <row r="396" spans="2:36" ht="33" customHeight="1" thickBot="1" x14ac:dyDescent="0.3">
      <c r="B396" s="202">
        <v>66</v>
      </c>
      <c r="C396" s="958"/>
      <c r="D396" s="181" t="s">
        <v>216</v>
      </c>
      <c r="E396" s="185" t="s">
        <v>534</v>
      </c>
      <c r="F396" s="167">
        <f t="shared" si="76"/>
        <v>0</v>
      </c>
      <c r="G396" s="176"/>
      <c r="H396" s="176"/>
      <c r="I396" s="176"/>
      <c r="J396" s="401"/>
      <c r="K396" s="410">
        <f t="shared" si="75"/>
        <v>0</v>
      </c>
      <c r="L396" s="385"/>
      <c r="M396" s="176"/>
      <c r="N396" s="176"/>
      <c r="O396" s="176"/>
      <c r="P396" s="311">
        <f t="shared" si="70"/>
        <v>0</v>
      </c>
      <c r="Q396" s="176"/>
      <c r="R396" s="176"/>
      <c r="S396" s="176"/>
      <c r="T396" s="401"/>
      <c r="U396" s="410">
        <f t="shared" si="71"/>
        <v>0</v>
      </c>
      <c r="V396" s="176"/>
      <c r="W396" s="176"/>
      <c r="X396" s="176"/>
      <c r="Y396" s="401"/>
      <c r="Z396" s="410">
        <f t="shared" si="72"/>
        <v>0</v>
      </c>
      <c r="AA396" s="176"/>
      <c r="AB396" s="176"/>
      <c r="AC396" s="176"/>
      <c r="AD396" s="176"/>
      <c r="AE396" s="410">
        <f t="shared" si="73"/>
        <v>0</v>
      </c>
      <c r="AF396" s="176"/>
      <c r="AG396" s="176"/>
      <c r="AH396" s="176"/>
      <c r="AI396" s="176"/>
      <c r="AJ396" s="410">
        <f t="shared" si="74"/>
        <v>0</v>
      </c>
    </row>
    <row r="397" spans="2:36" ht="33" customHeight="1" thickBot="1" x14ac:dyDescent="0.3">
      <c r="B397" s="202">
        <v>67</v>
      </c>
      <c r="C397" s="958"/>
      <c r="D397" s="181" t="s">
        <v>44</v>
      </c>
      <c r="E397" s="185" t="s">
        <v>534</v>
      </c>
      <c r="F397" s="167">
        <f t="shared" si="76"/>
        <v>0</v>
      </c>
      <c r="G397" s="176"/>
      <c r="H397" s="176"/>
      <c r="I397" s="176"/>
      <c r="J397" s="401"/>
      <c r="K397" s="410">
        <f t="shared" si="75"/>
        <v>0</v>
      </c>
      <c r="L397" s="385"/>
      <c r="M397" s="176"/>
      <c r="N397" s="176"/>
      <c r="O397" s="176"/>
      <c r="P397" s="311">
        <f t="shared" si="70"/>
        <v>0</v>
      </c>
      <c r="Q397" s="176"/>
      <c r="R397" s="176"/>
      <c r="S397" s="176"/>
      <c r="T397" s="401"/>
      <c r="U397" s="410">
        <f t="shared" si="71"/>
        <v>0</v>
      </c>
      <c r="V397" s="176"/>
      <c r="W397" s="176"/>
      <c r="X397" s="176"/>
      <c r="Y397" s="401"/>
      <c r="Z397" s="410">
        <f t="shared" si="72"/>
        <v>0</v>
      </c>
      <c r="AA397" s="176"/>
      <c r="AB397" s="176"/>
      <c r="AC397" s="176"/>
      <c r="AD397" s="176"/>
      <c r="AE397" s="410">
        <f t="shared" si="73"/>
        <v>0</v>
      </c>
      <c r="AF397" s="176"/>
      <c r="AG397" s="176"/>
      <c r="AH397" s="176"/>
      <c r="AI397" s="176"/>
      <c r="AJ397" s="410">
        <f t="shared" si="74"/>
        <v>0</v>
      </c>
    </row>
    <row r="398" spans="2:36" ht="33" customHeight="1" thickBot="1" x14ac:dyDescent="0.3">
      <c r="B398" s="202">
        <v>68</v>
      </c>
      <c r="C398" s="958"/>
      <c r="D398" s="181" t="s">
        <v>43</v>
      </c>
      <c r="E398" s="185" t="s">
        <v>534</v>
      </c>
      <c r="F398" s="167">
        <f t="shared" si="76"/>
        <v>0</v>
      </c>
      <c r="G398" s="176"/>
      <c r="H398" s="176"/>
      <c r="I398" s="176"/>
      <c r="J398" s="401"/>
      <c r="K398" s="410">
        <f t="shared" si="75"/>
        <v>0</v>
      </c>
      <c r="L398" s="385"/>
      <c r="M398" s="176"/>
      <c r="N398" s="176"/>
      <c r="O398" s="176"/>
      <c r="P398" s="311">
        <f t="shared" si="70"/>
        <v>0</v>
      </c>
      <c r="Q398" s="176"/>
      <c r="R398" s="176"/>
      <c r="S398" s="176"/>
      <c r="T398" s="401"/>
      <c r="U398" s="410">
        <f t="shared" si="71"/>
        <v>0</v>
      </c>
      <c r="V398" s="176"/>
      <c r="W398" s="176"/>
      <c r="X398" s="176"/>
      <c r="Y398" s="401"/>
      <c r="Z398" s="410">
        <f t="shared" si="72"/>
        <v>0</v>
      </c>
      <c r="AA398" s="176"/>
      <c r="AB398" s="176"/>
      <c r="AC398" s="176"/>
      <c r="AD398" s="176"/>
      <c r="AE398" s="410">
        <f t="shared" si="73"/>
        <v>0</v>
      </c>
      <c r="AF398" s="176"/>
      <c r="AG398" s="176"/>
      <c r="AH398" s="176"/>
      <c r="AI398" s="176"/>
      <c r="AJ398" s="410">
        <f t="shared" si="74"/>
        <v>0</v>
      </c>
    </row>
    <row r="399" spans="2:36" ht="33" customHeight="1" thickBot="1" x14ac:dyDescent="0.3">
      <c r="B399" s="202">
        <v>69</v>
      </c>
      <c r="C399" s="958"/>
      <c r="D399" s="181" t="s">
        <v>591</v>
      </c>
      <c r="E399" s="185" t="s">
        <v>534</v>
      </c>
      <c r="F399" s="167">
        <f t="shared" si="76"/>
        <v>0</v>
      </c>
      <c r="G399" s="176"/>
      <c r="H399" s="176"/>
      <c r="I399" s="176"/>
      <c r="J399" s="401"/>
      <c r="K399" s="410">
        <f t="shared" si="75"/>
        <v>0</v>
      </c>
      <c r="L399" s="385"/>
      <c r="M399" s="176"/>
      <c r="N399" s="176"/>
      <c r="O399" s="176"/>
      <c r="P399" s="311">
        <f t="shared" si="70"/>
        <v>0</v>
      </c>
      <c r="Q399" s="176"/>
      <c r="R399" s="176"/>
      <c r="S399" s="176"/>
      <c r="T399" s="401"/>
      <c r="U399" s="410">
        <f t="shared" si="71"/>
        <v>0</v>
      </c>
      <c r="V399" s="176"/>
      <c r="W399" s="176"/>
      <c r="X399" s="176"/>
      <c r="Y399" s="401"/>
      <c r="Z399" s="410">
        <f t="shared" si="72"/>
        <v>0</v>
      </c>
      <c r="AA399" s="176"/>
      <c r="AB399" s="176"/>
      <c r="AC399" s="176"/>
      <c r="AD399" s="176"/>
      <c r="AE399" s="410">
        <f t="shared" si="73"/>
        <v>0</v>
      </c>
      <c r="AF399" s="176"/>
      <c r="AG399" s="176"/>
      <c r="AH399" s="176"/>
      <c r="AI399" s="176"/>
      <c r="AJ399" s="410">
        <f t="shared" si="74"/>
        <v>0</v>
      </c>
    </row>
    <row r="400" spans="2:36" ht="33" customHeight="1" thickBot="1" x14ac:dyDescent="0.3">
      <c r="B400" s="202">
        <v>70</v>
      </c>
      <c r="C400" s="958"/>
      <c r="D400" s="181" t="s">
        <v>106</v>
      </c>
      <c r="E400" s="185" t="s">
        <v>534</v>
      </c>
      <c r="F400" s="167">
        <f t="shared" si="76"/>
        <v>0</v>
      </c>
      <c r="G400" s="176"/>
      <c r="H400" s="176"/>
      <c r="I400" s="176"/>
      <c r="J400" s="401"/>
      <c r="K400" s="410">
        <f t="shared" si="75"/>
        <v>0</v>
      </c>
      <c r="L400" s="385"/>
      <c r="M400" s="176"/>
      <c r="N400" s="176"/>
      <c r="O400" s="176"/>
      <c r="P400" s="311">
        <f t="shared" si="70"/>
        <v>0</v>
      </c>
      <c r="Q400" s="176"/>
      <c r="R400" s="176"/>
      <c r="S400" s="176"/>
      <c r="T400" s="401"/>
      <c r="U400" s="410">
        <f t="shared" si="71"/>
        <v>0</v>
      </c>
      <c r="V400" s="176"/>
      <c r="W400" s="176"/>
      <c r="X400" s="176"/>
      <c r="Y400" s="401"/>
      <c r="Z400" s="410">
        <f t="shared" si="72"/>
        <v>0</v>
      </c>
      <c r="AA400" s="176"/>
      <c r="AB400" s="176"/>
      <c r="AC400" s="176"/>
      <c r="AD400" s="176"/>
      <c r="AE400" s="410">
        <f t="shared" si="73"/>
        <v>0</v>
      </c>
      <c r="AF400" s="176"/>
      <c r="AG400" s="176"/>
      <c r="AH400" s="176"/>
      <c r="AI400" s="176"/>
      <c r="AJ400" s="410">
        <f t="shared" si="74"/>
        <v>0</v>
      </c>
    </row>
    <row r="401" spans="2:36" ht="54.95" customHeight="1" thickBot="1" x14ac:dyDescent="0.3">
      <c r="B401" s="202">
        <v>71</v>
      </c>
      <c r="C401" s="958"/>
      <c r="D401" s="182" t="s">
        <v>107</v>
      </c>
      <c r="E401" s="185" t="s">
        <v>534</v>
      </c>
      <c r="F401" s="167">
        <f t="shared" si="76"/>
        <v>0</v>
      </c>
      <c r="G401" s="176"/>
      <c r="H401" s="176"/>
      <c r="I401" s="176"/>
      <c r="J401" s="401"/>
      <c r="K401" s="410">
        <f t="shared" si="75"/>
        <v>0</v>
      </c>
      <c r="L401" s="385"/>
      <c r="M401" s="176"/>
      <c r="N401" s="176"/>
      <c r="O401" s="176"/>
      <c r="P401" s="311">
        <f t="shared" si="70"/>
        <v>0</v>
      </c>
      <c r="Q401" s="176"/>
      <c r="R401" s="176"/>
      <c r="S401" s="176"/>
      <c r="T401" s="401"/>
      <c r="U401" s="410">
        <f t="shared" si="71"/>
        <v>0</v>
      </c>
      <c r="V401" s="176"/>
      <c r="W401" s="176"/>
      <c r="X401" s="176"/>
      <c r="Y401" s="401"/>
      <c r="Z401" s="410">
        <f t="shared" si="72"/>
        <v>0</v>
      </c>
      <c r="AA401" s="176"/>
      <c r="AB401" s="176"/>
      <c r="AC401" s="176"/>
      <c r="AD401" s="176"/>
      <c r="AE401" s="410">
        <f t="shared" si="73"/>
        <v>0</v>
      </c>
      <c r="AF401" s="176"/>
      <c r="AG401" s="176"/>
      <c r="AH401" s="176"/>
      <c r="AI401" s="176"/>
      <c r="AJ401" s="410">
        <f t="shared" si="74"/>
        <v>0</v>
      </c>
    </row>
    <row r="402" spans="2:36" ht="33" customHeight="1" thickBot="1" x14ac:dyDescent="0.3">
      <c r="B402" s="202">
        <v>72</v>
      </c>
      <c r="C402" s="958"/>
      <c r="D402" s="182" t="s">
        <v>39</v>
      </c>
      <c r="E402" s="185" t="s">
        <v>534</v>
      </c>
      <c r="F402" s="167">
        <f t="shared" si="76"/>
        <v>0</v>
      </c>
      <c r="G402" s="176"/>
      <c r="H402" s="176"/>
      <c r="I402" s="176"/>
      <c r="J402" s="401"/>
      <c r="K402" s="410">
        <f t="shared" si="75"/>
        <v>0</v>
      </c>
      <c r="L402" s="385"/>
      <c r="M402" s="176"/>
      <c r="N402" s="176"/>
      <c r="O402" s="176"/>
      <c r="P402" s="311">
        <f t="shared" ref="P402:P419" si="77">L402+M402+N402+O402</f>
        <v>0</v>
      </c>
      <c r="Q402" s="176"/>
      <c r="R402" s="176"/>
      <c r="S402" s="176"/>
      <c r="T402" s="401"/>
      <c r="U402" s="410">
        <f t="shared" ref="U402:U419" si="78">Q402+R402+S402+T402</f>
        <v>0</v>
      </c>
      <c r="V402" s="176"/>
      <c r="W402" s="176"/>
      <c r="X402" s="176"/>
      <c r="Y402" s="401"/>
      <c r="Z402" s="410">
        <f t="shared" ref="Z402:Z419" si="79">V402+W402+X402+Y402</f>
        <v>0</v>
      </c>
      <c r="AA402" s="176"/>
      <c r="AB402" s="176"/>
      <c r="AC402" s="176"/>
      <c r="AD402" s="176"/>
      <c r="AE402" s="410">
        <f t="shared" ref="AE402:AE419" si="80">AA402+AB402+AC402+AD402</f>
        <v>0</v>
      </c>
      <c r="AF402" s="176"/>
      <c r="AG402" s="176"/>
      <c r="AH402" s="176"/>
      <c r="AI402" s="176"/>
      <c r="AJ402" s="410">
        <f t="shared" ref="AJ402:AJ419" si="81">AF402+AG402+AH402+AI402</f>
        <v>0</v>
      </c>
    </row>
    <row r="403" spans="2:36" ht="33" customHeight="1" thickBot="1" x14ac:dyDescent="0.3">
      <c r="B403" s="202">
        <v>73</v>
      </c>
      <c r="C403" s="958"/>
      <c r="D403" s="182" t="s">
        <v>159</v>
      </c>
      <c r="E403" s="185" t="s">
        <v>534</v>
      </c>
      <c r="F403" s="167">
        <f t="shared" si="76"/>
        <v>0</v>
      </c>
      <c r="G403" s="176"/>
      <c r="H403" s="176"/>
      <c r="I403" s="176"/>
      <c r="J403" s="401"/>
      <c r="K403" s="410">
        <f t="shared" ref="K403:K419" si="82">G403+H403+I403+J403</f>
        <v>0</v>
      </c>
      <c r="L403" s="385"/>
      <c r="M403" s="176"/>
      <c r="N403" s="176"/>
      <c r="O403" s="176"/>
      <c r="P403" s="311">
        <f t="shared" si="77"/>
        <v>0</v>
      </c>
      <c r="Q403" s="176"/>
      <c r="R403" s="176"/>
      <c r="S403" s="176"/>
      <c r="T403" s="401"/>
      <c r="U403" s="410">
        <f t="shared" si="78"/>
        <v>0</v>
      </c>
      <c r="V403" s="176"/>
      <c r="W403" s="176"/>
      <c r="X403" s="176"/>
      <c r="Y403" s="401"/>
      <c r="Z403" s="410">
        <f t="shared" si="79"/>
        <v>0</v>
      </c>
      <c r="AA403" s="176"/>
      <c r="AB403" s="176"/>
      <c r="AC403" s="176"/>
      <c r="AD403" s="176"/>
      <c r="AE403" s="410">
        <f t="shared" si="80"/>
        <v>0</v>
      </c>
      <c r="AF403" s="176"/>
      <c r="AG403" s="176"/>
      <c r="AH403" s="176"/>
      <c r="AI403" s="176"/>
      <c r="AJ403" s="410">
        <f t="shared" si="81"/>
        <v>0</v>
      </c>
    </row>
    <row r="404" spans="2:36" ht="54.95" customHeight="1" thickBot="1" x14ac:dyDescent="0.3">
      <c r="B404" s="202">
        <v>74</v>
      </c>
      <c r="C404" s="958"/>
      <c r="D404" s="182" t="s">
        <v>22</v>
      </c>
      <c r="E404" s="185" t="s">
        <v>534</v>
      </c>
      <c r="F404" s="167">
        <f t="shared" ref="F404:F418" si="83">K404+P404+U404+Z404+AE404+AJ404</f>
        <v>0</v>
      </c>
      <c r="G404" s="176"/>
      <c r="H404" s="176"/>
      <c r="I404" s="176"/>
      <c r="J404" s="401"/>
      <c r="K404" s="410">
        <f t="shared" si="82"/>
        <v>0</v>
      </c>
      <c r="L404" s="385"/>
      <c r="M404" s="176"/>
      <c r="N404" s="176"/>
      <c r="O404" s="176"/>
      <c r="P404" s="311">
        <f t="shared" si="77"/>
        <v>0</v>
      </c>
      <c r="Q404" s="176"/>
      <c r="R404" s="176"/>
      <c r="S404" s="176"/>
      <c r="T404" s="401"/>
      <c r="U404" s="410">
        <f t="shared" si="78"/>
        <v>0</v>
      </c>
      <c r="V404" s="176"/>
      <c r="W404" s="176"/>
      <c r="X404" s="176"/>
      <c r="Y404" s="401"/>
      <c r="Z404" s="410">
        <f t="shared" si="79"/>
        <v>0</v>
      </c>
      <c r="AA404" s="176"/>
      <c r="AB404" s="176"/>
      <c r="AC404" s="176"/>
      <c r="AD404" s="176"/>
      <c r="AE404" s="410">
        <f t="shared" si="80"/>
        <v>0</v>
      </c>
      <c r="AF404" s="176"/>
      <c r="AG404" s="176"/>
      <c r="AH404" s="176"/>
      <c r="AI404" s="176"/>
      <c r="AJ404" s="410">
        <f t="shared" si="81"/>
        <v>0</v>
      </c>
    </row>
    <row r="405" spans="2:36" ht="33" customHeight="1" thickBot="1" x14ac:dyDescent="0.3">
      <c r="B405" s="202">
        <v>75</v>
      </c>
      <c r="C405" s="958"/>
      <c r="D405" s="182" t="s">
        <v>23</v>
      </c>
      <c r="E405" s="185" t="s">
        <v>534</v>
      </c>
      <c r="F405" s="167">
        <f t="shared" si="83"/>
        <v>0</v>
      </c>
      <c r="G405" s="176"/>
      <c r="H405" s="176"/>
      <c r="I405" s="176"/>
      <c r="J405" s="401"/>
      <c r="K405" s="410">
        <f t="shared" si="82"/>
        <v>0</v>
      </c>
      <c r="L405" s="385"/>
      <c r="M405" s="176"/>
      <c r="N405" s="176"/>
      <c r="O405" s="176"/>
      <c r="P405" s="311">
        <f t="shared" si="77"/>
        <v>0</v>
      </c>
      <c r="Q405" s="176"/>
      <c r="R405" s="176"/>
      <c r="S405" s="176"/>
      <c r="T405" s="401"/>
      <c r="U405" s="410">
        <f t="shared" si="78"/>
        <v>0</v>
      </c>
      <c r="V405" s="176"/>
      <c r="W405" s="176"/>
      <c r="X405" s="176"/>
      <c r="Y405" s="401"/>
      <c r="Z405" s="410">
        <f t="shared" si="79"/>
        <v>0</v>
      </c>
      <c r="AA405" s="176"/>
      <c r="AB405" s="176"/>
      <c r="AC405" s="176"/>
      <c r="AD405" s="176"/>
      <c r="AE405" s="410">
        <f t="shared" si="80"/>
        <v>0</v>
      </c>
      <c r="AF405" s="176"/>
      <c r="AG405" s="176"/>
      <c r="AH405" s="176"/>
      <c r="AI405" s="176"/>
      <c r="AJ405" s="410">
        <f t="shared" si="81"/>
        <v>0</v>
      </c>
    </row>
    <row r="406" spans="2:36" ht="33" customHeight="1" thickBot="1" x14ac:dyDescent="0.3">
      <c r="B406" s="202">
        <v>76</v>
      </c>
      <c r="C406" s="958"/>
      <c r="D406" s="182" t="s">
        <v>24</v>
      </c>
      <c r="E406" s="185" t="s">
        <v>534</v>
      </c>
      <c r="F406" s="167">
        <f t="shared" si="83"/>
        <v>0</v>
      </c>
      <c r="G406" s="176"/>
      <c r="H406" s="176"/>
      <c r="I406" s="176"/>
      <c r="J406" s="401"/>
      <c r="K406" s="410">
        <f t="shared" si="82"/>
        <v>0</v>
      </c>
      <c r="L406" s="385"/>
      <c r="M406" s="176"/>
      <c r="N406" s="176"/>
      <c r="O406" s="176"/>
      <c r="P406" s="311">
        <f t="shared" si="77"/>
        <v>0</v>
      </c>
      <c r="Q406" s="176"/>
      <c r="R406" s="176"/>
      <c r="S406" s="176"/>
      <c r="T406" s="401"/>
      <c r="U406" s="410">
        <f t="shared" si="78"/>
        <v>0</v>
      </c>
      <c r="V406" s="176"/>
      <c r="W406" s="176"/>
      <c r="X406" s="176"/>
      <c r="Y406" s="401"/>
      <c r="Z406" s="410">
        <f t="shared" si="79"/>
        <v>0</v>
      </c>
      <c r="AA406" s="176"/>
      <c r="AB406" s="176"/>
      <c r="AC406" s="176"/>
      <c r="AD406" s="176"/>
      <c r="AE406" s="410">
        <f t="shared" si="80"/>
        <v>0</v>
      </c>
      <c r="AF406" s="176"/>
      <c r="AG406" s="176"/>
      <c r="AH406" s="176"/>
      <c r="AI406" s="176"/>
      <c r="AJ406" s="410">
        <f t="shared" si="81"/>
        <v>0</v>
      </c>
    </row>
    <row r="407" spans="2:36" ht="33" customHeight="1" thickBot="1" x14ac:dyDescent="0.3">
      <c r="B407" s="202">
        <v>77</v>
      </c>
      <c r="C407" s="958"/>
      <c r="D407" s="182" t="s">
        <v>25</v>
      </c>
      <c r="E407" s="185" t="s">
        <v>534</v>
      </c>
      <c r="F407" s="167">
        <f t="shared" si="83"/>
        <v>0</v>
      </c>
      <c r="G407" s="176"/>
      <c r="H407" s="176"/>
      <c r="I407" s="176"/>
      <c r="J407" s="401"/>
      <c r="K407" s="410">
        <f t="shared" si="82"/>
        <v>0</v>
      </c>
      <c r="L407" s="385"/>
      <c r="M407" s="176"/>
      <c r="N407" s="176"/>
      <c r="O407" s="176"/>
      <c r="P407" s="311">
        <f t="shared" si="77"/>
        <v>0</v>
      </c>
      <c r="Q407" s="176"/>
      <c r="R407" s="176"/>
      <c r="S407" s="176"/>
      <c r="T407" s="401"/>
      <c r="U407" s="410">
        <f t="shared" si="78"/>
        <v>0</v>
      </c>
      <c r="V407" s="176"/>
      <c r="W407" s="176"/>
      <c r="X407" s="176"/>
      <c r="Y407" s="401"/>
      <c r="Z407" s="410">
        <f t="shared" si="79"/>
        <v>0</v>
      </c>
      <c r="AA407" s="176"/>
      <c r="AB407" s="176"/>
      <c r="AC407" s="176"/>
      <c r="AD407" s="176"/>
      <c r="AE407" s="410">
        <f t="shared" si="80"/>
        <v>0</v>
      </c>
      <c r="AF407" s="176"/>
      <c r="AG407" s="176"/>
      <c r="AH407" s="176"/>
      <c r="AI407" s="176"/>
      <c r="AJ407" s="410">
        <f t="shared" si="81"/>
        <v>0</v>
      </c>
    </row>
    <row r="408" spans="2:36" ht="54.95" customHeight="1" thickBot="1" x14ac:dyDescent="0.3">
      <c r="B408" s="202">
        <v>78</v>
      </c>
      <c r="C408" s="958"/>
      <c r="D408" s="181" t="s">
        <v>218</v>
      </c>
      <c r="E408" s="185" t="s">
        <v>534</v>
      </c>
      <c r="F408" s="167">
        <f t="shared" si="83"/>
        <v>0</v>
      </c>
      <c r="G408" s="176"/>
      <c r="H408" s="176"/>
      <c r="I408" s="176"/>
      <c r="J408" s="401"/>
      <c r="K408" s="410">
        <f t="shared" si="82"/>
        <v>0</v>
      </c>
      <c r="L408" s="385"/>
      <c r="M408" s="176"/>
      <c r="N408" s="176"/>
      <c r="O408" s="176"/>
      <c r="P408" s="311">
        <f t="shared" si="77"/>
        <v>0</v>
      </c>
      <c r="Q408" s="176"/>
      <c r="R408" s="176"/>
      <c r="S408" s="176"/>
      <c r="T408" s="401"/>
      <c r="U408" s="410">
        <f t="shared" si="78"/>
        <v>0</v>
      </c>
      <c r="V408" s="176"/>
      <c r="W408" s="176"/>
      <c r="X408" s="176"/>
      <c r="Y408" s="401"/>
      <c r="Z408" s="410">
        <f t="shared" si="79"/>
        <v>0</v>
      </c>
      <c r="AA408" s="176"/>
      <c r="AB408" s="176"/>
      <c r="AC408" s="176"/>
      <c r="AD408" s="176"/>
      <c r="AE408" s="410">
        <f t="shared" si="80"/>
        <v>0</v>
      </c>
      <c r="AF408" s="176"/>
      <c r="AG408" s="176"/>
      <c r="AH408" s="176"/>
      <c r="AI408" s="176"/>
      <c r="AJ408" s="410">
        <f t="shared" si="81"/>
        <v>0</v>
      </c>
    </row>
    <row r="409" spans="2:36" ht="33" customHeight="1" thickBot="1" x14ac:dyDescent="0.3">
      <c r="B409" s="202">
        <v>79</v>
      </c>
      <c r="C409" s="958"/>
      <c r="D409" s="181" t="s">
        <v>160</v>
      </c>
      <c r="E409" s="185" t="s">
        <v>534</v>
      </c>
      <c r="F409" s="167">
        <f t="shared" si="83"/>
        <v>0</v>
      </c>
      <c r="G409" s="176"/>
      <c r="H409" s="176"/>
      <c r="I409" s="176"/>
      <c r="J409" s="401"/>
      <c r="K409" s="410">
        <f t="shared" si="82"/>
        <v>0</v>
      </c>
      <c r="L409" s="385"/>
      <c r="M409" s="176"/>
      <c r="N409" s="176"/>
      <c r="O409" s="176"/>
      <c r="P409" s="311">
        <f t="shared" si="77"/>
        <v>0</v>
      </c>
      <c r="Q409" s="176"/>
      <c r="R409" s="176"/>
      <c r="S409" s="176"/>
      <c r="T409" s="401"/>
      <c r="U409" s="410">
        <f t="shared" si="78"/>
        <v>0</v>
      </c>
      <c r="V409" s="176"/>
      <c r="W409" s="176"/>
      <c r="X409" s="176"/>
      <c r="Y409" s="401"/>
      <c r="Z409" s="410">
        <f t="shared" si="79"/>
        <v>0</v>
      </c>
      <c r="AA409" s="176"/>
      <c r="AB409" s="176"/>
      <c r="AC409" s="176"/>
      <c r="AD409" s="176"/>
      <c r="AE409" s="410">
        <f t="shared" si="80"/>
        <v>0</v>
      </c>
      <c r="AF409" s="176"/>
      <c r="AG409" s="176"/>
      <c r="AH409" s="176"/>
      <c r="AI409" s="176"/>
      <c r="AJ409" s="410">
        <f t="shared" si="81"/>
        <v>0</v>
      </c>
    </row>
    <row r="410" spans="2:36" ht="33" customHeight="1" thickBot="1" x14ac:dyDescent="0.3">
      <c r="B410" s="202">
        <v>80</v>
      </c>
      <c r="C410" s="958"/>
      <c r="D410" s="181" t="s">
        <v>27</v>
      </c>
      <c r="E410" s="185" t="s">
        <v>534</v>
      </c>
      <c r="F410" s="167">
        <f t="shared" si="83"/>
        <v>0</v>
      </c>
      <c r="G410" s="176"/>
      <c r="H410" s="176"/>
      <c r="I410" s="176"/>
      <c r="J410" s="401"/>
      <c r="K410" s="410">
        <f t="shared" si="82"/>
        <v>0</v>
      </c>
      <c r="L410" s="385"/>
      <c r="M410" s="176"/>
      <c r="N410" s="176"/>
      <c r="O410" s="176"/>
      <c r="P410" s="311">
        <f t="shared" si="77"/>
        <v>0</v>
      </c>
      <c r="Q410" s="176"/>
      <c r="R410" s="176"/>
      <c r="S410" s="176"/>
      <c r="T410" s="401"/>
      <c r="U410" s="410">
        <f t="shared" si="78"/>
        <v>0</v>
      </c>
      <c r="V410" s="176"/>
      <c r="W410" s="176"/>
      <c r="X410" s="176"/>
      <c r="Y410" s="401"/>
      <c r="Z410" s="410">
        <f t="shared" si="79"/>
        <v>0</v>
      </c>
      <c r="AA410" s="176"/>
      <c r="AB410" s="176"/>
      <c r="AC410" s="176"/>
      <c r="AD410" s="176"/>
      <c r="AE410" s="410">
        <f t="shared" si="80"/>
        <v>0</v>
      </c>
      <c r="AF410" s="176"/>
      <c r="AG410" s="176"/>
      <c r="AH410" s="176"/>
      <c r="AI410" s="176"/>
      <c r="AJ410" s="410">
        <f t="shared" si="81"/>
        <v>0</v>
      </c>
    </row>
    <row r="411" spans="2:36" ht="42" customHeight="1" thickBot="1" x14ac:dyDescent="0.3">
      <c r="B411" s="202">
        <v>81</v>
      </c>
      <c r="C411" s="958"/>
      <c r="D411" s="181" t="s">
        <v>214</v>
      </c>
      <c r="E411" s="185" t="s">
        <v>534</v>
      </c>
      <c r="F411" s="167">
        <f t="shared" si="83"/>
        <v>0</v>
      </c>
      <c r="G411" s="176"/>
      <c r="H411" s="176"/>
      <c r="I411" s="176"/>
      <c r="J411" s="401"/>
      <c r="K411" s="410">
        <f t="shared" si="82"/>
        <v>0</v>
      </c>
      <c r="L411" s="385"/>
      <c r="M411" s="176"/>
      <c r="N411" s="176"/>
      <c r="O411" s="176"/>
      <c r="P411" s="311">
        <f t="shared" si="77"/>
        <v>0</v>
      </c>
      <c r="Q411" s="176"/>
      <c r="R411" s="176"/>
      <c r="S411" s="176"/>
      <c r="T411" s="401"/>
      <c r="U411" s="410">
        <f t="shared" si="78"/>
        <v>0</v>
      </c>
      <c r="V411" s="176"/>
      <c r="W411" s="176"/>
      <c r="X411" s="176"/>
      <c r="Y411" s="401"/>
      <c r="Z411" s="410">
        <f t="shared" si="79"/>
        <v>0</v>
      </c>
      <c r="AA411" s="176"/>
      <c r="AB411" s="176"/>
      <c r="AC411" s="176"/>
      <c r="AD411" s="176"/>
      <c r="AE411" s="410">
        <f t="shared" si="80"/>
        <v>0</v>
      </c>
      <c r="AF411" s="176"/>
      <c r="AG411" s="176"/>
      <c r="AH411" s="176"/>
      <c r="AI411" s="176"/>
      <c r="AJ411" s="410">
        <f t="shared" si="81"/>
        <v>0</v>
      </c>
    </row>
    <row r="412" spans="2:36" ht="33" customHeight="1" thickBot="1" x14ac:dyDescent="0.3">
      <c r="B412" s="202">
        <v>82</v>
      </c>
      <c r="C412" s="958"/>
      <c r="D412" s="181" t="s">
        <v>28</v>
      </c>
      <c r="E412" s="185" t="s">
        <v>534</v>
      </c>
      <c r="F412" s="167">
        <f t="shared" si="83"/>
        <v>0</v>
      </c>
      <c r="G412" s="176"/>
      <c r="H412" s="176"/>
      <c r="I412" s="176"/>
      <c r="J412" s="401"/>
      <c r="K412" s="410">
        <f t="shared" si="82"/>
        <v>0</v>
      </c>
      <c r="L412" s="385"/>
      <c r="M412" s="176"/>
      <c r="N412" s="176"/>
      <c r="O412" s="176"/>
      <c r="P412" s="311">
        <f t="shared" si="77"/>
        <v>0</v>
      </c>
      <c r="Q412" s="176"/>
      <c r="R412" s="176"/>
      <c r="S412" s="176"/>
      <c r="T412" s="401"/>
      <c r="U412" s="410">
        <f t="shared" si="78"/>
        <v>0</v>
      </c>
      <c r="V412" s="176"/>
      <c r="W412" s="176"/>
      <c r="X412" s="176"/>
      <c r="Y412" s="401"/>
      <c r="Z412" s="410">
        <f t="shared" si="79"/>
        <v>0</v>
      </c>
      <c r="AA412" s="176"/>
      <c r="AB412" s="176"/>
      <c r="AC412" s="176"/>
      <c r="AD412" s="176"/>
      <c r="AE412" s="410">
        <f t="shared" si="80"/>
        <v>0</v>
      </c>
      <c r="AF412" s="176"/>
      <c r="AG412" s="176"/>
      <c r="AH412" s="176"/>
      <c r="AI412" s="176"/>
      <c r="AJ412" s="410">
        <f t="shared" si="81"/>
        <v>0</v>
      </c>
    </row>
    <row r="413" spans="2:36" ht="33" customHeight="1" thickBot="1" x14ac:dyDescent="0.3">
      <c r="B413" s="202">
        <v>83</v>
      </c>
      <c r="C413" s="958"/>
      <c r="D413" s="181" t="s">
        <v>105</v>
      </c>
      <c r="E413" s="185" t="s">
        <v>534</v>
      </c>
      <c r="F413" s="167">
        <f t="shared" si="83"/>
        <v>0</v>
      </c>
      <c r="G413" s="176"/>
      <c r="H413" s="176"/>
      <c r="I413" s="176"/>
      <c r="J413" s="401"/>
      <c r="K413" s="410">
        <f t="shared" si="82"/>
        <v>0</v>
      </c>
      <c r="L413" s="385"/>
      <c r="M413" s="176"/>
      <c r="N413" s="176"/>
      <c r="O413" s="176"/>
      <c r="P413" s="311">
        <f t="shared" si="77"/>
        <v>0</v>
      </c>
      <c r="Q413" s="176"/>
      <c r="R413" s="176"/>
      <c r="S413" s="176"/>
      <c r="T413" s="401"/>
      <c r="U413" s="410">
        <f t="shared" si="78"/>
        <v>0</v>
      </c>
      <c r="V413" s="176"/>
      <c r="W413" s="176"/>
      <c r="X413" s="176"/>
      <c r="Y413" s="401"/>
      <c r="Z413" s="410">
        <f t="shared" si="79"/>
        <v>0</v>
      </c>
      <c r="AA413" s="176"/>
      <c r="AB413" s="176"/>
      <c r="AC413" s="176"/>
      <c r="AD413" s="176"/>
      <c r="AE413" s="410">
        <f t="shared" si="80"/>
        <v>0</v>
      </c>
      <c r="AF413" s="176"/>
      <c r="AG413" s="176"/>
      <c r="AH413" s="176"/>
      <c r="AI413" s="176"/>
      <c r="AJ413" s="410">
        <f t="shared" si="81"/>
        <v>0</v>
      </c>
    </row>
    <row r="414" spans="2:36" ht="33" customHeight="1" thickBot="1" x14ac:dyDescent="0.3">
      <c r="B414" s="202">
        <v>84</v>
      </c>
      <c r="C414" s="958"/>
      <c r="D414" s="181" t="s">
        <v>37</v>
      </c>
      <c r="E414" s="185" t="s">
        <v>534</v>
      </c>
      <c r="F414" s="167">
        <f t="shared" si="83"/>
        <v>0</v>
      </c>
      <c r="G414" s="176"/>
      <c r="H414" s="176"/>
      <c r="I414" s="176"/>
      <c r="J414" s="401"/>
      <c r="K414" s="410">
        <f t="shared" si="82"/>
        <v>0</v>
      </c>
      <c r="L414" s="385"/>
      <c r="M414" s="176"/>
      <c r="N414" s="176"/>
      <c r="O414" s="176"/>
      <c r="P414" s="311">
        <f t="shared" si="77"/>
        <v>0</v>
      </c>
      <c r="Q414" s="176"/>
      <c r="R414" s="176"/>
      <c r="S414" s="176"/>
      <c r="T414" s="401"/>
      <c r="U414" s="410">
        <f t="shared" si="78"/>
        <v>0</v>
      </c>
      <c r="V414" s="176"/>
      <c r="W414" s="176"/>
      <c r="X414" s="176"/>
      <c r="Y414" s="401"/>
      <c r="Z414" s="410">
        <f t="shared" si="79"/>
        <v>0</v>
      </c>
      <c r="AA414" s="176"/>
      <c r="AB414" s="176"/>
      <c r="AC414" s="176"/>
      <c r="AD414" s="176"/>
      <c r="AE414" s="410">
        <f t="shared" si="80"/>
        <v>0</v>
      </c>
      <c r="AF414" s="176"/>
      <c r="AG414" s="176"/>
      <c r="AH414" s="176"/>
      <c r="AI414" s="176"/>
      <c r="AJ414" s="410">
        <f t="shared" si="81"/>
        <v>0</v>
      </c>
    </row>
    <row r="415" spans="2:36" ht="33" customHeight="1" thickBot="1" x14ac:dyDescent="0.3">
      <c r="B415" s="202">
        <v>85</v>
      </c>
      <c r="C415" s="958"/>
      <c r="D415" s="181" t="s">
        <v>20</v>
      </c>
      <c r="E415" s="185" t="s">
        <v>534</v>
      </c>
      <c r="F415" s="167">
        <f t="shared" si="83"/>
        <v>0</v>
      </c>
      <c r="G415" s="176"/>
      <c r="H415" s="176"/>
      <c r="I415" s="176"/>
      <c r="J415" s="401"/>
      <c r="K415" s="410">
        <f t="shared" si="82"/>
        <v>0</v>
      </c>
      <c r="L415" s="385"/>
      <c r="M415" s="176"/>
      <c r="N415" s="176"/>
      <c r="O415" s="176"/>
      <c r="P415" s="311">
        <f t="shared" si="77"/>
        <v>0</v>
      </c>
      <c r="Q415" s="176"/>
      <c r="R415" s="176"/>
      <c r="S415" s="176"/>
      <c r="T415" s="401"/>
      <c r="U415" s="410">
        <f t="shared" si="78"/>
        <v>0</v>
      </c>
      <c r="V415" s="176"/>
      <c r="W415" s="176"/>
      <c r="X415" s="176"/>
      <c r="Y415" s="401"/>
      <c r="Z415" s="410">
        <f t="shared" si="79"/>
        <v>0</v>
      </c>
      <c r="AA415" s="176"/>
      <c r="AB415" s="176"/>
      <c r="AC415" s="176"/>
      <c r="AD415" s="176"/>
      <c r="AE415" s="410">
        <f t="shared" si="80"/>
        <v>0</v>
      </c>
      <c r="AF415" s="176"/>
      <c r="AG415" s="176"/>
      <c r="AH415" s="176"/>
      <c r="AI415" s="176"/>
      <c r="AJ415" s="410">
        <f t="shared" si="81"/>
        <v>0</v>
      </c>
    </row>
    <row r="416" spans="2:36" ht="33" customHeight="1" thickBot="1" x14ac:dyDescent="0.3">
      <c r="B416" s="202">
        <v>86</v>
      </c>
      <c r="C416" s="958"/>
      <c r="D416" s="181" t="s">
        <v>130</v>
      </c>
      <c r="E416" s="185" t="s">
        <v>534</v>
      </c>
      <c r="F416" s="167">
        <f t="shared" si="83"/>
        <v>0</v>
      </c>
      <c r="G416" s="176"/>
      <c r="H416" s="176"/>
      <c r="I416" s="176"/>
      <c r="J416" s="401"/>
      <c r="K416" s="410">
        <f t="shared" si="82"/>
        <v>0</v>
      </c>
      <c r="L416" s="385"/>
      <c r="M416" s="176"/>
      <c r="N416" s="176"/>
      <c r="O416" s="176"/>
      <c r="P416" s="311">
        <f t="shared" si="77"/>
        <v>0</v>
      </c>
      <c r="Q416" s="176"/>
      <c r="R416" s="176"/>
      <c r="S416" s="176"/>
      <c r="T416" s="401"/>
      <c r="U416" s="410">
        <f t="shared" si="78"/>
        <v>0</v>
      </c>
      <c r="V416" s="176"/>
      <c r="W416" s="176"/>
      <c r="X416" s="176"/>
      <c r="Y416" s="401"/>
      <c r="Z416" s="410">
        <f t="shared" si="79"/>
        <v>0</v>
      </c>
      <c r="AA416" s="176"/>
      <c r="AB416" s="176"/>
      <c r="AC416" s="176"/>
      <c r="AD416" s="176"/>
      <c r="AE416" s="410">
        <f t="shared" si="80"/>
        <v>0</v>
      </c>
      <c r="AF416" s="176"/>
      <c r="AG416" s="176"/>
      <c r="AH416" s="176"/>
      <c r="AI416" s="176"/>
      <c r="AJ416" s="410">
        <f t="shared" si="81"/>
        <v>0</v>
      </c>
    </row>
    <row r="417" spans="2:36" ht="33" customHeight="1" thickBot="1" x14ac:dyDescent="0.3">
      <c r="B417" s="202">
        <v>87</v>
      </c>
      <c r="C417" s="958"/>
      <c r="D417" s="181" t="s">
        <v>21</v>
      </c>
      <c r="E417" s="185" t="s">
        <v>534</v>
      </c>
      <c r="F417" s="167">
        <f t="shared" si="83"/>
        <v>0</v>
      </c>
      <c r="G417" s="176"/>
      <c r="H417" s="176"/>
      <c r="I417" s="176"/>
      <c r="J417" s="401"/>
      <c r="K417" s="410">
        <f t="shared" si="82"/>
        <v>0</v>
      </c>
      <c r="L417" s="385"/>
      <c r="M417" s="176"/>
      <c r="N417" s="176"/>
      <c r="O417" s="176"/>
      <c r="P417" s="311">
        <f t="shared" si="77"/>
        <v>0</v>
      </c>
      <c r="Q417" s="176"/>
      <c r="R417" s="176"/>
      <c r="S417" s="176"/>
      <c r="T417" s="401"/>
      <c r="U417" s="410">
        <f t="shared" si="78"/>
        <v>0</v>
      </c>
      <c r="V417" s="176"/>
      <c r="W417" s="176"/>
      <c r="X417" s="176"/>
      <c r="Y417" s="401"/>
      <c r="Z417" s="410">
        <f t="shared" si="79"/>
        <v>0</v>
      </c>
      <c r="AA417" s="176"/>
      <c r="AB417" s="176"/>
      <c r="AC417" s="176"/>
      <c r="AD417" s="176"/>
      <c r="AE417" s="410">
        <f t="shared" si="80"/>
        <v>0</v>
      </c>
      <c r="AF417" s="176"/>
      <c r="AG417" s="176"/>
      <c r="AH417" s="176"/>
      <c r="AI417" s="176"/>
      <c r="AJ417" s="410">
        <f t="shared" si="81"/>
        <v>0</v>
      </c>
    </row>
    <row r="418" spans="2:36" ht="33" customHeight="1" x14ac:dyDescent="0.25">
      <c r="B418" s="157"/>
      <c r="C418" s="958"/>
      <c r="D418" s="200"/>
      <c r="E418" s="186" t="s">
        <v>119</v>
      </c>
      <c r="F418" s="167">
        <f t="shared" si="83"/>
        <v>0</v>
      </c>
      <c r="G418" s="180">
        <v>0</v>
      </c>
      <c r="H418" s="180">
        <v>0</v>
      </c>
      <c r="I418" s="180">
        <v>0</v>
      </c>
      <c r="J418" s="408">
        <v>0</v>
      </c>
      <c r="K418" s="410">
        <f t="shared" si="82"/>
        <v>0</v>
      </c>
      <c r="L418" s="396">
        <v>0</v>
      </c>
      <c r="M418" s="180">
        <v>0</v>
      </c>
      <c r="N418" s="180">
        <v>0</v>
      </c>
      <c r="O418" s="180">
        <v>0</v>
      </c>
      <c r="P418" s="311">
        <f t="shared" si="77"/>
        <v>0</v>
      </c>
      <c r="Q418" s="180">
        <v>0</v>
      </c>
      <c r="R418" s="180">
        <v>0</v>
      </c>
      <c r="S418" s="180">
        <v>0</v>
      </c>
      <c r="T418" s="408">
        <v>0</v>
      </c>
      <c r="U418" s="410">
        <f t="shared" si="78"/>
        <v>0</v>
      </c>
      <c r="V418" s="180">
        <v>0</v>
      </c>
      <c r="W418" s="180">
        <v>0</v>
      </c>
      <c r="X418" s="180">
        <v>0</v>
      </c>
      <c r="Y418" s="408">
        <v>0</v>
      </c>
      <c r="Z418" s="410">
        <f t="shared" si="79"/>
        <v>0</v>
      </c>
      <c r="AA418" s="180">
        <v>0</v>
      </c>
      <c r="AB418" s="180">
        <v>0</v>
      </c>
      <c r="AC418" s="180">
        <v>0</v>
      </c>
      <c r="AD418" s="180">
        <v>0</v>
      </c>
      <c r="AE418" s="410">
        <f t="shared" si="80"/>
        <v>0</v>
      </c>
      <c r="AF418" s="180">
        <v>0</v>
      </c>
      <c r="AG418" s="180">
        <v>0</v>
      </c>
      <c r="AH418" s="180">
        <v>0</v>
      </c>
      <c r="AI418" s="180">
        <v>0</v>
      </c>
      <c r="AJ418" s="410">
        <f t="shared" si="81"/>
        <v>0</v>
      </c>
    </row>
    <row r="419" spans="2:36" ht="33" customHeight="1" thickBot="1" x14ac:dyDescent="0.3">
      <c r="B419" s="179"/>
      <c r="C419" s="959"/>
      <c r="D419" s="201"/>
      <c r="E419" s="187" t="s">
        <v>114</v>
      </c>
      <c r="F419" s="167">
        <f>K419+P419+U419+Z419+AE419+AJ419</f>
        <v>0</v>
      </c>
      <c r="G419" s="44">
        <v>0</v>
      </c>
      <c r="H419" s="44">
        <v>0</v>
      </c>
      <c r="I419" s="44">
        <v>0</v>
      </c>
      <c r="J419" s="398">
        <v>0</v>
      </c>
      <c r="K419" s="410">
        <f t="shared" si="82"/>
        <v>0</v>
      </c>
      <c r="L419" s="381">
        <v>0</v>
      </c>
      <c r="M419" s="44">
        <v>0</v>
      </c>
      <c r="N419" s="44">
        <v>0</v>
      </c>
      <c r="O419" s="44">
        <v>0</v>
      </c>
      <c r="P419" s="311">
        <f t="shared" si="77"/>
        <v>0</v>
      </c>
      <c r="Q419" s="44">
        <v>0</v>
      </c>
      <c r="R419" s="44">
        <v>0</v>
      </c>
      <c r="S419" s="44">
        <v>0</v>
      </c>
      <c r="T419" s="398">
        <v>0</v>
      </c>
      <c r="U419" s="410">
        <f t="shared" si="78"/>
        <v>0</v>
      </c>
      <c r="V419" s="44">
        <v>0</v>
      </c>
      <c r="W419" s="44">
        <v>0</v>
      </c>
      <c r="X419" s="44">
        <v>0</v>
      </c>
      <c r="Y419" s="398">
        <v>0</v>
      </c>
      <c r="Z419" s="410">
        <f t="shared" si="79"/>
        <v>0</v>
      </c>
      <c r="AA419" s="44">
        <v>0</v>
      </c>
      <c r="AB419" s="44">
        <v>0</v>
      </c>
      <c r="AC419" s="44">
        <v>0</v>
      </c>
      <c r="AD419" s="44">
        <v>0</v>
      </c>
      <c r="AE419" s="410">
        <f t="shared" si="80"/>
        <v>0</v>
      </c>
      <c r="AF419" s="44">
        <v>0</v>
      </c>
      <c r="AG419" s="44">
        <v>0</v>
      </c>
      <c r="AH419" s="44">
        <v>0</v>
      </c>
      <c r="AI419" s="44">
        <v>0</v>
      </c>
      <c r="AJ419" s="410">
        <f t="shared" si="81"/>
        <v>0</v>
      </c>
    </row>
  </sheetData>
  <sheetProtection formatCells="0" sort="0" autoFilter="0"/>
  <autoFilter ref="D10:D419"/>
  <mergeCells count="211">
    <mergeCell ref="D353:D355"/>
    <mergeCell ref="D356:D358"/>
    <mergeCell ref="D359:D361"/>
    <mergeCell ref="D362:D364"/>
    <mergeCell ref="K3:K4"/>
    <mergeCell ref="G2:K2"/>
    <mergeCell ref="L2:P2"/>
    <mergeCell ref="P3:P4"/>
    <mergeCell ref="D118:D120"/>
    <mergeCell ref="D113:D117"/>
    <mergeCell ref="D106:D108"/>
    <mergeCell ref="D96:D100"/>
    <mergeCell ref="D101:D105"/>
    <mergeCell ref="D183:D187"/>
    <mergeCell ref="D188:D192"/>
    <mergeCell ref="D193:D197"/>
    <mergeCell ref="D198:D202"/>
    <mergeCell ref="D203:D207"/>
    <mergeCell ref="B86:B90"/>
    <mergeCell ref="B347:B349"/>
    <mergeCell ref="B350:B352"/>
    <mergeCell ref="B353:B355"/>
    <mergeCell ref="B356:B358"/>
    <mergeCell ref="B359:B361"/>
    <mergeCell ref="B362:B364"/>
    <mergeCell ref="B314:B316"/>
    <mergeCell ref="B317:B319"/>
    <mergeCell ref="B320:B322"/>
    <mergeCell ref="B323:B325"/>
    <mergeCell ref="B326:B328"/>
    <mergeCell ref="B329:B331"/>
    <mergeCell ref="B332:B334"/>
    <mergeCell ref="B335:B337"/>
    <mergeCell ref="B338:B340"/>
    <mergeCell ref="B341:B343"/>
    <mergeCell ref="B344:B346"/>
    <mergeCell ref="B308:B310"/>
    <mergeCell ref="B311:B313"/>
    <mergeCell ref="B275:B277"/>
    <mergeCell ref="B278:B280"/>
    <mergeCell ref="B247:B251"/>
    <mergeCell ref="B281:B283"/>
    <mergeCell ref="B284:B286"/>
    <mergeCell ref="D32:D36"/>
    <mergeCell ref="D37:D41"/>
    <mergeCell ref="B13:B17"/>
    <mergeCell ref="B32:B36"/>
    <mergeCell ref="B37:B41"/>
    <mergeCell ref="D55:D59"/>
    <mergeCell ref="B55:B59"/>
    <mergeCell ref="B78:B82"/>
    <mergeCell ref="B83:B85"/>
    <mergeCell ref="B70:B74"/>
    <mergeCell ref="D70:D74"/>
    <mergeCell ref="B75:B77"/>
    <mergeCell ref="D75:D77"/>
    <mergeCell ref="D78:D82"/>
    <mergeCell ref="D83:D85"/>
    <mergeCell ref="B60:B64"/>
    <mergeCell ref="D60:D64"/>
    <mergeCell ref="B65:B69"/>
    <mergeCell ref="D65:D69"/>
    <mergeCell ref="B29:B31"/>
    <mergeCell ref="D29:D31"/>
    <mergeCell ref="D239:D243"/>
    <mergeCell ref="B3:B4"/>
    <mergeCell ref="C3:C4"/>
    <mergeCell ref="F3:F4"/>
    <mergeCell ref="B18:B20"/>
    <mergeCell ref="D18:D20"/>
    <mergeCell ref="D10:D12"/>
    <mergeCell ref="C8:E8"/>
    <mergeCell ref="C9:E9"/>
    <mergeCell ref="D13:D17"/>
    <mergeCell ref="C5:E5"/>
    <mergeCell ref="C6:E6"/>
    <mergeCell ref="C7:E7"/>
    <mergeCell ref="B10:B12"/>
    <mergeCell ref="B266:B268"/>
    <mergeCell ref="D137:D139"/>
    <mergeCell ref="B140:B142"/>
    <mergeCell ref="B178:B182"/>
    <mergeCell ref="D178:D182"/>
    <mergeCell ref="D173:D177"/>
    <mergeCell ref="B164:B166"/>
    <mergeCell ref="B173:B177"/>
    <mergeCell ref="D168:D172"/>
    <mergeCell ref="B152:B154"/>
    <mergeCell ref="B144:B146"/>
    <mergeCell ref="B156:B158"/>
    <mergeCell ref="B193:B197"/>
    <mergeCell ref="B198:B202"/>
    <mergeCell ref="B239:B243"/>
    <mergeCell ref="B260:B262"/>
    <mergeCell ref="B252:B254"/>
    <mergeCell ref="C252:C254"/>
    <mergeCell ref="B255:B259"/>
    <mergeCell ref="D255:D259"/>
    <mergeCell ref="B290:B292"/>
    <mergeCell ref="B293:B295"/>
    <mergeCell ref="D329:D331"/>
    <mergeCell ref="D323:D325"/>
    <mergeCell ref="D272:D274"/>
    <mergeCell ref="D302:D304"/>
    <mergeCell ref="D305:D307"/>
    <mergeCell ref="D296:D298"/>
    <mergeCell ref="D299:D301"/>
    <mergeCell ref="D275:D277"/>
    <mergeCell ref="D293:D295"/>
    <mergeCell ref="D308:D310"/>
    <mergeCell ref="D278:D280"/>
    <mergeCell ref="B296:B298"/>
    <mergeCell ref="B299:B301"/>
    <mergeCell ref="B302:B304"/>
    <mergeCell ref="B305:B307"/>
    <mergeCell ref="B287:B289"/>
    <mergeCell ref="B269:B271"/>
    <mergeCell ref="B272:B274"/>
    <mergeCell ref="B263:B265"/>
    <mergeCell ref="D244:D246"/>
    <mergeCell ref="D224:D228"/>
    <mergeCell ref="B168:B172"/>
    <mergeCell ref="D263:D265"/>
    <mergeCell ref="D266:D268"/>
    <mergeCell ref="D269:D271"/>
    <mergeCell ref="C263:C419"/>
    <mergeCell ref="D335:D337"/>
    <mergeCell ref="D338:D340"/>
    <mergeCell ref="D341:D343"/>
    <mergeCell ref="D344:D346"/>
    <mergeCell ref="D347:D349"/>
    <mergeCell ref="D350:D352"/>
    <mergeCell ref="D311:D313"/>
    <mergeCell ref="D314:D316"/>
    <mergeCell ref="D317:D319"/>
    <mergeCell ref="D320:D322"/>
    <mergeCell ref="D284:D286"/>
    <mergeCell ref="D287:D289"/>
    <mergeCell ref="D326:D328"/>
    <mergeCell ref="D332:D334"/>
    <mergeCell ref="D281:D283"/>
    <mergeCell ref="D290:D292"/>
    <mergeCell ref="D252:D254"/>
    <mergeCell ref="B91:B95"/>
    <mergeCell ref="B96:B100"/>
    <mergeCell ref="B101:B105"/>
    <mergeCell ref="B113:B117"/>
    <mergeCell ref="B124:B128"/>
    <mergeCell ref="B129:B133"/>
    <mergeCell ref="B137:B139"/>
    <mergeCell ref="D229:D233"/>
    <mergeCell ref="B134:B136"/>
    <mergeCell ref="B121:B123"/>
    <mergeCell ref="B118:B120"/>
    <mergeCell ref="B106:B108"/>
    <mergeCell ref="B109:B111"/>
    <mergeCell ref="D129:D133"/>
    <mergeCell ref="D216:D218"/>
    <mergeCell ref="B203:B207"/>
    <mergeCell ref="B229:B233"/>
    <mergeCell ref="D121:D123"/>
    <mergeCell ref="D124:D128"/>
    <mergeCell ref="D213:D215"/>
    <mergeCell ref="B148:B150"/>
    <mergeCell ref="B160:B162"/>
    <mergeCell ref="B219:B223"/>
    <mergeCell ref="B224:B228"/>
    <mergeCell ref="D208:D212"/>
    <mergeCell ref="D234:D238"/>
    <mergeCell ref="B208:B212"/>
    <mergeCell ref="D164:D167"/>
    <mergeCell ref="D219:D223"/>
    <mergeCell ref="D247:D251"/>
    <mergeCell ref="D260:D262"/>
    <mergeCell ref="B1:F2"/>
    <mergeCell ref="D3:E4"/>
    <mergeCell ref="B50:B54"/>
    <mergeCell ref="D50:D54"/>
    <mergeCell ref="B45:B49"/>
    <mergeCell ref="D45:D49"/>
    <mergeCell ref="B42:B44"/>
    <mergeCell ref="D42:D44"/>
    <mergeCell ref="B21:B23"/>
    <mergeCell ref="D21:D23"/>
    <mergeCell ref="B24:B28"/>
    <mergeCell ref="D24:D28"/>
    <mergeCell ref="B183:B187"/>
    <mergeCell ref="B188:B192"/>
    <mergeCell ref="B244:B246"/>
    <mergeCell ref="C10:C246"/>
    <mergeCell ref="D86:D90"/>
    <mergeCell ref="D91:D95"/>
    <mergeCell ref="B216:B218"/>
    <mergeCell ref="B234:B238"/>
    <mergeCell ref="B213:B215"/>
    <mergeCell ref="AF2:AJ2"/>
    <mergeCell ref="AJ3:AJ4"/>
    <mergeCell ref="D109:D112"/>
    <mergeCell ref="D140:D143"/>
    <mergeCell ref="D144:D147"/>
    <mergeCell ref="D148:D151"/>
    <mergeCell ref="D152:D155"/>
    <mergeCell ref="D156:D159"/>
    <mergeCell ref="D160:D163"/>
    <mergeCell ref="Q2:U2"/>
    <mergeCell ref="U3:U4"/>
    <mergeCell ref="D134:D136"/>
    <mergeCell ref="AA2:AE2"/>
    <mergeCell ref="AE3:AE4"/>
    <mergeCell ref="V2:Z2"/>
    <mergeCell ref="Z3:Z4"/>
  </mergeCells>
  <pageMargins left="3.937007874015748E-2" right="0" top="0" bottom="0" header="0.31496062992125984" footer="0.31496062992125984"/>
  <pageSetup paperSize="9" scale="9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H104"/>
  <sheetViews>
    <sheetView zoomScale="80" zoomScaleNormal="80" workbookViewId="0">
      <pane xSplit="4" ySplit="5" topLeftCell="H21" activePane="bottomRight" state="frozen"/>
      <selection pane="topRight" activeCell="E1" sqref="E1"/>
      <selection pane="bottomLeft" activeCell="A6" sqref="A6"/>
      <selection pane="bottomRight" activeCell="AG21" sqref="AG21:AH21"/>
    </sheetView>
  </sheetViews>
  <sheetFormatPr defaultColWidth="13.7109375" defaultRowHeight="15" x14ac:dyDescent="0.25"/>
  <cols>
    <col min="1" max="1" width="1.7109375" style="14" customWidth="1"/>
    <col min="2" max="2" width="33.140625" style="12" customWidth="1"/>
    <col min="3" max="3" width="71.42578125" style="12" customWidth="1"/>
    <col min="4" max="4" width="7.5703125" style="12" bestFit="1" customWidth="1"/>
    <col min="5" max="8" width="6" style="196" customWidth="1"/>
    <col min="9" max="9" width="13.7109375" style="12"/>
    <col min="10" max="10" width="6.140625" style="12" customWidth="1"/>
    <col min="11" max="13" width="6.42578125" style="12" customWidth="1"/>
    <col min="14" max="14" width="13.28515625" style="12" customWidth="1"/>
    <col min="15" max="16" width="6.42578125" style="12" customWidth="1"/>
    <col min="17" max="17" width="6.140625" style="12" customWidth="1"/>
    <col min="18" max="18" width="6" style="12" customWidth="1"/>
    <col min="19" max="19" width="13.140625" style="12" customWidth="1"/>
    <col min="20" max="21" width="6.140625" style="12" customWidth="1"/>
    <col min="22" max="22" width="6.42578125" style="12" customWidth="1"/>
    <col min="23" max="23" width="6" style="12" customWidth="1"/>
    <col min="24" max="24" width="13.140625" style="12" customWidth="1"/>
    <col min="25" max="28" width="5.85546875" style="12" customWidth="1"/>
    <col min="29" max="29" width="13.140625" style="12" customWidth="1"/>
    <col min="30" max="30" width="5.85546875" style="12" customWidth="1"/>
    <col min="31" max="31" width="5.7109375" style="12" customWidth="1"/>
    <col min="32" max="32" width="5.85546875" style="12" customWidth="1"/>
    <col min="33" max="33" width="5.7109375" style="12" customWidth="1"/>
    <col min="34" max="34" width="13.28515625" style="12" customWidth="1"/>
    <col min="35" max="16384" width="13.7109375" style="12"/>
  </cols>
  <sheetData>
    <row r="1" spans="2:34" s="13" customFormat="1" ht="19.5" customHeight="1" thickBot="1" x14ac:dyDescent="0.3">
      <c r="B1" s="754" t="s">
        <v>797</v>
      </c>
      <c r="C1" s="754"/>
      <c r="D1" s="754"/>
      <c r="E1" s="194"/>
      <c r="F1" s="194"/>
      <c r="G1" s="194"/>
      <c r="H1" s="194"/>
    </row>
    <row r="2" spans="2:34" s="13" customFormat="1" ht="40.5" customHeight="1" thickBot="1" x14ac:dyDescent="0.3">
      <c r="B2" s="755"/>
      <c r="C2" s="755"/>
      <c r="D2" s="755"/>
      <c r="E2" s="982" t="s">
        <v>724</v>
      </c>
      <c r="F2" s="983"/>
      <c r="G2" s="983"/>
      <c r="H2" s="983"/>
      <c r="I2" s="984"/>
      <c r="J2" s="982" t="s">
        <v>729</v>
      </c>
      <c r="K2" s="983"/>
      <c r="L2" s="983"/>
      <c r="M2" s="983"/>
      <c r="N2" s="984"/>
      <c r="O2" s="982" t="s">
        <v>732</v>
      </c>
      <c r="P2" s="983"/>
      <c r="Q2" s="983"/>
      <c r="R2" s="983"/>
      <c r="S2" s="984"/>
      <c r="T2" s="982" t="s">
        <v>738</v>
      </c>
      <c r="U2" s="983"/>
      <c r="V2" s="983"/>
      <c r="W2" s="983"/>
      <c r="X2" s="984"/>
      <c r="Y2" s="982" t="s">
        <v>764</v>
      </c>
      <c r="Z2" s="983"/>
      <c r="AA2" s="983"/>
      <c r="AB2" s="983"/>
      <c r="AC2" s="984"/>
      <c r="AD2" s="982" t="s">
        <v>795</v>
      </c>
      <c r="AE2" s="983"/>
      <c r="AF2" s="983"/>
      <c r="AG2" s="983"/>
      <c r="AH2" s="984"/>
    </row>
    <row r="3" spans="2:34" s="33" customFormat="1" ht="132" customHeight="1" x14ac:dyDescent="0.2">
      <c r="B3" s="990" t="s">
        <v>121</v>
      </c>
      <c r="C3" s="990" t="s">
        <v>34</v>
      </c>
      <c r="D3" s="986" t="s">
        <v>35</v>
      </c>
      <c r="E3" s="310" t="s">
        <v>327</v>
      </c>
      <c r="F3" s="309" t="s">
        <v>721</v>
      </c>
      <c r="G3" s="309" t="s">
        <v>722</v>
      </c>
      <c r="H3" s="309" t="s">
        <v>723</v>
      </c>
      <c r="I3" s="985" t="s">
        <v>727</v>
      </c>
      <c r="J3" s="310" t="s">
        <v>327</v>
      </c>
      <c r="K3" s="309" t="s">
        <v>721</v>
      </c>
      <c r="L3" s="309" t="s">
        <v>722</v>
      </c>
      <c r="M3" s="309" t="s">
        <v>723</v>
      </c>
      <c r="N3" s="985" t="s">
        <v>731</v>
      </c>
      <c r="O3" s="310" t="s">
        <v>327</v>
      </c>
      <c r="P3" s="309" t="s">
        <v>721</v>
      </c>
      <c r="Q3" s="309" t="s">
        <v>722</v>
      </c>
      <c r="R3" s="309" t="s">
        <v>723</v>
      </c>
      <c r="S3" s="985" t="s">
        <v>736</v>
      </c>
      <c r="T3" s="309" t="s">
        <v>721</v>
      </c>
      <c r="U3" s="309" t="s">
        <v>722</v>
      </c>
      <c r="V3" s="309" t="s">
        <v>723</v>
      </c>
      <c r="W3" s="309" t="s">
        <v>327</v>
      </c>
      <c r="X3" s="985" t="s">
        <v>742</v>
      </c>
      <c r="Y3" s="309" t="s">
        <v>721</v>
      </c>
      <c r="Z3" s="309" t="s">
        <v>722</v>
      </c>
      <c r="AA3" s="309" t="s">
        <v>723</v>
      </c>
      <c r="AB3" s="309" t="s">
        <v>327</v>
      </c>
      <c r="AC3" s="985" t="s">
        <v>791</v>
      </c>
      <c r="AD3" s="309" t="s">
        <v>721</v>
      </c>
      <c r="AE3" s="309" t="s">
        <v>722</v>
      </c>
      <c r="AF3" s="309" t="s">
        <v>723</v>
      </c>
      <c r="AG3" s="309" t="s">
        <v>327</v>
      </c>
      <c r="AH3" s="985" t="s">
        <v>799</v>
      </c>
    </row>
    <row r="4" spans="2:34" s="36" customFormat="1" ht="15" customHeight="1" thickBot="1" x14ac:dyDescent="0.25">
      <c r="B4" s="985"/>
      <c r="C4" s="985"/>
      <c r="D4" s="986"/>
      <c r="E4" s="53">
        <v>103</v>
      </c>
      <c r="F4" s="53">
        <v>172</v>
      </c>
      <c r="G4" s="53">
        <v>173</v>
      </c>
      <c r="H4" s="53">
        <v>174</v>
      </c>
      <c r="I4" s="986"/>
      <c r="J4" s="53">
        <v>103</v>
      </c>
      <c r="K4" s="53">
        <v>172</v>
      </c>
      <c r="L4" s="53">
        <v>173</v>
      </c>
      <c r="M4" s="53">
        <v>174</v>
      </c>
      <c r="N4" s="986"/>
      <c r="O4" s="53">
        <v>103</v>
      </c>
      <c r="P4" s="53">
        <v>172</v>
      </c>
      <c r="Q4" s="53">
        <v>173</v>
      </c>
      <c r="R4" s="53">
        <v>174</v>
      </c>
      <c r="S4" s="986"/>
      <c r="T4" s="53">
        <v>172</v>
      </c>
      <c r="U4" s="53">
        <v>173</v>
      </c>
      <c r="V4" s="53">
        <v>174</v>
      </c>
      <c r="W4" s="53">
        <v>102</v>
      </c>
      <c r="X4" s="986"/>
      <c r="Y4" s="53">
        <v>172</v>
      </c>
      <c r="Z4" s="53">
        <v>173</v>
      </c>
      <c r="AA4" s="53">
        <v>174</v>
      </c>
      <c r="AB4" s="53">
        <v>102</v>
      </c>
      <c r="AC4" s="986"/>
      <c r="AD4" s="53">
        <v>172</v>
      </c>
      <c r="AE4" s="53">
        <v>173</v>
      </c>
      <c r="AF4" s="53">
        <v>174</v>
      </c>
      <c r="AG4" s="53">
        <v>102</v>
      </c>
      <c r="AH4" s="986"/>
    </row>
    <row r="5" spans="2:34" s="8" customFormat="1" ht="15.75" x14ac:dyDescent="0.25">
      <c r="B5" s="988" t="s">
        <v>35</v>
      </c>
      <c r="C5" s="989"/>
      <c r="D5" s="46">
        <f>I5+N5+S5+X5+AC5+AH5</f>
        <v>14800</v>
      </c>
      <c r="E5" s="46">
        <f t="shared" ref="E5:H5" si="0">SUM(E6:E58)</f>
        <v>2713</v>
      </c>
      <c r="F5" s="46">
        <f t="shared" si="0"/>
        <v>0</v>
      </c>
      <c r="G5" s="46">
        <f t="shared" si="0"/>
        <v>19</v>
      </c>
      <c r="H5" s="46">
        <f t="shared" si="0"/>
        <v>6</v>
      </c>
      <c r="I5" s="47">
        <f>E5+F5+G5+H5</f>
        <v>2738</v>
      </c>
      <c r="J5" s="46">
        <f t="shared" ref="J5:M5" si="1">SUM(J6:J58)</f>
        <v>2319</v>
      </c>
      <c r="K5" s="46">
        <f t="shared" si="1"/>
        <v>0</v>
      </c>
      <c r="L5" s="46">
        <f t="shared" si="1"/>
        <v>33</v>
      </c>
      <c r="M5" s="46">
        <f t="shared" si="1"/>
        <v>10</v>
      </c>
      <c r="N5" s="47">
        <f>J5+K5+L5+M5</f>
        <v>2362</v>
      </c>
      <c r="O5" s="46">
        <f t="shared" ref="O5:R5" si="2">SUM(O6:O58)</f>
        <v>2169</v>
      </c>
      <c r="P5" s="46">
        <f t="shared" si="2"/>
        <v>0</v>
      </c>
      <c r="Q5" s="46">
        <f t="shared" si="2"/>
        <v>10</v>
      </c>
      <c r="R5" s="46">
        <f t="shared" si="2"/>
        <v>3</v>
      </c>
      <c r="S5" s="47">
        <f>O5+P5+Q5+R5</f>
        <v>2182</v>
      </c>
      <c r="T5" s="46">
        <f t="shared" ref="T5:W5" si="3">SUM(T6:T58)</f>
        <v>12</v>
      </c>
      <c r="U5" s="46">
        <f t="shared" si="3"/>
        <v>48</v>
      </c>
      <c r="V5" s="46">
        <f t="shared" si="3"/>
        <v>16</v>
      </c>
      <c r="W5" s="46">
        <f t="shared" si="3"/>
        <v>2947</v>
      </c>
      <c r="X5" s="47">
        <f>T5+U5+V5+W5</f>
        <v>3023</v>
      </c>
      <c r="Y5" s="46">
        <f t="shared" ref="Y5:AA5" si="4">SUM(Y6:Y58)</f>
        <v>7</v>
      </c>
      <c r="Z5" s="46">
        <f t="shared" si="4"/>
        <v>37</v>
      </c>
      <c r="AA5" s="46">
        <f t="shared" si="4"/>
        <v>15</v>
      </c>
      <c r="AB5" s="46">
        <f t="shared" ref="AB5" si="5">SUM(AB6:AB58)</f>
        <v>2200</v>
      </c>
      <c r="AC5" s="47">
        <f>Y5+Z5+AA5+AB5</f>
        <v>2259</v>
      </c>
      <c r="AD5" s="46">
        <f t="shared" ref="AD5:AF5" si="6">SUM(AD6:AD58)</f>
        <v>7</v>
      </c>
      <c r="AE5" s="46">
        <f t="shared" si="6"/>
        <v>51</v>
      </c>
      <c r="AF5" s="46">
        <f t="shared" si="6"/>
        <v>10</v>
      </c>
      <c r="AG5" s="46">
        <f t="shared" ref="AG5" si="7">SUM(AG6:AG58)</f>
        <v>2168</v>
      </c>
      <c r="AH5" s="47">
        <f>AD5+AE5+AF5+AG5</f>
        <v>2236</v>
      </c>
    </row>
    <row r="6" spans="2:34" ht="45" x14ac:dyDescent="0.25">
      <c r="B6" s="234" t="s">
        <v>36</v>
      </c>
      <c r="C6" s="233" t="s">
        <v>57</v>
      </c>
      <c r="D6" s="46">
        <f>I6+N6+S6+X6+AC6+AH6</f>
        <v>0</v>
      </c>
      <c r="E6" s="48"/>
      <c r="F6" s="411"/>
      <c r="G6" s="411"/>
      <c r="H6" s="411"/>
      <c r="I6" s="47">
        <f t="shared" ref="I6:I58" si="8">E6+F6+G6+H6</f>
        <v>0</v>
      </c>
      <c r="J6" s="48"/>
      <c r="K6" s="48"/>
      <c r="L6" s="48"/>
      <c r="M6" s="48"/>
      <c r="N6" s="47">
        <f t="shared" ref="N6:N58" si="9">J6+K6+L6+M6</f>
        <v>0</v>
      </c>
      <c r="O6" s="48"/>
      <c r="P6" s="48"/>
      <c r="Q6" s="48"/>
      <c r="R6" s="48"/>
      <c r="S6" s="47">
        <f t="shared" ref="S6:S58" si="10">O6+P6+Q6+R6</f>
        <v>0</v>
      </c>
      <c r="T6" s="48"/>
      <c r="U6" s="48"/>
      <c r="V6" s="48"/>
      <c r="W6" s="48"/>
      <c r="X6" s="47">
        <f t="shared" ref="X6:X58" si="11">T6+U6+V6+W6</f>
        <v>0</v>
      </c>
      <c r="Y6" s="48"/>
      <c r="Z6" s="48"/>
      <c r="AA6" s="48"/>
      <c r="AB6" s="48"/>
      <c r="AC6" s="47">
        <f t="shared" ref="AC6:AC58" si="12">Y6+Z6+AA6+AB6</f>
        <v>0</v>
      </c>
      <c r="AD6" s="48"/>
      <c r="AE6" s="48"/>
      <c r="AF6" s="48"/>
      <c r="AG6" s="48"/>
      <c r="AH6" s="47">
        <f t="shared" ref="AH6:AH58" si="13">AD6+AE6+AF6+AG6</f>
        <v>0</v>
      </c>
    </row>
    <row r="7" spans="2:34" ht="47.25" x14ac:dyDescent="0.25">
      <c r="B7" s="234" t="s">
        <v>66</v>
      </c>
      <c r="C7" s="233" t="s">
        <v>67</v>
      </c>
      <c r="D7" s="46">
        <f t="shared" ref="D7:D58" si="14">I7+N7+S7+X7+AC7+AH7</f>
        <v>0</v>
      </c>
      <c r="E7" s="48"/>
      <c r="F7" s="411"/>
      <c r="G7" s="411"/>
      <c r="H7" s="411"/>
      <c r="I7" s="47">
        <f t="shared" si="8"/>
        <v>0</v>
      </c>
      <c r="J7" s="48"/>
      <c r="K7" s="48"/>
      <c r="L7" s="48"/>
      <c r="M7" s="48"/>
      <c r="N7" s="47">
        <f t="shared" si="9"/>
        <v>0</v>
      </c>
      <c r="O7" s="48"/>
      <c r="P7" s="48"/>
      <c r="Q7" s="48"/>
      <c r="R7" s="48"/>
      <c r="S7" s="47">
        <f t="shared" si="10"/>
        <v>0</v>
      </c>
      <c r="T7" s="48"/>
      <c r="U7" s="48"/>
      <c r="V7" s="48"/>
      <c r="W7" s="48"/>
      <c r="X7" s="47">
        <f t="shared" si="11"/>
        <v>0</v>
      </c>
      <c r="Y7" s="48"/>
      <c r="Z7" s="48"/>
      <c r="AA7" s="48"/>
      <c r="AB7" s="48"/>
      <c r="AC7" s="47">
        <f t="shared" si="12"/>
        <v>0</v>
      </c>
      <c r="AD7" s="48"/>
      <c r="AE7" s="48"/>
      <c r="AF7" s="48"/>
      <c r="AG7" s="48"/>
      <c r="AH7" s="47">
        <f t="shared" si="13"/>
        <v>0</v>
      </c>
    </row>
    <row r="8" spans="2:34" ht="15.75" x14ac:dyDescent="0.25">
      <c r="B8" s="234" t="s">
        <v>68</v>
      </c>
      <c r="C8" s="233" t="s">
        <v>220</v>
      </c>
      <c r="D8" s="46">
        <f t="shared" si="14"/>
        <v>0</v>
      </c>
      <c r="E8" s="48"/>
      <c r="F8" s="211"/>
      <c r="G8" s="411"/>
      <c r="H8" s="411"/>
      <c r="I8" s="47">
        <f t="shared" si="8"/>
        <v>0</v>
      </c>
      <c r="J8" s="48"/>
      <c r="K8" s="195"/>
      <c r="L8" s="195"/>
      <c r="M8" s="195"/>
      <c r="N8" s="47">
        <f t="shared" si="9"/>
        <v>0</v>
      </c>
      <c r="O8" s="48"/>
      <c r="P8" s="195"/>
      <c r="Q8" s="195"/>
      <c r="R8" s="195"/>
      <c r="S8" s="47">
        <f t="shared" si="10"/>
        <v>0</v>
      </c>
      <c r="T8" s="195"/>
      <c r="U8" s="195"/>
      <c r="V8" s="48"/>
      <c r="W8" s="48"/>
      <c r="X8" s="47">
        <f t="shared" si="11"/>
        <v>0</v>
      </c>
      <c r="Y8" s="195"/>
      <c r="Z8" s="195"/>
      <c r="AA8" s="48"/>
      <c r="AB8" s="48"/>
      <c r="AC8" s="47">
        <f t="shared" si="12"/>
        <v>0</v>
      </c>
      <c r="AD8" s="195"/>
      <c r="AE8" s="195"/>
      <c r="AF8" s="48"/>
      <c r="AG8" s="48"/>
      <c r="AH8" s="47">
        <f t="shared" si="13"/>
        <v>0</v>
      </c>
    </row>
    <row r="9" spans="2:34" s="15" customFormat="1" ht="15.75" x14ac:dyDescent="0.25">
      <c r="B9" s="234" t="s">
        <v>86</v>
      </c>
      <c r="C9" s="233" t="s">
        <v>220</v>
      </c>
      <c r="D9" s="46">
        <f t="shared" si="14"/>
        <v>0</v>
      </c>
      <c r="E9" s="48"/>
      <c r="F9" s="211"/>
      <c r="G9" s="411"/>
      <c r="H9" s="411"/>
      <c r="I9" s="47">
        <f t="shared" si="8"/>
        <v>0</v>
      </c>
      <c r="J9" s="48"/>
      <c r="K9" s="195"/>
      <c r="L9" s="195"/>
      <c r="M9" s="195"/>
      <c r="N9" s="47">
        <f t="shared" si="9"/>
        <v>0</v>
      </c>
      <c r="O9" s="48"/>
      <c r="P9" s="195"/>
      <c r="Q9" s="195"/>
      <c r="R9" s="195"/>
      <c r="S9" s="47">
        <f t="shared" si="10"/>
        <v>0</v>
      </c>
      <c r="T9" s="195"/>
      <c r="U9" s="195"/>
      <c r="V9" s="48"/>
      <c r="W9" s="48"/>
      <c r="X9" s="47">
        <f t="shared" si="11"/>
        <v>0</v>
      </c>
      <c r="Y9" s="195"/>
      <c r="Z9" s="195"/>
      <c r="AA9" s="48"/>
      <c r="AB9" s="48"/>
      <c r="AC9" s="47">
        <f t="shared" si="12"/>
        <v>0</v>
      </c>
      <c r="AD9" s="195"/>
      <c r="AE9" s="195"/>
      <c r="AF9" s="48"/>
      <c r="AG9" s="48"/>
      <c r="AH9" s="47">
        <f t="shared" si="13"/>
        <v>0</v>
      </c>
    </row>
    <row r="10" spans="2:34" s="15" customFormat="1" ht="15.75" x14ac:dyDescent="0.25">
      <c r="B10" s="234" t="s">
        <v>259</v>
      </c>
      <c r="C10" s="233" t="s">
        <v>220</v>
      </c>
      <c r="D10" s="46">
        <f t="shared" si="14"/>
        <v>0</v>
      </c>
      <c r="E10" s="48"/>
      <c r="F10" s="211"/>
      <c r="G10" s="411"/>
      <c r="H10" s="411"/>
      <c r="I10" s="47">
        <f t="shared" si="8"/>
        <v>0</v>
      </c>
      <c r="J10" s="48"/>
      <c r="K10" s="195"/>
      <c r="L10" s="195"/>
      <c r="M10" s="195"/>
      <c r="N10" s="47">
        <f t="shared" si="9"/>
        <v>0</v>
      </c>
      <c r="O10" s="48"/>
      <c r="P10" s="195"/>
      <c r="Q10" s="195"/>
      <c r="R10" s="195"/>
      <c r="S10" s="47">
        <f t="shared" si="10"/>
        <v>0</v>
      </c>
      <c r="T10" s="195"/>
      <c r="U10" s="195"/>
      <c r="V10" s="48"/>
      <c r="W10" s="48"/>
      <c r="X10" s="47">
        <f t="shared" si="11"/>
        <v>0</v>
      </c>
      <c r="Y10" s="195"/>
      <c r="Z10" s="195"/>
      <c r="AA10" s="48"/>
      <c r="AB10" s="48"/>
      <c r="AC10" s="47">
        <f t="shared" si="12"/>
        <v>0</v>
      </c>
      <c r="AD10" s="195"/>
      <c r="AE10" s="195"/>
      <c r="AF10" s="48"/>
      <c r="AG10" s="48"/>
      <c r="AH10" s="47">
        <f t="shared" si="13"/>
        <v>0</v>
      </c>
    </row>
    <row r="11" spans="2:34" s="15" customFormat="1" ht="30" x14ac:dyDescent="0.25">
      <c r="B11" s="987" t="s">
        <v>327</v>
      </c>
      <c r="C11" s="73" t="s">
        <v>328</v>
      </c>
      <c r="D11" s="46">
        <f t="shared" si="14"/>
        <v>0</v>
      </c>
      <c r="E11" s="195"/>
      <c r="F11" s="211"/>
      <c r="G11" s="211"/>
      <c r="H11" s="211"/>
      <c r="I11" s="47">
        <f t="shared" si="8"/>
        <v>0</v>
      </c>
      <c r="J11" s="195"/>
      <c r="K11" s="195"/>
      <c r="L11" s="195"/>
      <c r="M11" s="195"/>
      <c r="N11" s="47">
        <f t="shared" si="9"/>
        <v>0</v>
      </c>
      <c r="O11" s="195"/>
      <c r="P11" s="195"/>
      <c r="Q11" s="195"/>
      <c r="R11" s="195"/>
      <c r="S11" s="47">
        <f t="shared" si="10"/>
        <v>0</v>
      </c>
      <c r="T11" s="195"/>
      <c r="U11" s="195"/>
      <c r="V11" s="195"/>
      <c r="W11" s="195"/>
      <c r="X11" s="47">
        <f t="shared" si="11"/>
        <v>0</v>
      </c>
      <c r="Y11" s="195"/>
      <c r="Z11" s="195"/>
      <c r="AA11" s="195"/>
      <c r="AB11" s="195"/>
      <c r="AC11" s="47">
        <f t="shared" si="12"/>
        <v>0</v>
      </c>
      <c r="AD11" s="195"/>
      <c r="AE11" s="195"/>
      <c r="AF11" s="195"/>
      <c r="AG11" s="195"/>
      <c r="AH11" s="47">
        <f t="shared" si="13"/>
        <v>0</v>
      </c>
    </row>
    <row r="12" spans="2:34" s="15" customFormat="1" x14ac:dyDescent="0.25">
      <c r="B12" s="987"/>
      <c r="C12" s="73" t="s">
        <v>329</v>
      </c>
      <c r="D12" s="46">
        <f t="shared" si="14"/>
        <v>0</v>
      </c>
      <c r="E12" s="195"/>
      <c r="F12" s="211"/>
      <c r="G12" s="211"/>
      <c r="H12" s="211"/>
      <c r="I12" s="47">
        <f t="shared" si="8"/>
        <v>0</v>
      </c>
      <c r="J12" s="195"/>
      <c r="K12" s="195"/>
      <c r="L12" s="195"/>
      <c r="M12" s="195"/>
      <c r="N12" s="47">
        <f t="shared" si="9"/>
        <v>0</v>
      </c>
      <c r="O12" s="195"/>
      <c r="P12" s="195"/>
      <c r="Q12" s="195"/>
      <c r="R12" s="195"/>
      <c r="S12" s="47">
        <f t="shared" si="10"/>
        <v>0</v>
      </c>
      <c r="T12" s="195"/>
      <c r="U12" s="195"/>
      <c r="V12" s="195"/>
      <c r="W12" s="195"/>
      <c r="X12" s="47">
        <f t="shared" si="11"/>
        <v>0</v>
      </c>
      <c r="Y12" s="195"/>
      <c r="Z12" s="195"/>
      <c r="AA12" s="195"/>
      <c r="AB12" s="195"/>
      <c r="AC12" s="47">
        <f t="shared" si="12"/>
        <v>0</v>
      </c>
      <c r="AD12" s="195"/>
      <c r="AE12" s="195"/>
      <c r="AF12" s="195"/>
      <c r="AG12" s="195"/>
      <c r="AH12" s="47">
        <f t="shared" si="13"/>
        <v>0</v>
      </c>
    </row>
    <row r="13" spans="2:34" s="15" customFormat="1" ht="14.45" customHeight="1" x14ac:dyDescent="0.25">
      <c r="B13" s="987"/>
      <c r="C13" s="73" t="s">
        <v>330</v>
      </c>
      <c r="D13" s="46">
        <f t="shared" si="14"/>
        <v>0</v>
      </c>
      <c r="E13" s="195"/>
      <c r="F13" s="211"/>
      <c r="G13" s="211"/>
      <c r="H13" s="211"/>
      <c r="I13" s="47">
        <f t="shared" si="8"/>
        <v>0</v>
      </c>
      <c r="J13" s="195"/>
      <c r="K13" s="195"/>
      <c r="L13" s="195"/>
      <c r="M13" s="195"/>
      <c r="N13" s="47">
        <f t="shared" si="9"/>
        <v>0</v>
      </c>
      <c r="O13" s="195"/>
      <c r="P13" s="195"/>
      <c r="Q13" s="195"/>
      <c r="R13" s="195"/>
      <c r="S13" s="47">
        <f t="shared" si="10"/>
        <v>0</v>
      </c>
      <c r="T13" s="195"/>
      <c r="U13" s="195"/>
      <c r="V13" s="195"/>
      <c r="W13" s="195"/>
      <c r="X13" s="47">
        <f t="shared" si="11"/>
        <v>0</v>
      </c>
      <c r="Y13" s="195"/>
      <c r="Z13" s="195"/>
      <c r="AA13" s="195"/>
      <c r="AB13" s="195"/>
      <c r="AC13" s="47">
        <f t="shared" si="12"/>
        <v>0</v>
      </c>
      <c r="AD13" s="195"/>
      <c r="AE13" s="195"/>
      <c r="AF13" s="195"/>
      <c r="AG13" s="195"/>
      <c r="AH13" s="47">
        <f t="shared" si="13"/>
        <v>0</v>
      </c>
    </row>
    <row r="14" spans="2:34" s="15" customFormat="1" ht="14.45" customHeight="1" x14ac:dyDescent="0.25">
      <c r="B14" s="987"/>
      <c r="C14" s="73" t="s">
        <v>331</v>
      </c>
      <c r="D14" s="46">
        <f t="shared" si="14"/>
        <v>5</v>
      </c>
      <c r="E14" s="195">
        <v>2</v>
      </c>
      <c r="F14" s="211">
        <v>0</v>
      </c>
      <c r="G14" s="211">
        <v>0</v>
      </c>
      <c r="H14" s="211">
        <v>0</v>
      </c>
      <c r="I14" s="47">
        <f t="shared" si="8"/>
        <v>2</v>
      </c>
      <c r="J14" s="195">
        <v>1</v>
      </c>
      <c r="K14" s="195">
        <v>0</v>
      </c>
      <c r="L14" s="195">
        <v>0</v>
      </c>
      <c r="M14" s="195">
        <v>0</v>
      </c>
      <c r="N14" s="47">
        <f t="shared" si="9"/>
        <v>1</v>
      </c>
      <c r="O14" s="195">
        <v>1</v>
      </c>
      <c r="P14" s="195">
        <v>0</v>
      </c>
      <c r="Q14" s="195">
        <v>0</v>
      </c>
      <c r="R14" s="195">
        <v>0</v>
      </c>
      <c r="S14" s="47">
        <f t="shared" si="10"/>
        <v>1</v>
      </c>
      <c r="T14" s="195">
        <v>0</v>
      </c>
      <c r="U14" s="195">
        <v>0</v>
      </c>
      <c r="V14" s="195">
        <v>0</v>
      </c>
      <c r="W14" s="195">
        <v>1</v>
      </c>
      <c r="X14" s="47">
        <f t="shared" si="11"/>
        <v>1</v>
      </c>
      <c r="Y14" s="195">
        <v>0</v>
      </c>
      <c r="Z14" s="195">
        <v>0</v>
      </c>
      <c r="AA14" s="195">
        <v>0</v>
      </c>
      <c r="AB14" s="195">
        <v>0</v>
      </c>
      <c r="AC14" s="47">
        <f t="shared" si="12"/>
        <v>0</v>
      </c>
      <c r="AD14" s="195">
        <v>0</v>
      </c>
      <c r="AE14" s="195">
        <v>0</v>
      </c>
      <c r="AF14" s="195">
        <v>0</v>
      </c>
      <c r="AG14" s="195">
        <v>0</v>
      </c>
      <c r="AH14" s="47">
        <f t="shared" si="13"/>
        <v>0</v>
      </c>
    </row>
    <row r="15" spans="2:34" s="15" customFormat="1" ht="14.45" customHeight="1" x14ac:dyDescent="0.25">
      <c r="B15" s="987"/>
      <c r="C15" s="73" t="s">
        <v>332</v>
      </c>
      <c r="D15" s="46">
        <f t="shared" si="14"/>
        <v>0</v>
      </c>
      <c r="E15" s="195"/>
      <c r="F15" s="211"/>
      <c r="G15" s="211"/>
      <c r="H15" s="211"/>
      <c r="I15" s="47">
        <f t="shared" si="8"/>
        <v>0</v>
      </c>
      <c r="J15" s="195"/>
      <c r="K15" s="195"/>
      <c r="L15" s="195"/>
      <c r="M15" s="195"/>
      <c r="N15" s="47">
        <f t="shared" si="9"/>
        <v>0</v>
      </c>
      <c r="O15" s="195"/>
      <c r="P15" s="195"/>
      <c r="Q15" s="195"/>
      <c r="R15" s="195"/>
      <c r="S15" s="47">
        <f t="shared" si="10"/>
        <v>0</v>
      </c>
      <c r="T15" s="195"/>
      <c r="U15" s="195"/>
      <c r="V15" s="195"/>
      <c r="W15" s="195"/>
      <c r="X15" s="47">
        <f t="shared" si="11"/>
        <v>0</v>
      </c>
      <c r="Y15" s="195"/>
      <c r="Z15" s="195"/>
      <c r="AA15" s="195"/>
      <c r="AB15" s="195"/>
      <c r="AC15" s="47">
        <f t="shared" si="12"/>
        <v>0</v>
      </c>
      <c r="AD15" s="195"/>
      <c r="AE15" s="195"/>
      <c r="AF15" s="195"/>
      <c r="AG15" s="195"/>
      <c r="AH15" s="47">
        <f t="shared" si="13"/>
        <v>0</v>
      </c>
    </row>
    <row r="16" spans="2:34" s="15" customFormat="1" ht="14.45" customHeight="1" x14ac:dyDescent="0.25">
      <c r="B16" s="987"/>
      <c r="C16" s="73" t="s">
        <v>333</v>
      </c>
      <c r="D16" s="46">
        <f t="shared" si="14"/>
        <v>0</v>
      </c>
      <c r="E16" s="195"/>
      <c r="F16" s="211"/>
      <c r="G16" s="211"/>
      <c r="H16" s="211"/>
      <c r="I16" s="47">
        <f t="shared" si="8"/>
        <v>0</v>
      </c>
      <c r="J16" s="195"/>
      <c r="K16" s="195"/>
      <c r="L16" s="195"/>
      <c r="M16" s="195"/>
      <c r="N16" s="47">
        <f t="shared" si="9"/>
        <v>0</v>
      </c>
      <c r="O16" s="195"/>
      <c r="P16" s="195"/>
      <c r="Q16" s="195"/>
      <c r="R16" s="195"/>
      <c r="S16" s="47">
        <f t="shared" si="10"/>
        <v>0</v>
      </c>
      <c r="T16" s="195"/>
      <c r="U16" s="195"/>
      <c r="V16" s="195"/>
      <c r="W16" s="195"/>
      <c r="X16" s="47">
        <f t="shared" si="11"/>
        <v>0</v>
      </c>
      <c r="Y16" s="195"/>
      <c r="Z16" s="195"/>
      <c r="AA16" s="195"/>
      <c r="AB16" s="195"/>
      <c r="AC16" s="47">
        <f t="shared" si="12"/>
        <v>0</v>
      </c>
      <c r="AD16" s="195"/>
      <c r="AE16" s="195"/>
      <c r="AF16" s="195"/>
      <c r="AG16" s="195"/>
      <c r="AH16" s="47">
        <f t="shared" si="13"/>
        <v>0</v>
      </c>
    </row>
    <row r="17" spans="2:34" ht="30" x14ac:dyDescent="0.25">
      <c r="B17" s="987"/>
      <c r="C17" s="73" t="s">
        <v>334</v>
      </c>
      <c r="D17" s="46">
        <f t="shared" si="14"/>
        <v>212</v>
      </c>
      <c r="E17" s="195">
        <v>8</v>
      </c>
      <c r="F17" s="211">
        <v>0</v>
      </c>
      <c r="G17" s="211">
        <v>0</v>
      </c>
      <c r="H17" s="211">
        <v>0</v>
      </c>
      <c r="I17" s="47">
        <f t="shared" si="8"/>
        <v>8</v>
      </c>
      <c r="J17" s="195">
        <v>32</v>
      </c>
      <c r="K17" s="195">
        <v>0</v>
      </c>
      <c r="L17" s="195">
        <v>0</v>
      </c>
      <c r="M17" s="195">
        <v>0</v>
      </c>
      <c r="N17" s="47">
        <f t="shared" si="9"/>
        <v>32</v>
      </c>
      <c r="O17" s="195">
        <v>30</v>
      </c>
      <c r="P17" s="195">
        <v>0</v>
      </c>
      <c r="Q17" s="195">
        <v>0</v>
      </c>
      <c r="R17" s="195">
        <v>0</v>
      </c>
      <c r="S17" s="47">
        <f t="shared" si="10"/>
        <v>30</v>
      </c>
      <c r="T17" s="195">
        <v>0</v>
      </c>
      <c r="U17" s="195">
        <v>0</v>
      </c>
      <c r="V17" s="195">
        <v>0</v>
      </c>
      <c r="W17" s="195">
        <v>37</v>
      </c>
      <c r="X17" s="47">
        <f t="shared" si="11"/>
        <v>37</v>
      </c>
      <c r="Y17" s="195">
        <v>0</v>
      </c>
      <c r="Z17" s="195">
        <v>0</v>
      </c>
      <c r="AA17" s="195">
        <v>0</v>
      </c>
      <c r="AB17" s="195">
        <v>57</v>
      </c>
      <c r="AC17" s="47">
        <f t="shared" si="12"/>
        <v>57</v>
      </c>
      <c r="AD17" s="195">
        <v>0</v>
      </c>
      <c r="AE17" s="195">
        <v>0</v>
      </c>
      <c r="AF17" s="195">
        <v>0</v>
      </c>
      <c r="AG17" s="195">
        <v>48</v>
      </c>
      <c r="AH17" s="47">
        <f t="shared" si="13"/>
        <v>48</v>
      </c>
    </row>
    <row r="18" spans="2:34" ht="14.45" customHeight="1" x14ac:dyDescent="0.25">
      <c r="B18" s="987"/>
      <c r="C18" s="73" t="s">
        <v>335</v>
      </c>
      <c r="D18" s="46">
        <f t="shared" si="14"/>
        <v>212</v>
      </c>
      <c r="E18" s="195">
        <v>8</v>
      </c>
      <c r="F18" s="211">
        <v>0</v>
      </c>
      <c r="G18" s="211">
        <v>0</v>
      </c>
      <c r="H18" s="211">
        <v>0</v>
      </c>
      <c r="I18" s="47">
        <f t="shared" si="8"/>
        <v>8</v>
      </c>
      <c r="J18" s="195">
        <v>32</v>
      </c>
      <c r="K18" s="195">
        <v>0</v>
      </c>
      <c r="L18" s="195">
        <v>0</v>
      </c>
      <c r="M18" s="195">
        <v>0</v>
      </c>
      <c r="N18" s="47">
        <f t="shared" si="9"/>
        <v>32</v>
      </c>
      <c r="O18" s="195">
        <v>30</v>
      </c>
      <c r="P18" s="195">
        <v>0</v>
      </c>
      <c r="Q18" s="195">
        <v>0</v>
      </c>
      <c r="R18" s="195">
        <v>0</v>
      </c>
      <c r="S18" s="47">
        <f t="shared" si="10"/>
        <v>30</v>
      </c>
      <c r="T18" s="195">
        <v>0</v>
      </c>
      <c r="U18" s="195">
        <v>0</v>
      </c>
      <c r="V18" s="195">
        <v>0</v>
      </c>
      <c r="W18" s="195">
        <v>37</v>
      </c>
      <c r="X18" s="47">
        <f t="shared" si="11"/>
        <v>37</v>
      </c>
      <c r="Y18" s="195">
        <v>0</v>
      </c>
      <c r="Z18" s="195">
        <v>0</v>
      </c>
      <c r="AA18" s="195">
        <v>0</v>
      </c>
      <c r="AB18" s="195">
        <v>57</v>
      </c>
      <c r="AC18" s="47">
        <f t="shared" si="12"/>
        <v>57</v>
      </c>
      <c r="AD18" s="195">
        <v>0</v>
      </c>
      <c r="AE18" s="195">
        <v>0</v>
      </c>
      <c r="AF18" s="195">
        <v>0</v>
      </c>
      <c r="AG18" s="195">
        <v>48</v>
      </c>
      <c r="AH18" s="47">
        <f t="shared" si="13"/>
        <v>48</v>
      </c>
    </row>
    <row r="19" spans="2:34" ht="30" x14ac:dyDescent="0.25">
      <c r="B19" s="987"/>
      <c r="C19" s="73" t="s">
        <v>336</v>
      </c>
      <c r="D19" s="46">
        <f t="shared" si="14"/>
        <v>81</v>
      </c>
      <c r="E19" s="195">
        <v>18</v>
      </c>
      <c r="F19" s="211">
        <v>0</v>
      </c>
      <c r="G19" s="211">
        <v>0</v>
      </c>
      <c r="H19" s="211">
        <v>0</v>
      </c>
      <c r="I19" s="47">
        <f t="shared" si="8"/>
        <v>18</v>
      </c>
      <c r="J19" s="195">
        <v>14</v>
      </c>
      <c r="K19" s="195">
        <v>0</v>
      </c>
      <c r="L19" s="195">
        <v>0</v>
      </c>
      <c r="M19" s="195">
        <v>0</v>
      </c>
      <c r="N19" s="47">
        <f t="shared" si="9"/>
        <v>14</v>
      </c>
      <c r="O19" s="195">
        <v>11</v>
      </c>
      <c r="P19" s="195">
        <v>0</v>
      </c>
      <c r="Q19" s="195">
        <v>0</v>
      </c>
      <c r="R19" s="195">
        <v>0</v>
      </c>
      <c r="S19" s="47">
        <f t="shared" si="10"/>
        <v>11</v>
      </c>
      <c r="T19" s="195">
        <v>0</v>
      </c>
      <c r="U19" s="195">
        <v>0</v>
      </c>
      <c r="V19" s="195">
        <v>0</v>
      </c>
      <c r="W19" s="195">
        <v>31</v>
      </c>
      <c r="X19" s="47">
        <f t="shared" si="11"/>
        <v>31</v>
      </c>
      <c r="Y19" s="195">
        <v>0</v>
      </c>
      <c r="Z19" s="195">
        <v>0</v>
      </c>
      <c r="AA19" s="195">
        <v>0</v>
      </c>
      <c r="AB19" s="195">
        <v>7</v>
      </c>
      <c r="AC19" s="47">
        <f t="shared" si="12"/>
        <v>7</v>
      </c>
      <c r="AD19" s="195">
        <v>0</v>
      </c>
      <c r="AE19" s="195">
        <v>0</v>
      </c>
      <c r="AF19" s="195">
        <v>0</v>
      </c>
      <c r="AG19" s="195">
        <v>0</v>
      </c>
      <c r="AH19" s="47">
        <f t="shared" si="13"/>
        <v>0</v>
      </c>
    </row>
    <row r="20" spans="2:34" ht="45" x14ac:dyDescent="0.25">
      <c r="B20" s="987"/>
      <c r="C20" s="188" t="s">
        <v>337</v>
      </c>
      <c r="D20" s="46">
        <f t="shared" si="14"/>
        <v>0</v>
      </c>
      <c r="E20" s="195"/>
      <c r="F20" s="211"/>
      <c r="G20" s="211"/>
      <c r="H20" s="211"/>
      <c r="I20" s="47">
        <f t="shared" si="8"/>
        <v>0</v>
      </c>
      <c r="J20" s="195">
        <v>0</v>
      </c>
      <c r="K20" s="195">
        <v>0</v>
      </c>
      <c r="L20" s="195">
        <v>0</v>
      </c>
      <c r="M20" s="195">
        <v>0</v>
      </c>
      <c r="N20" s="47">
        <f t="shared" si="9"/>
        <v>0</v>
      </c>
      <c r="O20" s="195"/>
      <c r="P20" s="195"/>
      <c r="Q20" s="195"/>
      <c r="R20" s="195"/>
      <c r="S20" s="47">
        <f t="shared" si="10"/>
        <v>0</v>
      </c>
      <c r="T20" s="195"/>
      <c r="U20" s="195"/>
      <c r="V20" s="195"/>
      <c r="W20" s="195"/>
      <c r="X20" s="47">
        <f t="shared" si="11"/>
        <v>0</v>
      </c>
      <c r="Y20" s="195"/>
      <c r="Z20" s="195"/>
      <c r="AA20" s="195"/>
      <c r="AB20" s="195"/>
      <c r="AC20" s="47">
        <f t="shared" si="12"/>
        <v>0</v>
      </c>
      <c r="AD20" s="195"/>
      <c r="AE20" s="195"/>
      <c r="AF20" s="195"/>
      <c r="AG20" s="195"/>
      <c r="AH20" s="47">
        <f t="shared" si="13"/>
        <v>0</v>
      </c>
    </row>
    <row r="21" spans="2:34" ht="15" customHeight="1" x14ac:dyDescent="0.25">
      <c r="B21" s="987"/>
      <c r="C21" s="313" t="s">
        <v>338</v>
      </c>
      <c r="D21" s="46">
        <f t="shared" si="14"/>
        <v>1903</v>
      </c>
      <c r="E21" s="315">
        <v>84</v>
      </c>
      <c r="F21" s="315">
        <v>0</v>
      </c>
      <c r="G21" s="315">
        <v>3</v>
      </c>
      <c r="H21" s="315">
        <v>0</v>
      </c>
      <c r="I21" s="314">
        <f t="shared" si="8"/>
        <v>87</v>
      </c>
      <c r="J21" s="315">
        <v>106</v>
      </c>
      <c r="K21" s="315">
        <v>0</v>
      </c>
      <c r="L21" s="315">
        <v>1</v>
      </c>
      <c r="M21" s="315">
        <v>0</v>
      </c>
      <c r="N21" s="314">
        <f t="shared" si="9"/>
        <v>107</v>
      </c>
      <c r="O21" s="315">
        <v>120</v>
      </c>
      <c r="P21" s="315">
        <v>0</v>
      </c>
      <c r="Q21" s="315">
        <v>5</v>
      </c>
      <c r="R21" s="315">
        <v>0</v>
      </c>
      <c r="S21" s="314">
        <f t="shared" si="10"/>
        <v>125</v>
      </c>
      <c r="T21" s="497">
        <v>12</v>
      </c>
      <c r="U21" s="497">
        <v>46</v>
      </c>
      <c r="V21" s="497">
        <v>16</v>
      </c>
      <c r="W21" s="497">
        <v>503</v>
      </c>
      <c r="X21" s="314">
        <f>T21+U21+V21+W21</f>
        <v>577</v>
      </c>
      <c r="Y21" s="315">
        <v>7</v>
      </c>
      <c r="Z21" s="315">
        <v>29</v>
      </c>
      <c r="AA21" s="315">
        <v>15</v>
      </c>
      <c r="AB21" s="315">
        <v>379</v>
      </c>
      <c r="AC21" s="314">
        <f t="shared" si="12"/>
        <v>430</v>
      </c>
      <c r="AD21" s="315">
        <v>7</v>
      </c>
      <c r="AE21" s="315">
        <v>51</v>
      </c>
      <c r="AF21" s="315">
        <v>10</v>
      </c>
      <c r="AG21" s="315">
        <v>509</v>
      </c>
      <c r="AH21" s="314">
        <f t="shared" si="13"/>
        <v>577</v>
      </c>
    </row>
    <row r="22" spans="2:34" ht="30" x14ac:dyDescent="0.25">
      <c r="B22" s="987"/>
      <c r="C22" s="73" t="s">
        <v>339</v>
      </c>
      <c r="D22" s="46">
        <f t="shared" si="14"/>
        <v>1930</v>
      </c>
      <c r="E22" s="195">
        <v>290</v>
      </c>
      <c r="F22" s="211">
        <v>0</v>
      </c>
      <c r="G22" s="211">
        <v>0</v>
      </c>
      <c r="H22" s="211">
        <v>0</v>
      </c>
      <c r="I22" s="47">
        <f t="shared" si="8"/>
        <v>290</v>
      </c>
      <c r="J22" s="195">
        <v>270</v>
      </c>
      <c r="K22" s="195">
        <v>0</v>
      </c>
      <c r="L22" s="195">
        <v>0</v>
      </c>
      <c r="M22" s="195">
        <v>0</v>
      </c>
      <c r="N22" s="47">
        <f t="shared" si="9"/>
        <v>270</v>
      </c>
      <c r="O22" s="195">
        <v>183</v>
      </c>
      <c r="P22" s="195">
        <v>0</v>
      </c>
      <c r="Q22" s="195">
        <v>0</v>
      </c>
      <c r="R22" s="195">
        <v>0</v>
      </c>
      <c r="S22" s="47">
        <f t="shared" si="10"/>
        <v>183</v>
      </c>
      <c r="T22" s="195">
        <v>0</v>
      </c>
      <c r="U22" s="195">
        <v>0</v>
      </c>
      <c r="V22" s="195">
        <v>0</v>
      </c>
      <c r="W22" s="195">
        <v>356</v>
      </c>
      <c r="X22" s="47">
        <f t="shared" si="11"/>
        <v>356</v>
      </c>
      <c r="Y22" s="195">
        <v>0</v>
      </c>
      <c r="Z22" s="195">
        <v>0</v>
      </c>
      <c r="AA22" s="195">
        <v>0</v>
      </c>
      <c r="AB22" s="195">
        <v>511</v>
      </c>
      <c r="AC22" s="47">
        <f t="shared" si="12"/>
        <v>511</v>
      </c>
      <c r="AD22" s="195">
        <v>0</v>
      </c>
      <c r="AE22" s="195">
        <v>0</v>
      </c>
      <c r="AF22" s="195">
        <v>0</v>
      </c>
      <c r="AG22" s="195">
        <v>320</v>
      </c>
      <c r="AH22" s="47">
        <f t="shared" si="13"/>
        <v>320</v>
      </c>
    </row>
    <row r="23" spans="2:34" ht="15" customHeight="1" x14ac:dyDescent="0.25">
      <c r="B23" s="987"/>
      <c r="C23" s="73" t="s">
        <v>340</v>
      </c>
      <c r="D23" s="46">
        <f t="shared" si="14"/>
        <v>18</v>
      </c>
      <c r="E23" s="195">
        <v>6</v>
      </c>
      <c r="F23" s="211">
        <v>0</v>
      </c>
      <c r="G23" s="211">
        <v>0</v>
      </c>
      <c r="H23" s="211">
        <v>0</v>
      </c>
      <c r="I23" s="47">
        <f t="shared" si="8"/>
        <v>6</v>
      </c>
      <c r="J23" s="195">
        <v>3</v>
      </c>
      <c r="K23" s="195">
        <v>0</v>
      </c>
      <c r="L23" s="195">
        <v>0</v>
      </c>
      <c r="M23" s="195">
        <v>0</v>
      </c>
      <c r="N23" s="47">
        <f t="shared" si="9"/>
        <v>3</v>
      </c>
      <c r="O23" s="195">
        <v>6</v>
      </c>
      <c r="P23" s="195">
        <v>0</v>
      </c>
      <c r="Q23" s="195">
        <v>0</v>
      </c>
      <c r="R23" s="195">
        <v>0</v>
      </c>
      <c r="S23" s="47">
        <f t="shared" si="10"/>
        <v>6</v>
      </c>
      <c r="T23" s="195">
        <v>0</v>
      </c>
      <c r="U23" s="195">
        <v>0</v>
      </c>
      <c r="V23" s="195">
        <v>0</v>
      </c>
      <c r="W23" s="195">
        <v>0</v>
      </c>
      <c r="X23" s="47">
        <f t="shared" si="11"/>
        <v>0</v>
      </c>
      <c r="Y23" s="195">
        <v>0</v>
      </c>
      <c r="Z23" s="195">
        <v>0</v>
      </c>
      <c r="AA23" s="195">
        <v>0</v>
      </c>
      <c r="AB23" s="195">
        <v>3</v>
      </c>
      <c r="AC23" s="47">
        <f t="shared" si="12"/>
        <v>3</v>
      </c>
      <c r="AD23" s="195">
        <v>0</v>
      </c>
      <c r="AE23" s="195">
        <v>0</v>
      </c>
      <c r="AF23" s="195">
        <v>0</v>
      </c>
      <c r="AG23" s="195">
        <v>0</v>
      </c>
      <c r="AH23" s="47">
        <f t="shared" si="13"/>
        <v>0</v>
      </c>
    </row>
    <row r="24" spans="2:34" ht="30" x14ac:dyDescent="0.25">
      <c r="B24" s="987"/>
      <c r="C24" s="73" t="s">
        <v>341</v>
      </c>
      <c r="D24" s="46">
        <f t="shared" si="14"/>
        <v>0</v>
      </c>
      <c r="E24" s="195"/>
      <c r="F24" s="211"/>
      <c r="G24" s="211"/>
      <c r="H24" s="211"/>
      <c r="I24" s="47">
        <f t="shared" si="8"/>
        <v>0</v>
      </c>
      <c r="J24" s="195"/>
      <c r="K24" s="195"/>
      <c r="L24" s="195"/>
      <c r="M24" s="195"/>
      <c r="N24" s="47">
        <f t="shared" si="9"/>
        <v>0</v>
      </c>
      <c r="O24" s="195"/>
      <c r="P24" s="195"/>
      <c r="Q24" s="195"/>
      <c r="R24" s="195"/>
      <c r="S24" s="47">
        <f t="shared" si="10"/>
        <v>0</v>
      </c>
      <c r="T24" s="195"/>
      <c r="U24" s="195"/>
      <c r="V24" s="195"/>
      <c r="W24" s="195"/>
      <c r="X24" s="47">
        <f t="shared" si="11"/>
        <v>0</v>
      </c>
      <c r="Y24" s="195"/>
      <c r="Z24" s="195"/>
      <c r="AA24" s="195"/>
      <c r="AB24" s="195"/>
      <c r="AC24" s="47">
        <f t="shared" si="12"/>
        <v>0</v>
      </c>
      <c r="AD24" s="195"/>
      <c r="AE24" s="195"/>
      <c r="AF24" s="195"/>
      <c r="AG24" s="195"/>
      <c r="AH24" s="47">
        <f t="shared" si="13"/>
        <v>0</v>
      </c>
    </row>
    <row r="25" spans="2:34" ht="15" customHeight="1" x14ac:dyDescent="0.25">
      <c r="B25" s="987"/>
      <c r="C25" s="73" t="s">
        <v>342</v>
      </c>
      <c r="D25" s="46">
        <f t="shared" si="14"/>
        <v>0</v>
      </c>
      <c r="E25" s="195">
        <v>0</v>
      </c>
      <c r="F25" s="211">
        <v>0</v>
      </c>
      <c r="G25" s="211">
        <v>0</v>
      </c>
      <c r="H25" s="211">
        <v>0</v>
      </c>
      <c r="I25" s="47">
        <f t="shared" si="8"/>
        <v>0</v>
      </c>
      <c r="J25" s="195"/>
      <c r="K25" s="195"/>
      <c r="L25" s="195"/>
      <c r="M25" s="195"/>
      <c r="N25" s="47">
        <f t="shared" si="9"/>
        <v>0</v>
      </c>
      <c r="O25" s="195">
        <v>0</v>
      </c>
      <c r="P25" s="195">
        <v>0</v>
      </c>
      <c r="Q25" s="195">
        <v>0</v>
      </c>
      <c r="R25" s="195">
        <v>0</v>
      </c>
      <c r="S25" s="47">
        <f t="shared" si="10"/>
        <v>0</v>
      </c>
      <c r="T25" s="195"/>
      <c r="U25" s="195"/>
      <c r="V25" s="195"/>
      <c r="W25" s="195"/>
      <c r="X25" s="47">
        <f t="shared" si="11"/>
        <v>0</v>
      </c>
      <c r="Y25" s="195"/>
      <c r="Z25" s="195"/>
      <c r="AA25" s="195"/>
      <c r="AB25" s="195"/>
      <c r="AC25" s="47">
        <f t="shared" si="12"/>
        <v>0</v>
      </c>
      <c r="AD25" s="195"/>
      <c r="AE25" s="195"/>
      <c r="AF25" s="195"/>
      <c r="AG25" s="195"/>
      <c r="AH25" s="47">
        <f t="shared" si="13"/>
        <v>0</v>
      </c>
    </row>
    <row r="26" spans="2:34" ht="15" customHeight="1" x14ac:dyDescent="0.25">
      <c r="B26" s="987"/>
      <c r="C26" s="73" t="s">
        <v>343</v>
      </c>
      <c r="D26" s="46">
        <f t="shared" si="14"/>
        <v>0</v>
      </c>
      <c r="E26" s="195"/>
      <c r="F26" s="211"/>
      <c r="G26" s="211"/>
      <c r="H26" s="211"/>
      <c r="I26" s="47">
        <f t="shared" si="8"/>
        <v>0</v>
      </c>
      <c r="J26" s="195"/>
      <c r="K26" s="195"/>
      <c r="L26" s="195"/>
      <c r="M26" s="195"/>
      <c r="N26" s="47">
        <f t="shared" si="9"/>
        <v>0</v>
      </c>
      <c r="O26" s="195"/>
      <c r="P26" s="195"/>
      <c r="Q26" s="195"/>
      <c r="R26" s="195"/>
      <c r="S26" s="47">
        <f t="shared" si="10"/>
        <v>0</v>
      </c>
      <c r="T26" s="195"/>
      <c r="U26" s="195"/>
      <c r="V26" s="195"/>
      <c r="W26" s="195"/>
      <c r="X26" s="47">
        <f t="shared" si="11"/>
        <v>0</v>
      </c>
      <c r="Y26" s="195"/>
      <c r="Z26" s="195"/>
      <c r="AA26" s="195"/>
      <c r="AB26" s="195"/>
      <c r="AC26" s="47">
        <f t="shared" si="12"/>
        <v>0</v>
      </c>
      <c r="AD26" s="195"/>
      <c r="AE26" s="195"/>
      <c r="AF26" s="195"/>
      <c r="AG26" s="195"/>
      <c r="AH26" s="47">
        <f t="shared" si="13"/>
        <v>0</v>
      </c>
    </row>
    <row r="27" spans="2:34" ht="15" customHeight="1" x14ac:dyDescent="0.25">
      <c r="B27" s="987"/>
      <c r="C27" s="73" t="s">
        <v>344</v>
      </c>
      <c r="D27" s="46">
        <f t="shared" si="14"/>
        <v>0</v>
      </c>
      <c r="E27" s="195"/>
      <c r="F27" s="211"/>
      <c r="G27" s="211"/>
      <c r="H27" s="211"/>
      <c r="I27" s="47">
        <f t="shared" si="8"/>
        <v>0</v>
      </c>
      <c r="J27" s="195"/>
      <c r="K27" s="195"/>
      <c r="L27" s="195"/>
      <c r="M27" s="195"/>
      <c r="N27" s="47">
        <f t="shared" si="9"/>
        <v>0</v>
      </c>
      <c r="O27" s="195"/>
      <c r="P27" s="195"/>
      <c r="Q27" s="195"/>
      <c r="R27" s="195"/>
      <c r="S27" s="47">
        <f t="shared" si="10"/>
        <v>0</v>
      </c>
      <c r="T27" s="195"/>
      <c r="U27" s="195"/>
      <c r="V27" s="195"/>
      <c r="W27" s="195"/>
      <c r="X27" s="47">
        <f t="shared" si="11"/>
        <v>0</v>
      </c>
      <c r="Y27" s="195"/>
      <c r="Z27" s="195"/>
      <c r="AA27" s="195"/>
      <c r="AB27" s="195"/>
      <c r="AC27" s="47">
        <f t="shared" si="12"/>
        <v>0</v>
      </c>
      <c r="AD27" s="195"/>
      <c r="AE27" s="195"/>
      <c r="AF27" s="195"/>
      <c r="AG27" s="195"/>
      <c r="AH27" s="47">
        <f t="shared" si="13"/>
        <v>0</v>
      </c>
    </row>
    <row r="28" spans="2:34" ht="15" customHeight="1" x14ac:dyDescent="0.25">
      <c r="B28" s="987"/>
      <c r="C28" s="73" t="s">
        <v>345</v>
      </c>
      <c r="D28" s="46">
        <f t="shared" si="14"/>
        <v>0</v>
      </c>
      <c r="E28" s="195"/>
      <c r="F28" s="211"/>
      <c r="G28" s="211"/>
      <c r="H28" s="211"/>
      <c r="I28" s="47">
        <f t="shared" si="8"/>
        <v>0</v>
      </c>
      <c r="J28" s="195"/>
      <c r="K28" s="195"/>
      <c r="L28" s="195"/>
      <c r="M28" s="195"/>
      <c r="N28" s="47">
        <f t="shared" si="9"/>
        <v>0</v>
      </c>
      <c r="O28" s="195"/>
      <c r="P28" s="195"/>
      <c r="Q28" s="195"/>
      <c r="R28" s="195"/>
      <c r="S28" s="47">
        <f t="shared" si="10"/>
        <v>0</v>
      </c>
      <c r="T28" s="195"/>
      <c r="U28" s="195"/>
      <c r="V28" s="195"/>
      <c r="W28" s="195"/>
      <c r="X28" s="47">
        <f t="shared" si="11"/>
        <v>0</v>
      </c>
      <c r="Y28" s="195"/>
      <c r="Z28" s="195"/>
      <c r="AA28" s="195"/>
      <c r="AB28" s="195"/>
      <c r="AC28" s="47">
        <f t="shared" si="12"/>
        <v>0</v>
      </c>
      <c r="AD28" s="195"/>
      <c r="AE28" s="195"/>
      <c r="AF28" s="195"/>
      <c r="AG28" s="195"/>
      <c r="AH28" s="47">
        <f t="shared" si="13"/>
        <v>0</v>
      </c>
    </row>
    <row r="29" spans="2:34" ht="15" customHeight="1" x14ac:dyDescent="0.25">
      <c r="B29" s="987"/>
      <c r="C29" s="73" t="s">
        <v>346</v>
      </c>
      <c r="D29" s="46">
        <f t="shared" si="14"/>
        <v>0</v>
      </c>
      <c r="E29" s="195">
        <v>0</v>
      </c>
      <c r="F29" s="211">
        <v>0</v>
      </c>
      <c r="G29" s="211">
        <v>0</v>
      </c>
      <c r="H29" s="211">
        <v>0</v>
      </c>
      <c r="I29" s="47">
        <f t="shared" si="8"/>
        <v>0</v>
      </c>
      <c r="J29" s="195"/>
      <c r="K29" s="195"/>
      <c r="L29" s="195"/>
      <c r="M29" s="195"/>
      <c r="N29" s="47">
        <f t="shared" si="9"/>
        <v>0</v>
      </c>
      <c r="O29" s="195">
        <v>0</v>
      </c>
      <c r="P29" s="195">
        <v>0</v>
      </c>
      <c r="Q29" s="195">
        <v>0</v>
      </c>
      <c r="R29" s="195">
        <v>0</v>
      </c>
      <c r="S29" s="47">
        <f t="shared" si="10"/>
        <v>0</v>
      </c>
      <c r="T29" s="195">
        <v>0</v>
      </c>
      <c r="U29" s="195">
        <v>0</v>
      </c>
      <c r="V29" s="195">
        <v>0</v>
      </c>
      <c r="W29" s="195">
        <v>0</v>
      </c>
      <c r="X29" s="47">
        <f t="shared" si="11"/>
        <v>0</v>
      </c>
      <c r="Y29" s="195"/>
      <c r="Z29" s="195"/>
      <c r="AA29" s="195"/>
      <c r="AB29" s="195"/>
      <c r="AC29" s="47">
        <f t="shared" si="12"/>
        <v>0</v>
      </c>
      <c r="AD29" s="195">
        <v>0</v>
      </c>
      <c r="AE29" s="195">
        <v>0</v>
      </c>
      <c r="AF29" s="195">
        <v>0</v>
      </c>
      <c r="AG29" s="195">
        <v>0</v>
      </c>
      <c r="AH29" s="47">
        <f t="shared" si="13"/>
        <v>0</v>
      </c>
    </row>
    <row r="30" spans="2:34" ht="15" customHeight="1" x14ac:dyDescent="0.25">
      <c r="B30" s="987"/>
      <c r="C30" s="73" t="s">
        <v>347</v>
      </c>
      <c r="D30" s="46">
        <f t="shared" si="14"/>
        <v>0</v>
      </c>
      <c r="E30" s="195"/>
      <c r="F30" s="211"/>
      <c r="G30" s="211"/>
      <c r="H30" s="211"/>
      <c r="I30" s="47">
        <f t="shared" si="8"/>
        <v>0</v>
      </c>
      <c r="J30" s="195"/>
      <c r="K30" s="195"/>
      <c r="L30" s="195"/>
      <c r="M30" s="195"/>
      <c r="N30" s="47">
        <f t="shared" si="9"/>
        <v>0</v>
      </c>
      <c r="O30" s="195"/>
      <c r="P30" s="195"/>
      <c r="Q30" s="195"/>
      <c r="R30" s="195"/>
      <c r="S30" s="47">
        <f t="shared" si="10"/>
        <v>0</v>
      </c>
      <c r="T30" s="195"/>
      <c r="U30" s="195"/>
      <c r="V30" s="195"/>
      <c r="W30" s="195"/>
      <c r="X30" s="47">
        <f t="shared" si="11"/>
        <v>0</v>
      </c>
      <c r="Y30" s="195"/>
      <c r="Z30" s="195"/>
      <c r="AA30" s="195"/>
      <c r="AB30" s="195"/>
      <c r="AC30" s="47">
        <f t="shared" si="12"/>
        <v>0</v>
      </c>
      <c r="AD30" s="195"/>
      <c r="AE30" s="195"/>
      <c r="AF30" s="195"/>
      <c r="AG30" s="195"/>
      <c r="AH30" s="47">
        <f t="shared" si="13"/>
        <v>0</v>
      </c>
    </row>
    <row r="31" spans="2:34" ht="30" x14ac:dyDescent="0.25">
      <c r="B31" s="987"/>
      <c r="C31" s="73" t="s">
        <v>348</v>
      </c>
      <c r="D31" s="46">
        <f t="shared" si="14"/>
        <v>0</v>
      </c>
      <c r="E31" s="195"/>
      <c r="F31" s="211"/>
      <c r="G31" s="211"/>
      <c r="H31" s="211"/>
      <c r="I31" s="47">
        <f t="shared" si="8"/>
        <v>0</v>
      </c>
      <c r="J31" s="195"/>
      <c r="K31" s="195"/>
      <c r="L31" s="195"/>
      <c r="M31" s="195"/>
      <c r="N31" s="47">
        <f t="shared" si="9"/>
        <v>0</v>
      </c>
      <c r="O31" s="195"/>
      <c r="P31" s="195"/>
      <c r="Q31" s="195"/>
      <c r="R31" s="195"/>
      <c r="S31" s="47">
        <f t="shared" si="10"/>
        <v>0</v>
      </c>
      <c r="T31" s="195"/>
      <c r="U31" s="195"/>
      <c r="V31" s="195"/>
      <c r="W31" s="195"/>
      <c r="X31" s="47">
        <f t="shared" si="11"/>
        <v>0</v>
      </c>
      <c r="Y31" s="195"/>
      <c r="Z31" s="195"/>
      <c r="AA31" s="195"/>
      <c r="AB31" s="195"/>
      <c r="AC31" s="47">
        <f t="shared" si="12"/>
        <v>0</v>
      </c>
      <c r="AD31" s="195"/>
      <c r="AE31" s="195"/>
      <c r="AF31" s="195"/>
      <c r="AG31" s="195"/>
      <c r="AH31" s="47">
        <f t="shared" si="13"/>
        <v>0</v>
      </c>
    </row>
    <row r="32" spans="2:34" ht="30" x14ac:dyDescent="0.25">
      <c r="B32" s="987"/>
      <c r="C32" s="73" t="s">
        <v>349</v>
      </c>
      <c r="D32" s="46">
        <f t="shared" si="14"/>
        <v>212</v>
      </c>
      <c r="E32" s="195">
        <v>8</v>
      </c>
      <c r="F32" s="211">
        <v>0</v>
      </c>
      <c r="G32" s="211">
        <v>0</v>
      </c>
      <c r="H32" s="211">
        <v>0</v>
      </c>
      <c r="I32" s="47">
        <f t="shared" si="8"/>
        <v>8</v>
      </c>
      <c r="J32" s="195">
        <v>32</v>
      </c>
      <c r="K32" s="195">
        <v>0</v>
      </c>
      <c r="L32" s="195">
        <v>0</v>
      </c>
      <c r="M32" s="195">
        <v>0</v>
      </c>
      <c r="N32" s="47">
        <f t="shared" si="9"/>
        <v>32</v>
      </c>
      <c r="O32" s="195">
        <v>30</v>
      </c>
      <c r="P32" s="195">
        <v>0</v>
      </c>
      <c r="Q32" s="195">
        <v>0</v>
      </c>
      <c r="R32" s="195">
        <v>0</v>
      </c>
      <c r="S32" s="47">
        <f t="shared" si="10"/>
        <v>30</v>
      </c>
      <c r="T32" s="195">
        <v>0</v>
      </c>
      <c r="U32" s="195">
        <v>0</v>
      </c>
      <c r="V32" s="195">
        <v>0</v>
      </c>
      <c r="W32" s="195">
        <v>37</v>
      </c>
      <c r="X32" s="47">
        <f t="shared" si="11"/>
        <v>37</v>
      </c>
      <c r="Y32" s="195">
        <v>0</v>
      </c>
      <c r="Z32" s="195">
        <v>0</v>
      </c>
      <c r="AA32" s="195">
        <v>0</v>
      </c>
      <c r="AB32" s="195">
        <v>57</v>
      </c>
      <c r="AC32" s="47">
        <f t="shared" si="12"/>
        <v>57</v>
      </c>
      <c r="AD32" s="195">
        <v>0</v>
      </c>
      <c r="AE32" s="195">
        <v>0</v>
      </c>
      <c r="AF32" s="195">
        <v>0</v>
      </c>
      <c r="AG32" s="195">
        <v>48</v>
      </c>
      <c r="AH32" s="47">
        <f t="shared" si="13"/>
        <v>48</v>
      </c>
    </row>
    <row r="33" spans="2:34" ht="15" customHeight="1" x14ac:dyDescent="0.25">
      <c r="B33" s="987"/>
      <c r="C33" s="73" t="s">
        <v>350</v>
      </c>
      <c r="D33" s="46">
        <f t="shared" si="14"/>
        <v>0</v>
      </c>
      <c r="E33" s="195"/>
      <c r="F33" s="211"/>
      <c r="G33" s="211"/>
      <c r="H33" s="211"/>
      <c r="I33" s="47">
        <f t="shared" si="8"/>
        <v>0</v>
      </c>
      <c r="J33" s="195"/>
      <c r="K33" s="195"/>
      <c r="L33" s="195"/>
      <c r="M33" s="195"/>
      <c r="N33" s="47">
        <f t="shared" si="9"/>
        <v>0</v>
      </c>
      <c r="O33" s="195"/>
      <c r="P33" s="195"/>
      <c r="Q33" s="195"/>
      <c r="R33" s="195"/>
      <c r="S33" s="47">
        <f t="shared" si="10"/>
        <v>0</v>
      </c>
      <c r="T33" s="195"/>
      <c r="U33" s="195"/>
      <c r="V33" s="195"/>
      <c r="W33" s="195"/>
      <c r="X33" s="47">
        <f t="shared" si="11"/>
        <v>0</v>
      </c>
      <c r="Y33" s="195"/>
      <c r="Z33" s="195"/>
      <c r="AA33" s="195"/>
      <c r="AB33" s="195"/>
      <c r="AC33" s="47">
        <f t="shared" si="12"/>
        <v>0</v>
      </c>
      <c r="AD33" s="195"/>
      <c r="AE33" s="195"/>
      <c r="AF33" s="195"/>
      <c r="AG33" s="195"/>
      <c r="AH33" s="47">
        <f t="shared" si="13"/>
        <v>0</v>
      </c>
    </row>
    <row r="34" spans="2:34" ht="30" x14ac:dyDescent="0.25">
      <c r="B34" s="987"/>
      <c r="C34" s="73" t="s">
        <v>351</v>
      </c>
      <c r="D34" s="46">
        <f t="shared" si="14"/>
        <v>0</v>
      </c>
      <c r="E34" s="195"/>
      <c r="F34" s="211"/>
      <c r="G34" s="211"/>
      <c r="H34" s="211"/>
      <c r="I34" s="47">
        <f t="shared" si="8"/>
        <v>0</v>
      </c>
      <c r="J34" s="195"/>
      <c r="K34" s="195"/>
      <c r="L34" s="195"/>
      <c r="M34" s="195"/>
      <c r="N34" s="47">
        <f t="shared" si="9"/>
        <v>0</v>
      </c>
      <c r="O34" s="195"/>
      <c r="P34" s="195"/>
      <c r="Q34" s="195"/>
      <c r="R34" s="195"/>
      <c r="S34" s="47">
        <f t="shared" si="10"/>
        <v>0</v>
      </c>
      <c r="T34" s="195"/>
      <c r="U34" s="195"/>
      <c r="V34" s="195"/>
      <c r="W34" s="195"/>
      <c r="X34" s="47">
        <f t="shared" si="11"/>
        <v>0</v>
      </c>
      <c r="Y34" s="195"/>
      <c r="Z34" s="195"/>
      <c r="AA34" s="195"/>
      <c r="AB34" s="195"/>
      <c r="AC34" s="47">
        <f t="shared" si="12"/>
        <v>0</v>
      </c>
      <c r="AD34" s="195"/>
      <c r="AE34" s="195"/>
      <c r="AF34" s="195"/>
      <c r="AG34" s="195"/>
      <c r="AH34" s="47">
        <f t="shared" si="13"/>
        <v>0</v>
      </c>
    </row>
    <row r="35" spans="2:34" ht="15" customHeight="1" x14ac:dyDescent="0.25">
      <c r="B35" s="987"/>
      <c r="C35" s="73" t="s">
        <v>352</v>
      </c>
      <c r="D35" s="46">
        <f t="shared" si="14"/>
        <v>0</v>
      </c>
      <c r="E35" s="195"/>
      <c r="F35" s="211"/>
      <c r="G35" s="211"/>
      <c r="H35" s="211"/>
      <c r="I35" s="47">
        <f t="shared" si="8"/>
        <v>0</v>
      </c>
      <c r="J35" s="195"/>
      <c r="K35" s="195"/>
      <c r="L35" s="195"/>
      <c r="M35" s="195"/>
      <c r="N35" s="47">
        <f t="shared" si="9"/>
        <v>0</v>
      </c>
      <c r="O35" s="195"/>
      <c r="P35" s="195"/>
      <c r="Q35" s="195"/>
      <c r="R35" s="195"/>
      <c r="S35" s="47">
        <f t="shared" si="10"/>
        <v>0</v>
      </c>
      <c r="T35" s="195"/>
      <c r="U35" s="195"/>
      <c r="V35" s="195"/>
      <c r="W35" s="195"/>
      <c r="X35" s="47">
        <f t="shared" si="11"/>
        <v>0</v>
      </c>
      <c r="Y35" s="195"/>
      <c r="Z35" s="195"/>
      <c r="AA35" s="195"/>
      <c r="AB35" s="195"/>
      <c r="AC35" s="47">
        <f t="shared" si="12"/>
        <v>0</v>
      </c>
      <c r="AD35" s="195"/>
      <c r="AE35" s="195"/>
      <c r="AF35" s="195"/>
      <c r="AG35" s="195"/>
      <c r="AH35" s="47">
        <f t="shared" si="13"/>
        <v>0</v>
      </c>
    </row>
    <row r="36" spans="2:34" ht="30" x14ac:dyDescent="0.25">
      <c r="B36" s="987"/>
      <c r="C36" s="73" t="s">
        <v>353</v>
      </c>
      <c r="D36" s="46">
        <f t="shared" si="14"/>
        <v>0</v>
      </c>
      <c r="E36" s="195"/>
      <c r="F36" s="211"/>
      <c r="G36" s="211"/>
      <c r="H36" s="211"/>
      <c r="I36" s="47">
        <f t="shared" si="8"/>
        <v>0</v>
      </c>
      <c r="J36" s="195"/>
      <c r="K36" s="195"/>
      <c r="L36" s="195"/>
      <c r="M36" s="195"/>
      <c r="N36" s="47">
        <f t="shared" si="9"/>
        <v>0</v>
      </c>
      <c r="O36" s="195"/>
      <c r="P36" s="195"/>
      <c r="Q36" s="195"/>
      <c r="R36" s="195"/>
      <c r="S36" s="47">
        <f t="shared" si="10"/>
        <v>0</v>
      </c>
      <c r="T36" s="195"/>
      <c r="U36" s="195"/>
      <c r="V36" s="195"/>
      <c r="W36" s="195"/>
      <c r="X36" s="47">
        <f t="shared" si="11"/>
        <v>0</v>
      </c>
      <c r="Y36" s="195"/>
      <c r="Z36" s="195"/>
      <c r="AA36" s="195"/>
      <c r="AB36" s="195"/>
      <c r="AC36" s="47">
        <f t="shared" si="12"/>
        <v>0</v>
      </c>
      <c r="AD36" s="195"/>
      <c r="AE36" s="195"/>
      <c r="AF36" s="195"/>
      <c r="AG36" s="195"/>
      <c r="AH36" s="47">
        <f t="shared" si="13"/>
        <v>0</v>
      </c>
    </row>
    <row r="37" spans="2:34" ht="15" customHeight="1" x14ac:dyDescent="0.25">
      <c r="B37" s="987"/>
      <c r="C37" s="73" t="s">
        <v>354</v>
      </c>
      <c r="D37" s="46">
        <f t="shared" si="14"/>
        <v>0</v>
      </c>
      <c r="E37" s="195"/>
      <c r="F37" s="211"/>
      <c r="G37" s="211"/>
      <c r="H37" s="211"/>
      <c r="I37" s="47">
        <f t="shared" si="8"/>
        <v>0</v>
      </c>
      <c r="J37" s="195"/>
      <c r="K37" s="195"/>
      <c r="L37" s="195"/>
      <c r="M37" s="195"/>
      <c r="N37" s="47">
        <f t="shared" si="9"/>
        <v>0</v>
      </c>
      <c r="O37" s="195"/>
      <c r="P37" s="195"/>
      <c r="Q37" s="195"/>
      <c r="R37" s="195"/>
      <c r="S37" s="47">
        <f t="shared" si="10"/>
        <v>0</v>
      </c>
      <c r="T37" s="195"/>
      <c r="U37" s="195"/>
      <c r="V37" s="195"/>
      <c r="W37" s="195"/>
      <c r="X37" s="47">
        <f t="shared" si="11"/>
        <v>0</v>
      </c>
      <c r="Y37" s="195"/>
      <c r="Z37" s="195"/>
      <c r="AA37" s="195"/>
      <c r="AB37" s="195"/>
      <c r="AC37" s="47">
        <f t="shared" si="12"/>
        <v>0</v>
      </c>
      <c r="AD37" s="195"/>
      <c r="AE37" s="195"/>
      <c r="AF37" s="195"/>
      <c r="AG37" s="195"/>
      <c r="AH37" s="47">
        <f t="shared" si="13"/>
        <v>0</v>
      </c>
    </row>
    <row r="38" spans="2:34" ht="30" x14ac:dyDescent="0.25">
      <c r="B38" s="987"/>
      <c r="C38" s="73" t="s">
        <v>355</v>
      </c>
      <c r="D38" s="46">
        <f t="shared" si="14"/>
        <v>0</v>
      </c>
      <c r="E38" s="195"/>
      <c r="F38" s="211"/>
      <c r="G38" s="211"/>
      <c r="H38" s="211"/>
      <c r="I38" s="47">
        <f t="shared" si="8"/>
        <v>0</v>
      </c>
      <c r="J38" s="195"/>
      <c r="K38" s="195"/>
      <c r="L38" s="195"/>
      <c r="M38" s="195"/>
      <c r="N38" s="47">
        <f t="shared" si="9"/>
        <v>0</v>
      </c>
      <c r="O38" s="195"/>
      <c r="P38" s="195"/>
      <c r="Q38" s="195"/>
      <c r="R38" s="195"/>
      <c r="S38" s="47">
        <f t="shared" si="10"/>
        <v>0</v>
      </c>
      <c r="T38" s="195"/>
      <c r="U38" s="195"/>
      <c r="V38" s="195"/>
      <c r="W38" s="195"/>
      <c r="X38" s="47">
        <f t="shared" si="11"/>
        <v>0</v>
      </c>
      <c r="Y38" s="195"/>
      <c r="Z38" s="195"/>
      <c r="AA38" s="195"/>
      <c r="AB38" s="195"/>
      <c r="AC38" s="47">
        <f t="shared" si="12"/>
        <v>0</v>
      </c>
      <c r="AD38" s="195"/>
      <c r="AE38" s="195"/>
      <c r="AF38" s="195"/>
      <c r="AG38" s="195"/>
      <c r="AH38" s="47">
        <f t="shared" si="13"/>
        <v>0</v>
      </c>
    </row>
    <row r="39" spans="2:34" ht="15" customHeight="1" x14ac:dyDescent="0.25">
      <c r="B39" s="987"/>
      <c r="C39" s="73" t="s">
        <v>356</v>
      </c>
      <c r="D39" s="46">
        <f t="shared" si="14"/>
        <v>0</v>
      </c>
      <c r="E39" s="195"/>
      <c r="F39" s="211"/>
      <c r="G39" s="211"/>
      <c r="H39" s="211"/>
      <c r="I39" s="47">
        <f t="shared" si="8"/>
        <v>0</v>
      </c>
      <c r="J39" s="195"/>
      <c r="K39" s="195"/>
      <c r="L39" s="195"/>
      <c r="M39" s="195"/>
      <c r="N39" s="47">
        <f t="shared" si="9"/>
        <v>0</v>
      </c>
      <c r="O39" s="195"/>
      <c r="P39" s="195"/>
      <c r="Q39" s="195"/>
      <c r="R39" s="195"/>
      <c r="S39" s="47">
        <f t="shared" si="10"/>
        <v>0</v>
      </c>
      <c r="T39" s="195"/>
      <c r="U39" s="195"/>
      <c r="V39" s="195"/>
      <c r="W39" s="195"/>
      <c r="X39" s="47">
        <f t="shared" si="11"/>
        <v>0</v>
      </c>
      <c r="Y39" s="195"/>
      <c r="Z39" s="195"/>
      <c r="AA39" s="195"/>
      <c r="AB39" s="195"/>
      <c r="AC39" s="47">
        <f t="shared" si="12"/>
        <v>0</v>
      </c>
      <c r="AD39" s="195"/>
      <c r="AE39" s="195"/>
      <c r="AF39" s="195"/>
      <c r="AG39" s="195"/>
      <c r="AH39" s="47">
        <f t="shared" si="13"/>
        <v>0</v>
      </c>
    </row>
    <row r="40" spans="2:34" ht="45" x14ac:dyDescent="0.25">
      <c r="B40" s="987"/>
      <c r="C40" s="73" t="s">
        <v>357</v>
      </c>
      <c r="D40" s="46">
        <f t="shared" si="14"/>
        <v>0</v>
      </c>
      <c r="E40" s="195"/>
      <c r="F40" s="211"/>
      <c r="G40" s="211"/>
      <c r="H40" s="211"/>
      <c r="I40" s="47">
        <f t="shared" si="8"/>
        <v>0</v>
      </c>
      <c r="J40" s="195"/>
      <c r="K40" s="195"/>
      <c r="L40" s="195"/>
      <c r="M40" s="195"/>
      <c r="N40" s="47">
        <f t="shared" si="9"/>
        <v>0</v>
      </c>
      <c r="O40" s="195"/>
      <c r="P40" s="195"/>
      <c r="Q40" s="195"/>
      <c r="R40" s="195"/>
      <c r="S40" s="47">
        <f t="shared" si="10"/>
        <v>0</v>
      </c>
      <c r="T40" s="195"/>
      <c r="U40" s="195"/>
      <c r="V40" s="195"/>
      <c r="W40" s="195"/>
      <c r="X40" s="47">
        <f t="shared" si="11"/>
        <v>0</v>
      </c>
      <c r="Y40" s="195"/>
      <c r="Z40" s="195"/>
      <c r="AA40" s="195"/>
      <c r="AB40" s="195"/>
      <c r="AC40" s="47">
        <f t="shared" si="12"/>
        <v>0</v>
      </c>
      <c r="AD40" s="195"/>
      <c r="AE40" s="195"/>
      <c r="AF40" s="195"/>
      <c r="AG40" s="195"/>
      <c r="AH40" s="47">
        <f t="shared" si="13"/>
        <v>0</v>
      </c>
    </row>
    <row r="41" spans="2:34" ht="15" customHeight="1" x14ac:dyDescent="0.25">
      <c r="B41" s="987"/>
      <c r="C41" s="73" t="s">
        <v>358</v>
      </c>
      <c r="D41" s="46">
        <f t="shared" si="14"/>
        <v>0</v>
      </c>
      <c r="E41" s="195"/>
      <c r="F41" s="211"/>
      <c r="G41" s="211"/>
      <c r="H41" s="211"/>
      <c r="I41" s="47">
        <f t="shared" si="8"/>
        <v>0</v>
      </c>
      <c r="J41" s="195"/>
      <c r="K41" s="195"/>
      <c r="L41" s="195"/>
      <c r="M41" s="195"/>
      <c r="N41" s="47">
        <f t="shared" si="9"/>
        <v>0</v>
      </c>
      <c r="O41" s="195"/>
      <c r="P41" s="195"/>
      <c r="Q41" s="195"/>
      <c r="R41" s="195"/>
      <c r="S41" s="47">
        <f t="shared" si="10"/>
        <v>0</v>
      </c>
      <c r="T41" s="195"/>
      <c r="U41" s="195"/>
      <c r="V41" s="195"/>
      <c r="W41" s="195"/>
      <c r="X41" s="47">
        <f t="shared" si="11"/>
        <v>0</v>
      </c>
      <c r="Y41" s="195"/>
      <c r="Z41" s="195"/>
      <c r="AA41" s="195"/>
      <c r="AB41" s="195"/>
      <c r="AC41" s="47">
        <f t="shared" si="12"/>
        <v>0</v>
      </c>
      <c r="AD41" s="195"/>
      <c r="AE41" s="195"/>
      <c r="AF41" s="195"/>
      <c r="AG41" s="195"/>
      <c r="AH41" s="47">
        <f t="shared" si="13"/>
        <v>0</v>
      </c>
    </row>
    <row r="42" spans="2:34" ht="15" customHeight="1" x14ac:dyDescent="0.25">
      <c r="B42" s="987"/>
      <c r="C42" s="73" t="s">
        <v>359</v>
      </c>
      <c r="D42" s="46">
        <f t="shared" si="14"/>
        <v>0</v>
      </c>
      <c r="E42" s="195"/>
      <c r="F42" s="211"/>
      <c r="G42" s="211"/>
      <c r="H42" s="211"/>
      <c r="I42" s="47">
        <f t="shared" si="8"/>
        <v>0</v>
      </c>
      <c r="J42" s="195"/>
      <c r="K42" s="195"/>
      <c r="L42" s="195"/>
      <c r="M42" s="195"/>
      <c r="N42" s="47">
        <f t="shared" si="9"/>
        <v>0</v>
      </c>
      <c r="O42" s="195"/>
      <c r="P42" s="195"/>
      <c r="Q42" s="195"/>
      <c r="R42" s="195"/>
      <c r="S42" s="47">
        <f t="shared" si="10"/>
        <v>0</v>
      </c>
      <c r="T42" s="195"/>
      <c r="U42" s="195"/>
      <c r="V42" s="195"/>
      <c r="W42" s="195"/>
      <c r="X42" s="47">
        <f t="shared" si="11"/>
        <v>0</v>
      </c>
      <c r="Y42" s="195"/>
      <c r="Z42" s="195"/>
      <c r="AA42" s="195"/>
      <c r="AB42" s="195"/>
      <c r="AC42" s="47">
        <f t="shared" si="12"/>
        <v>0</v>
      </c>
      <c r="AD42" s="195"/>
      <c r="AE42" s="195"/>
      <c r="AF42" s="195"/>
      <c r="AG42" s="195"/>
      <c r="AH42" s="47">
        <f t="shared" si="13"/>
        <v>0</v>
      </c>
    </row>
    <row r="43" spans="2:34" ht="15" customHeight="1" x14ac:dyDescent="0.25">
      <c r="B43" s="987"/>
      <c r="C43" s="73" t="s">
        <v>360</v>
      </c>
      <c r="D43" s="46">
        <f t="shared" si="14"/>
        <v>0</v>
      </c>
      <c r="E43" s="195"/>
      <c r="F43" s="211"/>
      <c r="G43" s="211"/>
      <c r="H43" s="211"/>
      <c r="I43" s="47">
        <f t="shared" si="8"/>
        <v>0</v>
      </c>
      <c r="J43" s="195"/>
      <c r="K43" s="195"/>
      <c r="L43" s="195"/>
      <c r="M43" s="195"/>
      <c r="N43" s="47">
        <f t="shared" si="9"/>
        <v>0</v>
      </c>
      <c r="O43" s="195"/>
      <c r="P43" s="195"/>
      <c r="Q43" s="195"/>
      <c r="R43" s="195"/>
      <c r="S43" s="47">
        <f t="shared" si="10"/>
        <v>0</v>
      </c>
      <c r="T43" s="195"/>
      <c r="U43" s="195"/>
      <c r="V43" s="195"/>
      <c r="W43" s="195"/>
      <c r="X43" s="47">
        <f t="shared" si="11"/>
        <v>0</v>
      </c>
      <c r="Y43" s="195"/>
      <c r="Z43" s="195"/>
      <c r="AA43" s="195"/>
      <c r="AB43" s="195"/>
      <c r="AC43" s="47">
        <f t="shared" si="12"/>
        <v>0</v>
      </c>
      <c r="AD43" s="195"/>
      <c r="AE43" s="195"/>
      <c r="AF43" s="195"/>
      <c r="AG43" s="195"/>
      <c r="AH43" s="47">
        <f t="shared" si="13"/>
        <v>0</v>
      </c>
    </row>
    <row r="44" spans="2:34" ht="30" x14ac:dyDescent="0.25">
      <c r="B44" s="987"/>
      <c r="C44" s="73" t="s">
        <v>361</v>
      </c>
      <c r="D44" s="46">
        <f t="shared" si="14"/>
        <v>86</v>
      </c>
      <c r="E44" s="195">
        <v>7</v>
      </c>
      <c r="F44" s="211">
        <v>0</v>
      </c>
      <c r="G44" s="211">
        <v>0</v>
      </c>
      <c r="H44" s="211">
        <v>0</v>
      </c>
      <c r="I44" s="47">
        <f t="shared" si="8"/>
        <v>7</v>
      </c>
      <c r="J44" s="195">
        <v>11</v>
      </c>
      <c r="K44" s="195">
        <v>0</v>
      </c>
      <c r="L44" s="195">
        <v>0</v>
      </c>
      <c r="M44" s="195">
        <v>0</v>
      </c>
      <c r="N44" s="47">
        <f t="shared" si="9"/>
        <v>11</v>
      </c>
      <c r="O44" s="195">
        <v>11</v>
      </c>
      <c r="P44" s="195">
        <v>0</v>
      </c>
      <c r="Q44" s="195">
        <v>0</v>
      </c>
      <c r="R44" s="195">
        <v>0</v>
      </c>
      <c r="S44" s="47">
        <f t="shared" si="10"/>
        <v>11</v>
      </c>
      <c r="T44" s="195">
        <v>0</v>
      </c>
      <c r="U44" s="195">
        <v>0</v>
      </c>
      <c r="V44" s="195">
        <v>0</v>
      </c>
      <c r="W44" s="195">
        <v>10</v>
      </c>
      <c r="X44" s="47">
        <f t="shared" si="11"/>
        <v>10</v>
      </c>
      <c r="Y44" s="195">
        <v>0</v>
      </c>
      <c r="Z44" s="195">
        <v>0</v>
      </c>
      <c r="AA44" s="195">
        <v>0</v>
      </c>
      <c r="AB44" s="195">
        <v>20</v>
      </c>
      <c r="AC44" s="47">
        <f t="shared" si="12"/>
        <v>20</v>
      </c>
      <c r="AD44" s="195">
        <v>0</v>
      </c>
      <c r="AE44" s="195">
        <v>0</v>
      </c>
      <c r="AF44" s="195">
        <v>0</v>
      </c>
      <c r="AG44" s="195">
        <v>27</v>
      </c>
      <c r="AH44" s="47">
        <f t="shared" si="13"/>
        <v>27</v>
      </c>
    </row>
    <row r="45" spans="2:34" ht="30" x14ac:dyDescent="0.25">
      <c r="B45" s="987"/>
      <c r="C45" s="73" t="s">
        <v>362</v>
      </c>
      <c r="D45" s="46">
        <f t="shared" si="14"/>
        <v>0</v>
      </c>
      <c r="E45" s="195"/>
      <c r="F45" s="211"/>
      <c r="G45" s="211"/>
      <c r="H45" s="211"/>
      <c r="I45" s="47">
        <f t="shared" si="8"/>
        <v>0</v>
      </c>
      <c r="J45" s="195"/>
      <c r="K45" s="195"/>
      <c r="L45" s="195"/>
      <c r="M45" s="195"/>
      <c r="N45" s="47">
        <f t="shared" si="9"/>
        <v>0</v>
      </c>
      <c r="O45" s="195"/>
      <c r="P45" s="195"/>
      <c r="Q45" s="195"/>
      <c r="R45" s="195"/>
      <c r="S45" s="47">
        <f t="shared" si="10"/>
        <v>0</v>
      </c>
      <c r="T45" s="195"/>
      <c r="U45" s="195"/>
      <c r="V45" s="195"/>
      <c r="W45" s="195"/>
      <c r="X45" s="47">
        <f t="shared" si="11"/>
        <v>0</v>
      </c>
      <c r="Y45" s="195"/>
      <c r="Z45" s="195"/>
      <c r="AA45" s="195"/>
      <c r="AB45" s="195"/>
      <c r="AC45" s="47">
        <f t="shared" si="12"/>
        <v>0</v>
      </c>
      <c r="AD45" s="195"/>
      <c r="AE45" s="195"/>
      <c r="AF45" s="195"/>
      <c r="AG45" s="195"/>
      <c r="AH45" s="47">
        <f t="shared" si="13"/>
        <v>0</v>
      </c>
    </row>
    <row r="46" spans="2:34" ht="15" customHeight="1" x14ac:dyDescent="0.25">
      <c r="B46" s="987"/>
      <c r="C46" s="73" t="s">
        <v>363</v>
      </c>
      <c r="D46" s="46">
        <f t="shared" si="14"/>
        <v>0</v>
      </c>
      <c r="E46" s="195"/>
      <c r="F46" s="211"/>
      <c r="G46" s="211"/>
      <c r="H46" s="211"/>
      <c r="I46" s="47">
        <f t="shared" si="8"/>
        <v>0</v>
      </c>
      <c r="J46" s="195"/>
      <c r="K46" s="195"/>
      <c r="L46" s="195"/>
      <c r="M46" s="195"/>
      <c r="N46" s="47">
        <f t="shared" si="9"/>
        <v>0</v>
      </c>
      <c r="O46" s="195"/>
      <c r="P46" s="195"/>
      <c r="Q46" s="195"/>
      <c r="R46" s="195"/>
      <c r="S46" s="47">
        <f t="shared" si="10"/>
        <v>0</v>
      </c>
      <c r="T46" s="195"/>
      <c r="U46" s="195"/>
      <c r="V46" s="195"/>
      <c r="W46" s="195"/>
      <c r="X46" s="47">
        <f t="shared" si="11"/>
        <v>0</v>
      </c>
      <c r="Y46" s="195"/>
      <c r="Z46" s="195"/>
      <c r="AA46" s="195"/>
      <c r="AB46" s="195"/>
      <c r="AC46" s="47">
        <f t="shared" si="12"/>
        <v>0</v>
      </c>
      <c r="AD46" s="195"/>
      <c r="AE46" s="195"/>
      <c r="AF46" s="195"/>
      <c r="AG46" s="195"/>
      <c r="AH46" s="47">
        <f t="shared" si="13"/>
        <v>0</v>
      </c>
    </row>
    <row r="47" spans="2:34" ht="15" customHeight="1" x14ac:dyDescent="0.25">
      <c r="B47" s="987"/>
      <c r="C47" s="73" t="s">
        <v>364</v>
      </c>
      <c r="D47" s="46">
        <f t="shared" si="14"/>
        <v>609</v>
      </c>
      <c r="E47" s="195">
        <v>89</v>
      </c>
      <c r="F47" s="211">
        <v>0</v>
      </c>
      <c r="G47" s="211">
        <v>0</v>
      </c>
      <c r="H47" s="211">
        <v>0</v>
      </c>
      <c r="I47" s="47">
        <f t="shared" si="8"/>
        <v>89</v>
      </c>
      <c r="J47" s="195">
        <v>117</v>
      </c>
      <c r="K47" s="195">
        <v>0</v>
      </c>
      <c r="L47" s="195">
        <v>0</v>
      </c>
      <c r="M47" s="195">
        <v>0</v>
      </c>
      <c r="N47" s="47">
        <f t="shared" si="9"/>
        <v>117</v>
      </c>
      <c r="O47" s="195">
        <v>89</v>
      </c>
      <c r="P47" s="195">
        <v>0</v>
      </c>
      <c r="Q47" s="195">
        <v>0</v>
      </c>
      <c r="R47" s="195">
        <v>0</v>
      </c>
      <c r="S47" s="47">
        <f t="shared" si="10"/>
        <v>89</v>
      </c>
      <c r="T47" s="195">
        <v>0</v>
      </c>
      <c r="U47" s="195">
        <v>0</v>
      </c>
      <c r="V47" s="195">
        <v>0</v>
      </c>
      <c r="W47" s="195">
        <v>42</v>
      </c>
      <c r="X47" s="47">
        <f t="shared" si="11"/>
        <v>42</v>
      </c>
      <c r="Y47" s="195">
        <v>0</v>
      </c>
      <c r="Z47" s="195">
        <v>0</v>
      </c>
      <c r="AA47" s="195">
        <v>0</v>
      </c>
      <c r="AB47" s="195">
        <v>123</v>
      </c>
      <c r="AC47" s="47">
        <f t="shared" si="12"/>
        <v>123</v>
      </c>
      <c r="AD47" s="195">
        <v>0</v>
      </c>
      <c r="AE47" s="195">
        <v>0</v>
      </c>
      <c r="AF47" s="195">
        <v>0</v>
      </c>
      <c r="AG47" s="195">
        <v>149</v>
      </c>
      <c r="AH47" s="47">
        <f t="shared" si="13"/>
        <v>149</v>
      </c>
    </row>
    <row r="48" spans="2:34" ht="45" x14ac:dyDescent="0.25">
      <c r="B48" s="987"/>
      <c r="C48" s="73" t="s">
        <v>365</v>
      </c>
      <c r="D48" s="46">
        <f t="shared" si="14"/>
        <v>0</v>
      </c>
      <c r="E48" s="195"/>
      <c r="F48" s="211"/>
      <c r="G48" s="211"/>
      <c r="H48" s="211"/>
      <c r="I48" s="47">
        <f t="shared" si="8"/>
        <v>0</v>
      </c>
      <c r="J48" s="195"/>
      <c r="K48" s="195"/>
      <c r="L48" s="195"/>
      <c r="M48" s="195"/>
      <c r="N48" s="47">
        <f t="shared" si="9"/>
        <v>0</v>
      </c>
      <c r="O48" s="195"/>
      <c r="P48" s="195"/>
      <c r="Q48" s="195"/>
      <c r="R48" s="195"/>
      <c r="S48" s="47">
        <f t="shared" si="10"/>
        <v>0</v>
      </c>
      <c r="T48" s="195"/>
      <c r="U48" s="195"/>
      <c r="V48" s="195"/>
      <c r="W48" s="195"/>
      <c r="X48" s="47">
        <f t="shared" si="11"/>
        <v>0</v>
      </c>
      <c r="Y48" s="195"/>
      <c r="Z48" s="195"/>
      <c r="AA48" s="195"/>
      <c r="AB48" s="195"/>
      <c r="AC48" s="47">
        <f t="shared" si="12"/>
        <v>0</v>
      </c>
      <c r="AD48" s="195"/>
      <c r="AE48" s="195"/>
      <c r="AF48" s="195"/>
      <c r="AG48" s="195"/>
      <c r="AH48" s="47">
        <f t="shared" si="13"/>
        <v>0</v>
      </c>
    </row>
    <row r="49" spans="2:34" ht="30" x14ac:dyDescent="0.25">
      <c r="B49" s="987"/>
      <c r="C49" s="73" t="s">
        <v>397</v>
      </c>
      <c r="D49" s="46">
        <f t="shared" si="14"/>
        <v>0</v>
      </c>
      <c r="E49" s="195"/>
      <c r="F49" s="211"/>
      <c r="G49" s="211"/>
      <c r="H49" s="211"/>
      <c r="I49" s="47">
        <f t="shared" si="8"/>
        <v>0</v>
      </c>
      <c r="J49" s="195"/>
      <c r="K49" s="195"/>
      <c r="L49" s="195"/>
      <c r="M49" s="195"/>
      <c r="N49" s="47">
        <f t="shared" si="9"/>
        <v>0</v>
      </c>
      <c r="O49" s="195"/>
      <c r="P49" s="195"/>
      <c r="Q49" s="195"/>
      <c r="R49" s="195"/>
      <c r="S49" s="47">
        <f t="shared" si="10"/>
        <v>0</v>
      </c>
      <c r="T49" s="195"/>
      <c r="U49" s="195"/>
      <c r="V49" s="195"/>
      <c r="W49" s="195"/>
      <c r="X49" s="47">
        <f t="shared" si="11"/>
        <v>0</v>
      </c>
      <c r="Y49" s="195"/>
      <c r="Z49" s="195"/>
      <c r="AA49" s="195"/>
      <c r="AB49" s="195"/>
      <c r="AC49" s="47">
        <f t="shared" si="12"/>
        <v>0</v>
      </c>
      <c r="AD49" s="195"/>
      <c r="AE49" s="195"/>
      <c r="AF49" s="195"/>
      <c r="AG49" s="195"/>
      <c r="AH49" s="47">
        <f t="shared" si="13"/>
        <v>0</v>
      </c>
    </row>
    <row r="50" spans="2:34" ht="15" customHeight="1" x14ac:dyDescent="0.25">
      <c r="B50" s="987"/>
      <c r="C50" s="73" t="s">
        <v>366</v>
      </c>
      <c r="D50" s="46">
        <f t="shared" si="14"/>
        <v>0</v>
      </c>
      <c r="E50" s="195"/>
      <c r="F50" s="211"/>
      <c r="G50" s="211"/>
      <c r="H50" s="211"/>
      <c r="I50" s="47">
        <f t="shared" si="8"/>
        <v>0</v>
      </c>
      <c r="J50" s="195"/>
      <c r="K50" s="195"/>
      <c r="L50" s="195"/>
      <c r="M50" s="195"/>
      <c r="N50" s="47">
        <f t="shared" si="9"/>
        <v>0</v>
      </c>
      <c r="O50" s="195"/>
      <c r="P50" s="195"/>
      <c r="Q50" s="195"/>
      <c r="R50" s="195"/>
      <c r="S50" s="47">
        <f t="shared" si="10"/>
        <v>0</v>
      </c>
      <c r="T50" s="195"/>
      <c r="U50" s="195"/>
      <c r="V50" s="195"/>
      <c r="W50" s="195"/>
      <c r="X50" s="47">
        <f t="shared" si="11"/>
        <v>0</v>
      </c>
      <c r="Y50" s="195"/>
      <c r="Z50" s="195"/>
      <c r="AA50" s="195"/>
      <c r="AB50" s="195"/>
      <c r="AC50" s="47">
        <f t="shared" si="12"/>
        <v>0</v>
      </c>
      <c r="AD50" s="195"/>
      <c r="AE50" s="195"/>
      <c r="AF50" s="195"/>
      <c r="AG50" s="195"/>
      <c r="AH50" s="47">
        <f t="shared" si="13"/>
        <v>0</v>
      </c>
    </row>
    <row r="51" spans="2:34" ht="15" customHeight="1" x14ac:dyDescent="0.25">
      <c r="B51" s="987"/>
      <c r="C51" s="73" t="s">
        <v>367</v>
      </c>
      <c r="D51" s="46">
        <f t="shared" si="14"/>
        <v>17</v>
      </c>
      <c r="E51" s="195">
        <v>3</v>
      </c>
      <c r="F51" s="211">
        <v>0</v>
      </c>
      <c r="G51" s="211">
        <v>0</v>
      </c>
      <c r="H51" s="211">
        <v>0</v>
      </c>
      <c r="I51" s="47">
        <f t="shared" si="8"/>
        <v>3</v>
      </c>
      <c r="J51" s="195">
        <v>4</v>
      </c>
      <c r="K51" s="195">
        <v>0</v>
      </c>
      <c r="L51" s="195">
        <v>0</v>
      </c>
      <c r="M51" s="195">
        <v>0</v>
      </c>
      <c r="N51" s="47">
        <f t="shared" si="9"/>
        <v>4</v>
      </c>
      <c r="O51" s="415">
        <v>2</v>
      </c>
      <c r="P51" s="195">
        <v>0</v>
      </c>
      <c r="Q51" s="195">
        <v>0</v>
      </c>
      <c r="R51" s="195">
        <v>0</v>
      </c>
      <c r="S51" s="47">
        <f t="shared" si="10"/>
        <v>2</v>
      </c>
      <c r="T51" s="195">
        <v>0</v>
      </c>
      <c r="U51" s="195">
        <v>0</v>
      </c>
      <c r="V51" s="195">
        <v>0</v>
      </c>
      <c r="W51" s="195">
        <v>4</v>
      </c>
      <c r="X51" s="47">
        <f t="shared" si="11"/>
        <v>4</v>
      </c>
      <c r="Y51" s="195">
        <v>0</v>
      </c>
      <c r="Z51" s="195">
        <v>0</v>
      </c>
      <c r="AA51" s="195">
        <v>0</v>
      </c>
      <c r="AB51" s="195">
        <v>2</v>
      </c>
      <c r="AC51" s="47">
        <f t="shared" si="12"/>
        <v>2</v>
      </c>
      <c r="AD51" s="195">
        <v>0</v>
      </c>
      <c r="AE51" s="195">
        <v>0</v>
      </c>
      <c r="AF51" s="195">
        <v>0</v>
      </c>
      <c r="AG51" s="195">
        <v>2</v>
      </c>
      <c r="AH51" s="47">
        <f t="shared" si="13"/>
        <v>2</v>
      </c>
    </row>
    <row r="52" spans="2:34" ht="15" customHeight="1" x14ac:dyDescent="0.25">
      <c r="B52" s="987"/>
      <c r="C52" s="73" t="s">
        <v>368</v>
      </c>
      <c r="D52" s="46">
        <f t="shared" si="14"/>
        <v>0</v>
      </c>
      <c r="E52" s="195"/>
      <c r="F52" s="211"/>
      <c r="G52" s="211"/>
      <c r="H52" s="211"/>
      <c r="I52" s="47">
        <f t="shared" si="8"/>
        <v>0</v>
      </c>
      <c r="J52" s="195"/>
      <c r="K52" s="195"/>
      <c r="L52" s="195"/>
      <c r="M52" s="195"/>
      <c r="N52" s="47">
        <f t="shared" si="9"/>
        <v>0</v>
      </c>
      <c r="O52" s="195"/>
      <c r="P52" s="195"/>
      <c r="Q52" s="195"/>
      <c r="R52" s="195"/>
      <c r="S52" s="47">
        <f t="shared" si="10"/>
        <v>0</v>
      </c>
      <c r="T52" s="195"/>
      <c r="U52" s="195"/>
      <c r="V52" s="195"/>
      <c r="W52" s="195"/>
      <c r="X52" s="47">
        <f t="shared" si="11"/>
        <v>0</v>
      </c>
      <c r="Y52" s="195"/>
      <c r="Z52" s="195"/>
      <c r="AA52" s="195"/>
      <c r="AB52" s="195"/>
      <c r="AC52" s="47">
        <f t="shared" si="12"/>
        <v>0</v>
      </c>
      <c r="AD52" s="195"/>
      <c r="AE52" s="195"/>
      <c r="AF52" s="195"/>
      <c r="AG52" s="195"/>
      <c r="AH52" s="47">
        <f t="shared" si="13"/>
        <v>0</v>
      </c>
    </row>
    <row r="53" spans="2:34" ht="45" x14ac:dyDescent="0.25">
      <c r="B53" s="987"/>
      <c r="C53" s="73" t="s">
        <v>369</v>
      </c>
      <c r="D53" s="46">
        <f t="shared" si="14"/>
        <v>0</v>
      </c>
      <c r="E53" s="195"/>
      <c r="F53" s="211"/>
      <c r="G53" s="211"/>
      <c r="H53" s="211"/>
      <c r="I53" s="47">
        <f t="shared" si="8"/>
        <v>0</v>
      </c>
      <c r="J53" s="195"/>
      <c r="K53" s="195"/>
      <c r="L53" s="195"/>
      <c r="M53" s="195"/>
      <c r="N53" s="47">
        <f t="shared" si="9"/>
        <v>0</v>
      </c>
      <c r="O53" s="195"/>
      <c r="P53" s="195"/>
      <c r="Q53" s="195"/>
      <c r="R53" s="195"/>
      <c r="S53" s="47">
        <f t="shared" si="10"/>
        <v>0</v>
      </c>
      <c r="T53" s="195"/>
      <c r="U53" s="195"/>
      <c r="V53" s="195"/>
      <c r="W53" s="195"/>
      <c r="X53" s="47">
        <f t="shared" si="11"/>
        <v>0</v>
      </c>
      <c r="Y53" s="195"/>
      <c r="Z53" s="195"/>
      <c r="AA53" s="195"/>
      <c r="AB53" s="195"/>
      <c r="AC53" s="47">
        <f t="shared" si="12"/>
        <v>0</v>
      </c>
      <c r="AD53" s="195"/>
      <c r="AE53" s="195"/>
      <c r="AF53" s="195"/>
      <c r="AG53" s="195"/>
      <c r="AH53" s="47">
        <f t="shared" si="13"/>
        <v>0</v>
      </c>
    </row>
    <row r="54" spans="2:34" ht="15" customHeight="1" x14ac:dyDescent="0.25">
      <c r="B54" s="987"/>
      <c r="C54" s="74" t="s">
        <v>222</v>
      </c>
      <c r="D54" s="46">
        <f t="shared" si="14"/>
        <v>0</v>
      </c>
      <c r="E54" s="195"/>
      <c r="F54" s="211"/>
      <c r="G54" s="211"/>
      <c r="H54" s="211"/>
      <c r="I54" s="47">
        <f t="shared" si="8"/>
        <v>0</v>
      </c>
      <c r="J54" s="195"/>
      <c r="K54" s="195"/>
      <c r="L54" s="195"/>
      <c r="M54" s="195"/>
      <c r="N54" s="47">
        <f t="shared" si="9"/>
        <v>0</v>
      </c>
      <c r="O54" s="195"/>
      <c r="P54" s="195"/>
      <c r="Q54" s="195"/>
      <c r="R54" s="195"/>
      <c r="S54" s="47">
        <f t="shared" si="10"/>
        <v>0</v>
      </c>
      <c r="T54" s="195"/>
      <c r="U54" s="195"/>
      <c r="V54" s="195"/>
      <c r="W54" s="195"/>
      <c r="X54" s="47">
        <f t="shared" si="11"/>
        <v>0</v>
      </c>
      <c r="Y54" s="195"/>
      <c r="Z54" s="195"/>
      <c r="AA54" s="195"/>
      <c r="AB54" s="195"/>
      <c r="AC54" s="47">
        <f t="shared" si="12"/>
        <v>0</v>
      </c>
      <c r="AD54" s="195"/>
      <c r="AE54" s="195"/>
      <c r="AF54" s="195"/>
      <c r="AG54" s="195"/>
      <c r="AH54" s="47">
        <f t="shared" si="13"/>
        <v>0</v>
      </c>
    </row>
    <row r="55" spans="2:34" ht="45" x14ac:dyDescent="0.25">
      <c r="B55" s="987"/>
      <c r="C55" s="233" t="s">
        <v>673</v>
      </c>
      <c r="D55" s="46">
        <f t="shared" si="14"/>
        <v>6985</v>
      </c>
      <c r="E55" s="195">
        <v>2034</v>
      </c>
      <c r="F55" s="211">
        <v>0</v>
      </c>
      <c r="G55" s="211">
        <v>0</v>
      </c>
      <c r="H55" s="211">
        <v>0</v>
      </c>
      <c r="I55" s="47">
        <f t="shared" si="8"/>
        <v>2034</v>
      </c>
      <c r="J55" s="195">
        <v>1266</v>
      </c>
      <c r="K55" s="195">
        <v>0</v>
      </c>
      <c r="L55" s="195">
        <v>0</v>
      </c>
      <c r="M55" s="195">
        <v>0</v>
      </c>
      <c r="N55" s="47">
        <f t="shared" si="9"/>
        <v>1266</v>
      </c>
      <c r="O55" s="195">
        <v>979</v>
      </c>
      <c r="P55" s="195">
        <v>0</v>
      </c>
      <c r="Q55" s="195">
        <v>0</v>
      </c>
      <c r="R55" s="195">
        <v>0</v>
      </c>
      <c r="S55" s="47">
        <f t="shared" si="10"/>
        <v>979</v>
      </c>
      <c r="T55" s="195">
        <v>0</v>
      </c>
      <c r="U55" s="195">
        <v>0</v>
      </c>
      <c r="V55" s="195">
        <v>0</v>
      </c>
      <c r="W55" s="195">
        <v>991</v>
      </c>
      <c r="X55" s="47">
        <f t="shared" si="11"/>
        <v>991</v>
      </c>
      <c r="Y55" s="195">
        <v>0</v>
      </c>
      <c r="Z55" s="195">
        <v>0</v>
      </c>
      <c r="AA55" s="195">
        <v>0</v>
      </c>
      <c r="AB55" s="195">
        <v>715</v>
      </c>
      <c r="AC55" s="47">
        <f t="shared" si="12"/>
        <v>715</v>
      </c>
      <c r="AD55" s="195">
        <v>0</v>
      </c>
      <c r="AE55" s="195">
        <v>0</v>
      </c>
      <c r="AF55" s="195">
        <v>0</v>
      </c>
      <c r="AG55" s="195">
        <v>1000</v>
      </c>
      <c r="AH55" s="47">
        <f t="shared" si="13"/>
        <v>1000</v>
      </c>
    </row>
    <row r="56" spans="2:34" ht="30" x14ac:dyDescent="0.25">
      <c r="B56" s="987"/>
      <c r="C56" s="233" t="s">
        <v>219</v>
      </c>
      <c r="D56" s="46">
        <f t="shared" si="14"/>
        <v>81</v>
      </c>
      <c r="E56" s="195">
        <v>6</v>
      </c>
      <c r="F56" s="211">
        <v>0</v>
      </c>
      <c r="G56" s="211">
        <v>0</v>
      </c>
      <c r="H56" s="211">
        <v>0</v>
      </c>
      <c r="I56" s="47">
        <f t="shared" si="8"/>
        <v>6</v>
      </c>
      <c r="J56" s="211">
        <v>18</v>
      </c>
      <c r="K56" s="195">
        <v>0</v>
      </c>
      <c r="L56" s="195">
        <v>0</v>
      </c>
      <c r="M56" s="195">
        <v>0</v>
      </c>
      <c r="N56" s="47">
        <f t="shared" si="9"/>
        <v>18</v>
      </c>
      <c r="O56" s="195">
        <v>9</v>
      </c>
      <c r="P56" s="195">
        <v>0</v>
      </c>
      <c r="Q56" s="195">
        <v>0</v>
      </c>
      <c r="R56" s="195">
        <v>0</v>
      </c>
      <c r="S56" s="47">
        <f t="shared" si="10"/>
        <v>9</v>
      </c>
      <c r="T56" s="195">
        <v>0</v>
      </c>
      <c r="U56" s="195">
        <v>0</v>
      </c>
      <c r="V56" s="195">
        <v>0</v>
      </c>
      <c r="W56" s="195">
        <v>13</v>
      </c>
      <c r="X56" s="47">
        <f t="shared" si="11"/>
        <v>13</v>
      </c>
      <c r="Y56" s="195">
        <v>0</v>
      </c>
      <c r="Z56" s="195">
        <v>0</v>
      </c>
      <c r="AA56" s="195">
        <v>0</v>
      </c>
      <c r="AB56" s="195">
        <v>22</v>
      </c>
      <c r="AC56" s="47">
        <f t="shared" si="12"/>
        <v>22</v>
      </c>
      <c r="AD56" s="195">
        <v>0</v>
      </c>
      <c r="AE56" s="195">
        <v>0</v>
      </c>
      <c r="AF56" s="195">
        <v>0</v>
      </c>
      <c r="AG56" s="211">
        <v>13</v>
      </c>
      <c r="AH56" s="47">
        <f t="shared" si="13"/>
        <v>13</v>
      </c>
    </row>
    <row r="57" spans="2:34" x14ac:dyDescent="0.25">
      <c r="B57" s="987"/>
      <c r="C57" s="233" t="s">
        <v>511</v>
      </c>
      <c r="D57" s="46">
        <f t="shared" si="14"/>
        <v>24</v>
      </c>
      <c r="E57" s="195">
        <v>6</v>
      </c>
      <c r="F57" s="211">
        <v>0</v>
      </c>
      <c r="G57" s="211">
        <v>0</v>
      </c>
      <c r="H57" s="211">
        <v>0</v>
      </c>
      <c r="I57" s="47">
        <f t="shared" si="8"/>
        <v>6</v>
      </c>
      <c r="J57" s="195">
        <v>8</v>
      </c>
      <c r="K57" s="195">
        <v>0</v>
      </c>
      <c r="L57" s="195">
        <v>0</v>
      </c>
      <c r="M57" s="195">
        <v>0</v>
      </c>
      <c r="N57" s="47">
        <f t="shared" si="9"/>
        <v>8</v>
      </c>
      <c r="O57" s="195">
        <v>2</v>
      </c>
      <c r="P57" s="195">
        <v>0</v>
      </c>
      <c r="Q57" s="195">
        <v>0</v>
      </c>
      <c r="R57" s="195">
        <v>0</v>
      </c>
      <c r="S57" s="47">
        <f t="shared" si="10"/>
        <v>2</v>
      </c>
      <c r="T57" s="195">
        <v>0</v>
      </c>
      <c r="U57" s="195">
        <v>0</v>
      </c>
      <c r="V57" s="195">
        <v>0</v>
      </c>
      <c r="W57" s="195">
        <v>3</v>
      </c>
      <c r="X57" s="47">
        <f t="shared" si="11"/>
        <v>3</v>
      </c>
      <c r="Y57" s="195">
        <v>0</v>
      </c>
      <c r="Z57" s="195">
        <v>0</v>
      </c>
      <c r="AA57" s="195">
        <v>0</v>
      </c>
      <c r="AB57" s="195">
        <v>3</v>
      </c>
      <c r="AC57" s="47">
        <f t="shared" si="12"/>
        <v>3</v>
      </c>
      <c r="AD57" s="195">
        <v>0</v>
      </c>
      <c r="AE57" s="195">
        <v>0</v>
      </c>
      <c r="AF57" s="195">
        <v>0</v>
      </c>
      <c r="AG57" s="195">
        <v>2</v>
      </c>
      <c r="AH57" s="47">
        <f t="shared" si="13"/>
        <v>2</v>
      </c>
    </row>
    <row r="58" spans="2:34" ht="60" x14ac:dyDescent="0.25">
      <c r="B58" s="291"/>
      <c r="C58" s="290" t="s">
        <v>717</v>
      </c>
      <c r="D58" s="46">
        <f t="shared" si="14"/>
        <v>2425</v>
      </c>
      <c r="E58" s="296">
        <v>144</v>
      </c>
      <c r="F58" s="412">
        <v>0</v>
      </c>
      <c r="G58" s="412">
        <v>16</v>
      </c>
      <c r="H58" s="412">
        <v>6</v>
      </c>
      <c r="I58" s="47">
        <f t="shared" si="8"/>
        <v>166</v>
      </c>
      <c r="J58" s="296">
        <v>405</v>
      </c>
      <c r="K58" s="296">
        <v>0</v>
      </c>
      <c r="L58" s="296">
        <v>32</v>
      </c>
      <c r="M58" s="296">
        <v>10</v>
      </c>
      <c r="N58" s="47">
        <f t="shared" si="9"/>
        <v>447</v>
      </c>
      <c r="O58" s="417">
        <v>666</v>
      </c>
      <c r="P58" s="296">
        <v>0</v>
      </c>
      <c r="Q58" s="296">
        <v>5</v>
      </c>
      <c r="R58" s="296">
        <v>3</v>
      </c>
      <c r="S58" s="47">
        <f t="shared" si="10"/>
        <v>674</v>
      </c>
      <c r="T58" s="296">
        <v>0</v>
      </c>
      <c r="U58" s="296">
        <v>2</v>
      </c>
      <c r="V58" s="296">
        <v>0</v>
      </c>
      <c r="W58" s="296">
        <v>882</v>
      </c>
      <c r="X58" s="47">
        <f t="shared" si="11"/>
        <v>884</v>
      </c>
      <c r="Y58" s="296">
        <v>0</v>
      </c>
      <c r="Z58" s="296">
        <v>8</v>
      </c>
      <c r="AA58" s="296">
        <v>0</v>
      </c>
      <c r="AB58" s="296">
        <v>244</v>
      </c>
      <c r="AC58" s="47">
        <f t="shared" si="12"/>
        <v>252</v>
      </c>
      <c r="AD58" s="296">
        <v>0</v>
      </c>
      <c r="AE58" s="296">
        <v>0</v>
      </c>
      <c r="AF58" s="296">
        <v>0</v>
      </c>
      <c r="AG58" s="296">
        <v>2</v>
      </c>
      <c r="AH58" s="47">
        <f t="shared" si="13"/>
        <v>2</v>
      </c>
    </row>
    <row r="59" spans="2:34" ht="15.75" customHeight="1" x14ac:dyDescent="0.25">
      <c r="V59" s="416"/>
    </row>
    <row r="60" spans="2:34" ht="15.75" customHeight="1" x14ac:dyDescent="0.25"/>
    <row r="61" spans="2:34" ht="15.75" customHeight="1" x14ac:dyDescent="0.25"/>
    <row r="62" spans="2:34" ht="15" customHeight="1" x14ac:dyDescent="0.25"/>
    <row r="63" spans="2:34" ht="15" customHeight="1" x14ac:dyDescent="0.25"/>
    <row r="64" spans="2:34" ht="15.75" customHeight="1" x14ac:dyDescent="0.25"/>
    <row r="65" ht="15.75" customHeight="1" x14ac:dyDescent="0.25"/>
    <row r="66" ht="15.75" customHeight="1" x14ac:dyDescent="0.25"/>
    <row r="67" ht="15" customHeight="1" x14ac:dyDescent="0.25"/>
    <row r="68" ht="15" customHeight="1" x14ac:dyDescent="0.25"/>
    <row r="69" ht="15.75" customHeight="1" x14ac:dyDescent="0.25"/>
    <row r="70" ht="15.75" customHeight="1" x14ac:dyDescent="0.25"/>
    <row r="71" ht="15.75" customHeight="1" x14ac:dyDescent="0.25"/>
    <row r="72" ht="15" customHeight="1" x14ac:dyDescent="0.25"/>
    <row r="73" ht="15" customHeight="1" x14ac:dyDescent="0.25"/>
    <row r="74" ht="15.75" customHeight="1" x14ac:dyDescent="0.25"/>
    <row r="75" ht="15.75" customHeight="1" x14ac:dyDescent="0.25"/>
    <row r="76" ht="15.75" customHeight="1" x14ac:dyDescent="0.25"/>
    <row r="77" ht="15" customHeight="1" x14ac:dyDescent="0.25"/>
    <row r="78" ht="15" customHeight="1" x14ac:dyDescent="0.25"/>
    <row r="79" ht="15.75" customHeight="1" x14ac:dyDescent="0.25"/>
    <row r="80" ht="15.75" customHeight="1" x14ac:dyDescent="0.25"/>
    <row r="81" ht="15.75" customHeight="1" x14ac:dyDescent="0.25"/>
    <row r="82" ht="15" customHeight="1" x14ac:dyDescent="0.25"/>
    <row r="83" ht="15" customHeight="1" x14ac:dyDescent="0.25"/>
    <row r="84" ht="15.75" customHeight="1" x14ac:dyDescent="0.25"/>
    <row r="85" ht="15" customHeight="1" x14ac:dyDescent="0.25"/>
    <row r="86" ht="15" customHeight="1" x14ac:dyDescent="0.25"/>
    <row r="87" ht="15.75" customHeight="1" x14ac:dyDescent="0.25"/>
    <row r="88" ht="15" customHeight="1" x14ac:dyDescent="0.25"/>
    <row r="89" ht="15" customHeight="1" x14ac:dyDescent="0.25"/>
    <row r="90" ht="15.75" customHeight="1" x14ac:dyDescent="0.25"/>
    <row r="91" ht="15.75" customHeight="1" x14ac:dyDescent="0.25"/>
    <row r="92" ht="15.75" customHeight="1" x14ac:dyDescent="0.25"/>
    <row r="93" ht="15" customHeight="1" x14ac:dyDescent="0.25"/>
    <row r="94" ht="15" customHeight="1" x14ac:dyDescent="0.25"/>
    <row r="95" ht="15.75" customHeight="1" x14ac:dyDescent="0.25"/>
    <row r="96" ht="15.75" customHeight="1" x14ac:dyDescent="0.25"/>
    <row r="97" ht="15.75" customHeight="1" x14ac:dyDescent="0.25"/>
    <row r="98" ht="15" customHeight="1" x14ac:dyDescent="0.25"/>
    <row r="99" ht="15" customHeight="1" x14ac:dyDescent="0.25"/>
    <row r="100" ht="15.75" customHeight="1" x14ac:dyDescent="0.25"/>
    <row r="101" ht="15.75" customHeight="1" x14ac:dyDescent="0.25"/>
    <row r="102" ht="15.75" customHeight="1" x14ac:dyDescent="0.25"/>
    <row r="103" ht="15" customHeight="1" x14ac:dyDescent="0.25"/>
    <row r="104" ht="15" customHeight="1" x14ac:dyDescent="0.25"/>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18">
    <mergeCell ref="B1:D2"/>
    <mergeCell ref="B11:B57"/>
    <mergeCell ref="B5:C5"/>
    <mergeCell ref="B3:B4"/>
    <mergeCell ref="C3:C4"/>
    <mergeCell ref="D3:D4"/>
    <mergeCell ref="AD2:AH2"/>
    <mergeCell ref="AH3:AH4"/>
    <mergeCell ref="I3:I4"/>
    <mergeCell ref="E2:I2"/>
    <mergeCell ref="J2:N2"/>
    <mergeCell ref="N3:N4"/>
    <mergeCell ref="Y2:AC2"/>
    <mergeCell ref="AC3:AC4"/>
    <mergeCell ref="T2:X2"/>
    <mergeCell ref="X3:X4"/>
    <mergeCell ref="O2:S2"/>
    <mergeCell ref="S3:S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topLeftCell="E4" workbookViewId="0">
      <selection activeCell="AI9" sqref="AI9:AI49"/>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10" width="6.42578125" style="5" customWidth="1"/>
    <col min="11" max="11" width="13.7109375" style="5" customWidth="1"/>
    <col min="12" max="12" width="6.42578125" style="5" customWidth="1"/>
    <col min="13" max="13" width="6.5703125" style="5" customWidth="1"/>
    <col min="14" max="14" width="6.28515625" style="5" customWidth="1"/>
    <col min="15" max="15" width="6.42578125" style="5" customWidth="1"/>
    <col min="16" max="16" width="13.28515625" style="5" customWidth="1"/>
    <col min="17" max="17" width="6.42578125" style="5" customWidth="1"/>
    <col min="18" max="19" width="6" style="5" customWidth="1"/>
    <col min="20" max="20" width="6.140625" style="5" customWidth="1"/>
    <col min="21" max="21" width="13" style="5" customWidth="1"/>
    <col min="22" max="23" width="6.140625" style="5" customWidth="1"/>
    <col min="24" max="24" width="6" style="5" customWidth="1"/>
    <col min="25" max="25" width="6.28515625" style="5" customWidth="1"/>
    <col min="26" max="26" width="13.42578125" style="5" customWidth="1"/>
    <col min="27" max="30" width="5.85546875" style="5" customWidth="1"/>
    <col min="31" max="31" width="13.42578125" style="5" customWidth="1"/>
    <col min="32" max="34" width="5.85546875" style="5" customWidth="1"/>
    <col min="35" max="35" width="5.7109375" style="5" customWidth="1"/>
    <col min="36" max="36" width="13.7109375" style="5" customWidth="1"/>
    <col min="37" max="16384" width="19.7109375" style="5"/>
  </cols>
  <sheetData>
    <row r="1" spans="1:36" ht="33.75" customHeight="1" thickBot="1" x14ac:dyDescent="0.35">
      <c r="B1" s="754" t="s">
        <v>797</v>
      </c>
      <c r="C1" s="754"/>
      <c r="D1" s="754"/>
      <c r="E1" s="754"/>
      <c r="F1" s="754"/>
    </row>
    <row r="2" spans="1:36" ht="30.75" customHeight="1" thickBot="1" x14ac:dyDescent="0.35">
      <c r="B2" s="755"/>
      <c r="C2" s="755"/>
      <c r="D2" s="755"/>
      <c r="E2" s="755"/>
      <c r="F2" s="755"/>
      <c r="G2" s="991" t="s">
        <v>724</v>
      </c>
      <c r="H2" s="992"/>
      <c r="I2" s="992"/>
      <c r="J2" s="992"/>
      <c r="K2" s="993"/>
      <c r="L2" s="991" t="s">
        <v>729</v>
      </c>
      <c r="M2" s="992"/>
      <c r="N2" s="992"/>
      <c r="O2" s="992"/>
      <c r="P2" s="993"/>
      <c r="Q2" s="991" t="s">
        <v>732</v>
      </c>
      <c r="R2" s="992"/>
      <c r="S2" s="992"/>
      <c r="T2" s="992"/>
      <c r="U2" s="993"/>
      <c r="V2" s="991" t="s">
        <v>738</v>
      </c>
      <c r="W2" s="992"/>
      <c r="X2" s="992"/>
      <c r="Y2" s="992"/>
      <c r="Z2" s="993"/>
      <c r="AA2" s="991" t="s">
        <v>764</v>
      </c>
      <c r="AB2" s="992"/>
      <c r="AC2" s="992"/>
      <c r="AD2" s="992"/>
      <c r="AE2" s="993"/>
      <c r="AF2" s="991" t="s">
        <v>795</v>
      </c>
      <c r="AG2" s="992"/>
      <c r="AH2" s="992"/>
      <c r="AI2" s="992"/>
      <c r="AJ2" s="993"/>
    </row>
    <row r="3" spans="1:36" s="35" customFormat="1" ht="146.25" customHeight="1" x14ac:dyDescent="0.2">
      <c r="B3" s="756" t="s">
        <v>56</v>
      </c>
      <c r="C3" s="756" t="s">
        <v>121</v>
      </c>
      <c r="D3" s="757" t="s">
        <v>129</v>
      </c>
      <c r="E3" s="758"/>
      <c r="F3" s="756" t="s">
        <v>161</v>
      </c>
      <c r="G3" s="310" t="s">
        <v>327</v>
      </c>
      <c r="H3" s="309" t="s">
        <v>721</v>
      </c>
      <c r="I3" s="309" t="s">
        <v>722</v>
      </c>
      <c r="J3" s="309" t="s">
        <v>723</v>
      </c>
      <c r="K3" s="994" t="s">
        <v>725</v>
      </c>
      <c r="L3" s="310" t="s">
        <v>327</v>
      </c>
      <c r="M3" s="309" t="s">
        <v>721</v>
      </c>
      <c r="N3" s="309" t="s">
        <v>722</v>
      </c>
      <c r="O3" s="309" t="s">
        <v>723</v>
      </c>
      <c r="P3" s="994" t="s">
        <v>728</v>
      </c>
      <c r="Q3" s="310" t="s">
        <v>327</v>
      </c>
      <c r="R3" s="309" t="s">
        <v>721</v>
      </c>
      <c r="S3" s="309" t="s">
        <v>722</v>
      </c>
      <c r="T3" s="309" t="s">
        <v>723</v>
      </c>
      <c r="U3" s="994" t="s">
        <v>733</v>
      </c>
      <c r="V3" s="309" t="s">
        <v>721</v>
      </c>
      <c r="W3" s="309" t="s">
        <v>722</v>
      </c>
      <c r="X3" s="309" t="s">
        <v>723</v>
      </c>
      <c r="Y3" s="309" t="s">
        <v>327</v>
      </c>
      <c r="Z3" s="994" t="s">
        <v>740</v>
      </c>
      <c r="AA3" s="309" t="s">
        <v>721</v>
      </c>
      <c r="AB3" s="309" t="s">
        <v>722</v>
      </c>
      <c r="AC3" s="309" t="s">
        <v>723</v>
      </c>
      <c r="AD3" s="309" t="s">
        <v>327</v>
      </c>
      <c r="AE3" s="994" t="s">
        <v>765</v>
      </c>
      <c r="AF3" s="309" t="s">
        <v>721</v>
      </c>
      <c r="AG3" s="309" t="s">
        <v>722</v>
      </c>
      <c r="AH3" s="309" t="s">
        <v>723</v>
      </c>
      <c r="AI3" s="309" t="s">
        <v>327</v>
      </c>
      <c r="AJ3" s="994" t="s">
        <v>796</v>
      </c>
    </row>
    <row r="4" spans="1:36" s="34" customFormat="1" ht="20.45" customHeight="1" thickBot="1" x14ac:dyDescent="0.25">
      <c r="B4" s="659"/>
      <c r="C4" s="659"/>
      <c r="D4" s="759"/>
      <c r="E4" s="760"/>
      <c r="F4" s="659"/>
      <c r="G4" s="53">
        <v>103</v>
      </c>
      <c r="H4" s="53">
        <v>172</v>
      </c>
      <c r="I4" s="53">
        <v>173</v>
      </c>
      <c r="J4" s="53">
        <v>174</v>
      </c>
      <c r="K4" s="659"/>
      <c r="L4" s="53">
        <v>103</v>
      </c>
      <c r="M4" s="53">
        <v>172</v>
      </c>
      <c r="N4" s="53">
        <v>173</v>
      </c>
      <c r="O4" s="53">
        <v>174</v>
      </c>
      <c r="P4" s="659"/>
      <c r="Q4" s="53">
        <v>103</v>
      </c>
      <c r="R4" s="53">
        <v>172</v>
      </c>
      <c r="S4" s="53">
        <v>173</v>
      </c>
      <c r="T4" s="53">
        <v>174</v>
      </c>
      <c r="U4" s="659"/>
      <c r="V4" s="53">
        <v>172</v>
      </c>
      <c r="W4" s="53">
        <v>173</v>
      </c>
      <c r="X4" s="53">
        <v>174</v>
      </c>
      <c r="Y4" s="53">
        <v>102</v>
      </c>
      <c r="Z4" s="659"/>
      <c r="AA4" s="53">
        <v>172</v>
      </c>
      <c r="AB4" s="53">
        <v>173</v>
      </c>
      <c r="AC4" s="53">
        <v>174</v>
      </c>
      <c r="AD4" s="53">
        <v>102</v>
      </c>
      <c r="AE4" s="659"/>
      <c r="AF4" s="53">
        <v>172</v>
      </c>
      <c r="AG4" s="53">
        <v>173</v>
      </c>
      <c r="AH4" s="53">
        <v>174</v>
      </c>
      <c r="AI4" s="53">
        <v>102</v>
      </c>
      <c r="AJ4" s="659"/>
    </row>
    <row r="5" spans="1:36" s="29" customFormat="1" ht="16.5" customHeight="1" x14ac:dyDescent="0.35">
      <c r="A5" s="28"/>
      <c r="B5" s="556"/>
      <c r="C5" s="1019" t="s">
        <v>675</v>
      </c>
      <c r="D5" s="1019"/>
      <c r="E5" s="1019"/>
      <c r="F5" s="602">
        <f t="shared" ref="F5:F10" si="0">K5+P5+U5+Z5+AE5+AJ5</f>
        <v>1234</v>
      </c>
      <c r="G5" s="333">
        <f t="shared" ref="G5:J7" si="1">G12+G46</f>
        <v>166</v>
      </c>
      <c r="H5" s="334">
        <f t="shared" si="1"/>
        <v>4</v>
      </c>
      <c r="I5" s="334">
        <f t="shared" si="1"/>
        <v>13</v>
      </c>
      <c r="J5" s="335">
        <f t="shared" si="1"/>
        <v>3</v>
      </c>
      <c r="K5" s="603">
        <f>G5+H5+I5+J5</f>
        <v>186</v>
      </c>
      <c r="L5" s="333">
        <f t="shared" ref="L5:O5" si="2">L12+L46</f>
        <v>227</v>
      </c>
      <c r="M5" s="334">
        <f t="shared" si="2"/>
        <v>4</v>
      </c>
      <c r="N5" s="334">
        <f t="shared" si="2"/>
        <v>5</v>
      </c>
      <c r="O5" s="335">
        <f t="shared" si="2"/>
        <v>1</v>
      </c>
      <c r="P5" s="603">
        <f>L5+M5+N5+O5</f>
        <v>237</v>
      </c>
      <c r="Q5" s="333">
        <f t="shared" ref="Q5:T5" si="3">Q12+Q46</f>
        <v>190</v>
      </c>
      <c r="R5" s="334">
        <f t="shared" si="3"/>
        <v>2</v>
      </c>
      <c r="S5" s="334">
        <f t="shared" si="3"/>
        <v>7</v>
      </c>
      <c r="T5" s="335">
        <f t="shared" si="3"/>
        <v>4</v>
      </c>
      <c r="U5" s="603">
        <f>Q5+R5+S5+T5</f>
        <v>203</v>
      </c>
      <c r="V5" s="333">
        <f t="shared" ref="V5:Y5" si="4">V12+V46</f>
        <v>4</v>
      </c>
      <c r="W5" s="334">
        <f t="shared" si="4"/>
        <v>6</v>
      </c>
      <c r="X5" s="334">
        <f t="shared" si="4"/>
        <v>5</v>
      </c>
      <c r="Y5" s="335">
        <f t="shared" si="4"/>
        <v>217</v>
      </c>
      <c r="Z5" s="603">
        <f>V5+W5+X5+Y5</f>
        <v>232</v>
      </c>
      <c r="AA5" s="333">
        <f t="shared" ref="AA5:AC7" si="5">AA12+AA46</f>
        <v>1</v>
      </c>
      <c r="AB5" s="334">
        <f t="shared" si="5"/>
        <v>6</v>
      </c>
      <c r="AC5" s="334">
        <f t="shared" si="5"/>
        <v>6</v>
      </c>
      <c r="AD5" s="335">
        <f t="shared" ref="AD5" si="6">AD12+AD46</f>
        <v>173</v>
      </c>
      <c r="AE5" s="594">
        <f>AA5+AB5+AC5+AD5</f>
        <v>186</v>
      </c>
      <c r="AF5" s="333">
        <f t="shared" ref="AF5:AI7" si="7">AF12+AF46</f>
        <v>4</v>
      </c>
      <c r="AG5" s="334">
        <f t="shared" si="7"/>
        <v>5</v>
      </c>
      <c r="AH5" s="334">
        <f t="shared" si="7"/>
        <v>2</v>
      </c>
      <c r="AI5" s="335">
        <f t="shared" si="7"/>
        <v>179</v>
      </c>
      <c r="AJ5" s="594">
        <f>AF5+AG5+AH5+AI5</f>
        <v>190</v>
      </c>
    </row>
    <row r="6" spans="1:36" s="29" customFormat="1" ht="16.5" customHeight="1" x14ac:dyDescent="0.35">
      <c r="A6" s="28"/>
      <c r="B6" s="557"/>
      <c r="C6" s="1020" t="s">
        <v>676</v>
      </c>
      <c r="D6" s="1020"/>
      <c r="E6" s="1020"/>
      <c r="F6" s="571">
        <f t="shared" si="0"/>
        <v>0</v>
      </c>
      <c r="G6" s="336">
        <f t="shared" si="1"/>
        <v>0</v>
      </c>
      <c r="H6" s="129">
        <f t="shared" si="1"/>
        <v>0</v>
      </c>
      <c r="I6" s="129">
        <f t="shared" si="1"/>
        <v>0</v>
      </c>
      <c r="J6" s="337">
        <f t="shared" si="1"/>
        <v>0</v>
      </c>
      <c r="K6" s="338">
        <f t="shared" ref="K6:K48" si="8">G6+H6+I6+J6</f>
        <v>0</v>
      </c>
      <c r="L6" s="336">
        <f t="shared" ref="L6:O6" si="9">L13+L47</f>
        <v>0</v>
      </c>
      <c r="M6" s="129">
        <f t="shared" si="9"/>
        <v>0</v>
      </c>
      <c r="N6" s="129">
        <f t="shared" si="9"/>
        <v>0</v>
      </c>
      <c r="O6" s="337">
        <f t="shared" si="9"/>
        <v>0</v>
      </c>
      <c r="P6" s="338">
        <f t="shared" ref="P6:P48" si="10">L6+M6+N6+O6</f>
        <v>0</v>
      </c>
      <c r="Q6" s="336">
        <f t="shared" ref="Q6:T6" si="11">Q13+Q47</f>
        <v>0</v>
      </c>
      <c r="R6" s="129">
        <f t="shared" si="11"/>
        <v>0</v>
      </c>
      <c r="S6" s="129">
        <f t="shared" si="11"/>
        <v>0</v>
      </c>
      <c r="T6" s="337">
        <f t="shared" si="11"/>
        <v>0</v>
      </c>
      <c r="U6" s="338">
        <f t="shared" ref="U6:U48" si="12">Q6+R6+S6+T6</f>
        <v>0</v>
      </c>
      <c r="V6" s="336">
        <f t="shared" ref="V6:Y6" si="13">V13+V47</f>
        <v>0</v>
      </c>
      <c r="W6" s="129">
        <f t="shared" si="13"/>
        <v>0</v>
      </c>
      <c r="X6" s="129">
        <f t="shared" si="13"/>
        <v>0</v>
      </c>
      <c r="Y6" s="337">
        <f t="shared" si="13"/>
        <v>0</v>
      </c>
      <c r="Z6" s="338">
        <f t="shared" ref="Z6:Z48" si="14">V6+W6+X6+Y6</f>
        <v>0</v>
      </c>
      <c r="AA6" s="336">
        <f t="shared" si="5"/>
        <v>0</v>
      </c>
      <c r="AB6" s="129">
        <f t="shared" si="5"/>
        <v>0</v>
      </c>
      <c r="AC6" s="129">
        <f t="shared" si="5"/>
        <v>0</v>
      </c>
      <c r="AD6" s="337">
        <f t="shared" ref="AD6" si="15">AD13+AD47</f>
        <v>0</v>
      </c>
      <c r="AE6" s="595">
        <f t="shared" ref="AE6:AE7" si="16">AA6+AB6+AC6+AD6</f>
        <v>0</v>
      </c>
      <c r="AF6" s="336">
        <f t="shared" ref="AF6:AH6" si="17">AF13+AF47</f>
        <v>0</v>
      </c>
      <c r="AG6" s="129">
        <f t="shared" si="17"/>
        <v>0</v>
      </c>
      <c r="AH6" s="129">
        <f t="shared" si="17"/>
        <v>0</v>
      </c>
      <c r="AI6" s="337">
        <f t="shared" si="7"/>
        <v>0</v>
      </c>
      <c r="AJ6" s="595">
        <f t="shared" ref="AJ6:AJ7" si="18">AF6+AG6+AH6+AI6</f>
        <v>0</v>
      </c>
    </row>
    <row r="7" spans="1:36" s="29" customFormat="1" ht="16.5" customHeight="1" x14ac:dyDescent="0.35">
      <c r="A7" s="28"/>
      <c r="B7" s="557"/>
      <c r="C7" s="1020" t="s">
        <v>677</v>
      </c>
      <c r="D7" s="1020"/>
      <c r="E7" s="1020"/>
      <c r="F7" s="571">
        <f t="shared" si="0"/>
        <v>8</v>
      </c>
      <c r="G7" s="336">
        <f t="shared" si="1"/>
        <v>1</v>
      </c>
      <c r="H7" s="129">
        <f t="shared" si="1"/>
        <v>0</v>
      </c>
      <c r="I7" s="129">
        <f t="shared" si="1"/>
        <v>0</v>
      </c>
      <c r="J7" s="337">
        <f t="shared" si="1"/>
        <v>0</v>
      </c>
      <c r="K7" s="338">
        <f t="shared" si="8"/>
        <v>1</v>
      </c>
      <c r="L7" s="336">
        <f t="shared" ref="L7:O7" si="19">L14+L48</f>
        <v>2</v>
      </c>
      <c r="M7" s="129">
        <f t="shared" si="19"/>
        <v>0</v>
      </c>
      <c r="N7" s="129">
        <f t="shared" si="19"/>
        <v>0</v>
      </c>
      <c r="O7" s="337">
        <f t="shared" si="19"/>
        <v>0</v>
      </c>
      <c r="P7" s="338">
        <f t="shared" si="10"/>
        <v>2</v>
      </c>
      <c r="Q7" s="336">
        <f t="shared" ref="Q7:T7" si="20">Q14+Q48</f>
        <v>2</v>
      </c>
      <c r="R7" s="129">
        <f t="shared" si="20"/>
        <v>0</v>
      </c>
      <c r="S7" s="129">
        <f t="shared" si="20"/>
        <v>0</v>
      </c>
      <c r="T7" s="337">
        <f t="shared" si="20"/>
        <v>0</v>
      </c>
      <c r="U7" s="338">
        <f t="shared" si="12"/>
        <v>2</v>
      </c>
      <c r="V7" s="336">
        <f t="shared" ref="V7:Y7" si="21">V14+V48</f>
        <v>0</v>
      </c>
      <c r="W7" s="129">
        <f t="shared" si="21"/>
        <v>0</v>
      </c>
      <c r="X7" s="129">
        <f t="shared" si="21"/>
        <v>0</v>
      </c>
      <c r="Y7" s="337">
        <f t="shared" si="21"/>
        <v>3</v>
      </c>
      <c r="Z7" s="338">
        <f t="shared" si="14"/>
        <v>3</v>
      </c>
      <c r="AA7" s="336">
        <f t="shared" si="5"/>
        <v>0</v>
      </c>
      <c r="AB7" s="129">
        <f t="shared" si="5"/>
        <v>0</v>
      </c>
      <c r="AC7" s="129">
        <f t="shared" si="5"/>
        <v>0</v>
      </c>
      <c r="AD7" s="337">
        <f t="shared" ref="AD7" si="22">AD14+AD48</f>
        <v>0</v>
      </c>
      <c r="AE7" s="595">
        <f t="shared" si="16"/>
        <v>0</v>
      </c>
      <c r="AF7" s="336">
        <f t="shared" ref="AF7:AH7" si="23">AF14+AF48</f>
        <v>0</v>
      </c>
      <c r="AG7" s="129">
        <f t="shared" si="23"/>
        <v>0</v>
      </c>
      <c r="AH7" s="129">
        <f t="shared" si="23"/>
        <v>0</v>
      </c>
      <c r="AI7" s="337">
        <f t="shared" si="7"/>
        <v>0</v>
      </c>
      <c r="AJ7" s="595">
        <f t="shared" si="18"/>
        <v>0</v>
      </c>
    </row>
    <row r="8" spans="1:36" s="29" customFormat="1" ht="16.5" customHeight="1" thickBot="1" x14ac:dyDescent="0.4">
      <c r="A8" s="28"/>
      <c r="B8" s="1021"/>
      <c r="C8" s="1022"/>
      <c r="D8" s="1022"/>
      <c r="E8" s="1023"/>
      <c r="F8" s="572">
        <f t="shared" si="0"/>
        <v>0</v>
      </c>
      <c r="G8" s="590"/>
      <c r="H8" s="558"/>
      <c r="I8" s="558"/>
      <c r="J8" s="591"/>
      <c r="K8" s="604"/>
      <c r="L8" s="590"/>
      <c r="M8" s="558"/>
      <c r="N8" s="558"/>
      <c r="O8" s="591"/>
      <c r="P8" s="604"/>
      <c r="Q8" s="590"/>
      <c r="R8" s="558"/>
      <c r="S8" s="558"/>
      <c r="T8" s="591"/>
      <c r="U8" s="604"/>
      <c r="V8" s="590"/>
      <c r="W8" s="558"/>
      <c r="X8" s="558"/>
      <c r="Y8" s="591"/>
      <c r="Z8" s="604"/>
      <c r="AA8" s="606">
        <f t="shared" ref="AA8:AC8" si="24">AA49</f>
        <v>0</v>
      </c>
      <c r="AB8" s="599">
        <f t="shared" si="24"/>
        <v>0</v>
      </c>
      <c r="AC8" s="599">
        <f t="shared" si="24"/>
        <v>0</v>
      </c>
      <c r="AD8" s="591"/>
      <c r="AE8" s="605"/>
      <c r="AF8" s="606">
        <f t="shared" ref="AF8:AH8" si="25">AF49</f>
        <v>0</v>
      </c>
      <c r="AG8" s="599">
        <f t="shared" si="25"/>
        <v>0</v>
      </c>
      <c r="AH8" s="599">
        <f t="shared" si="25"/>
        <v>0</v>
      </c>
      <c r="AI8" s="591"/>
      <c r="AJ8" s="605"/>
    </row>
    <row r="9" spans="1:36" s="29" customFormat="1" ht="16.5" customHeight="1" x14ac:dyDescent="0.35">
      <c r="A9" s="28"/>
      <c r="B9" s="1006">
        <v>1</v>
      </c>
      <c r="C9" s="1008" t="s">
        <v>45</v>
      </c>
      <c r="D9" s="1011" t="s">
        <v>178</v>
      </c>
      <c r="E9" s="54" t="s">
        <v>118</v>
      </c>
      <c r="F9" s="129">
        <f t="shared" si="0"/>
        <v>1225</v>
      </c>
      <c r="G9" s="132">
        <v>165</v>
      </c>
      <c r="H9" s="138">
        <v>4</v>
      </c>
      <c r="I9" s="138">
        <v>13</v>
      </c>
      <c r="J9" s="138">
        <v>3</v>
      </c>
      <c r="K9" s="316">
        <f t="shared" si="8"/>
        <v>185</v>
      </c>
      <c r="L9" s="256">
        <v>224</v>
      </c>
      <c r="M9" s="256">
        <v>4</v>
      </c>
      <c r="N9" s="256">
        <v>5</v>
      </c>
      <c r="O9" s="256">
        <v>1</v>
      </c>
      <c r="P9" s="316">
        <f t="shared" si="10"/>
        <v>234</v>
      </c>
      <c r="Q9" s="256">
        <v>188</v>
      </c>
      <c r="R9" s="256">
        <v>2</v>
      </c>
      <c r="S9" s="256">
        <v>7</v>
      </c>
      <c r="T9" s="256">
        <v>4</v>
      </c>
      <c r="U9" s="316">
        <f t="shared" si="12"/>
        <v>201</v>
      </c>
      <c r="V9" s="256">
        <v>4</v>
      </c>
      <c r="W9" s="256">
        <v>6</v>
      </c>
      <c r="X9" s="256">
        <v>5</v>
      </c>
      <c r="Y9" s="256">
        <v>215</v>
      </c>
      <c r="Z9" s="316">
        <f t="shared" si="14"/>
        <v>230</v>
      </c>
      <c r="AA9" s="131">
        <v>1</v>
      </c>
      <c r="AB9" s="131">
        <v>6</v>
      </c>
      <c r="AC9" s="131">
        <v>6</v>
      </c>
      <c r="AD9" s="131">
        <v>172</v>
      </c>
      <c r="AE9" s="316">
        <f t="shared" ref="AE9:AE49" si="26">AA9+AB9+AC9+AD9</f>
        <v>185</v>
      </c>
      <c r="AF9" s="131">
        <v>4</v>
      </c>
      <c r="AG9" s="131">
        <v>5</v>
      </c>
      <c r="AH9" s="131">
        <v>2</v>
      </c>
      <c r="AI9" s="131">
        <v>179</v>
      </c>
      <c r="AJ9" s="316">
        <f t="shared" ref="AJ9:AJ49" si="27">AF9+AG9+AH9+AI9</f>
        <v>190</v>
      </c>
    </row>
    <row r="10" spans="1:36" s="29" customFormat="1" ht="16.5" customHeight="1" x14ac:dyDescent="0.35">
      <c r="A10" s="28"/>
      <c r="B10" s="1006"/>
      <c r="C10" s="1009"/>
      <c r="D10" s="680"/>
      <c r="E10" s="55" t="s">
        <v>205</v>
      </c>
      <c r="F10" s="129">
        <f t="shared" si="0"/>
        <v>0</v>
      </c>
      <c r="G10" s="134">
        <v>0</v>
      </c>
      <c r="H10" s="139">
        <v>0</v>
      </c>
      <c r="I10" s="139">
        <v>0</v>
      </c>
      <c r="J10" s="139">
        <v>0</v>
      </c>
      <c r="K10" s="316">
        <f t="shared" si="8"/>
        <v>0</v>
      </c>
      <c r="L10" s="256">
        <v>0</v>
      </c>
      <c r="M10" s="256">
        <v>0</v>
      </c>
      <c r="N10" s="256">
        <v>0</v>
      </c>
      <c r="O10" s="256">
        <v>0</v>
      </c>
      <c r="P10" s="316">
        <f t="shared" si="10"/>
        <v>0</v>
      </c>
      <c r="Q10" s="256">
        <v>0</v>
      </c>
      <c r="R10" s="256">
        <v>0</v>
      </c>
      <c r="S10" s="256">
        <v>0</v>
      </c>
      <c r="T10" s="256">
        <v>0</v>
      </c>
      <c r="U10" s="316">
        <f t="shared" si="12"/>
        <v>0</v>
      </c>
      <c r="V10" s="256">
        <v>0</v>
      </c>
      <c r="W10" s="256">
        <v>0</v>
      </c>
      <c r="X10" s="256">
        <v>0</v>
      </c>
      <c r="Y10" s="256">
        <v>0</v>
      </c>
      <c r="Z10" s="316">
        <f t="shared" si="14"/>
        <v>0</v>
      </c>
      <c r="AA10" s="133">
        <v>0</v>
      </c>
      <c r="AB10" s="133">
        <v>0</v>
      </c>
      <c r="AC10" s="133">
        <v>0</v>
      </c>
      <c r="AD10" s="133">
        <v>0</v>
      </c>
      <c r="AE10" s="316">
        <f t="shared" si="26"/>
        <v>0</v>
      </c>
      <c r="AF10" s="133">
        <v>0</v>
      </c>
      <c r="AG10" s="133">
        <v>0</v>
      </c>
      <c r="AH10" s="133">
        <v>0</v>
      </c>
      <c r="AI10" s="133">
        <v>0</v>
      </c>
      <c r="AJ10" s="316">
        <f t="shared" si="27"/>
        <v>0</v>
      </c>
    </row>
    <row r="11" spans="1:36" s="29" customFormat="1" ht="30.75" customHeight="1" thickBot="1" x14ac:dyDescent="0.4">
      <c r="A11" s="28"/>
      <c r="B11" s="1006"/>
      <c r="C11" s="1009"/>
      <c r="D11" s="1012"/>
      <c r="E11" s="56" t="s">
        <v>114</v>
      </c>
      <c r="F11" s="129">
        <f t="shared" ref="F11:F49" si="28">K11+P11+U11+Z11+AE11+AJ11</f>
        <v>0</v>
      </c>
      <c r="G11" s="136">
        <v>0</v>
      </c>
      <c r="H11" s="137">
        <v>0</v>
      </c>
      <c r="I11" s="137">
        <v>0</v>
      </c>
      <c r="J11" s="137">
        <v>0</v>
      </c>
      <c r="K11" s="316">
        <f t="shared" si="8"/>
        <v>0</v>
      </c>
      <c r="L11" s="258">
        <v>0</v>
      </c>
      <c r="M11" s="258">
        <v>0</v>
      </c>
      <c r="N11" s="258">
        <v>0</v>
      </c>
      <c r="O11" s="258">
        <v>0</v>
      </c>
      <c r="P11" s="316">
        <f t="shared" si="10"/>
        <v>0</v>
      </c>
      <c r="Q11" s="258">
        <v>0</v>
      </c>
      <c r="R11" s="258">
        <v>0</v>
      </c>
      <c r="S11" s="258">
        <v>0</v>
      </c>
      <c r="T11" s="258">
        <v>0</v>
      </c>
      <c r="U11" s="316">
        <f t="shared" si="12"/>
        <v>0</v>
      </c>
      <c r="V11" s="258">
        <v>0</v>
      </c>
      <c r="W11" s="258">
        <v>0</v>
      </c>
      <c r="X11" s="258">
        <v>0</v>
      </c>
      <c r="Y11" s="258">
        <v>0</v>
      </c>
      <c r="Z11" s="316">
        <f t="shared" si="14"/>
        <v>0</v>
      </c>
      <c r="AA11" s="135">
        <v>0</v>
      </c>
      <c r="AB11" s="135">
        <v>0</v>
      </c>
      <c r="AC11" s="135">
        <v>0</v>
      </c>
      <c r="AD11" s="135">
        <v>0</v>
      </c>
      <c r="AE11" s="316">
        <f t="shared" si="26"/>
        <v>0</v>
      </c>
      <c r="AF11" s="135">
        <v>0</v>
      </c>
      <c r="AG11" s="135">
        <v>0</v>
      </c>
      <c r="AH11" s="135">
        <v>0</v>
      </c>
      <c r="AI11" s="135">
        <v>0</v>
      </c>
      <c r="AJ11" s="316">
        <f t="shared" si="27"/>
        <v>0</v>
      </c>
    </row>
    <row r="12" spans="1:36" s="29" customFormat="1" ht="16.5" customHeight="1" x14ac:dyDescent="0.35">
      <c r="A12" s="28"/>
      <c r="B12" s="1006"/>
      <c r="C12" s="1009"/>
      <c r="D12" s="1013" t="s">
        <v>165</v>
      </c>
      <c r="E12" s="1013"/>
      <c r="F12" s="129">
        <f t="shared" si="28"/>
        <v>1225</v>
      </c>
      <c r="G12" s="130">
        <f t="shared" ref="G12:J14" si="29">G9</f>
        <v>165</v>
      </c>
      <c r="H12" s="130">
        <f t="shared" si="29"/>
        <v>4</v>
      </c>
      <c r="I12" s="130">
        <f t="shared" si="29"/>
        <v>13</v>
      </c>
      <c r="J12" s="130">
        <f t="shared" si="29"/>
        <v>3</v>
      </c>
      <c r="K12" s="316">
        <f t="shared" si="8"/>
        <v>185</v>
      </c>
      <c r="L12" s="130">
        <f t="shared" ref="L12:O14" si="30">L9</f>
        <v>224</v>
      </c>
      <c r="M12" s="130">
        <f t="shared" si="30"/>
        <v>4</v>
      </c>
      <c r="N12" s="130">
        <f t="shared" si="30"/>
        <v>5</v>
      </c>
      <c r="O12" s="130">
        <f t="shared" si="30"/>
        <v>1</v>
      </c>
      <c r="P12" s="316">
        <f t="shared" si="10"/>
        <v>234</v>
      </c>
      <c r="Q12" s="130">
        <f t="shared" ref="Q12:T14" si="31">Q9</f>
        <v>188</v>
      </c>
      <c r="R12" s="130">
        <f t="shared" si="31"/>
        <v>2</v>
      </c>
      <c r="S12" s="130">
        <f t="shared" si="31"/>
        <v>7</v>
      </c>
      <c r="T12" s="130">
        <f t="shared" si="31"/>
        <v>4</v>
      </c>
      <c r="U12" s="316">
        <f t="shared" si="12"/>
        <v>201</v>
      </c>
      <c r="V12" s="130">
        <f t="shared" ref="V12:Y14" si="32">V9</f>
        <v>4</v>
      </c>
      <c r="W12" s="130">
        <f t="shared" si="32"/>
        <v>6</v>
      </c>
      <c r="X12" s="130">
        <f t="shared" si="32"/>
        <v>5</v>
      </c>
      <c r="Y12" s="130">
        <f t="shared" si="32"/>
        <v>215</v>
      </c>
      <c r="Z12" s="316">
        <f t="shared" si="14"/>
        <v>230</v>
      </c>
      <c r="AA12" s="559">
        <f t="shared" ref="AA12:AD14" si="33">AA9</f>
        <v>1</v>
      </c>
      <c r="AB12" s="559">
        <f t="shared" si="33"/>
        <v>6</v>
      </c>
      <c r="AC12" s="559">
        <f t="shared" si="33"/>
        <v>6</v>
      </c>
      <c r="AD12" s="559">
        <f t="shared" si="33"/>
        <v>172</v>
      </c>
      <c r="AE12" s="316">
        <f t="shared" si="26"/>
        <v>185</v>
      </c>
      <c r="AF12" s="559">
        <f t="shared" ref="AF12:AI14" si="34">AF9</f>
        <v>4</v>
      </c>
      <c r="AG12" s="559">
        <f t="shared" si="34"/>
        <v>5</v>
      </c>
      <c r="AH12" s="559">
        <f t="shared" si="34"/>
        <v>2</v>
      </c>
      <c r="AI12" s="559">
        <f t="shared" si="34"/>
        <v>179</v>
      </c>
      <c r="AJ12" s="316">
        <f t="shared" si="27"/>
        <v>190</v>
      </c>
    </row>
    <row r="13" spans="1:36" s="29" customFormat="1" ht="16.5" customHeight="1" x14ac:dyDescent="0.35">
      <c r="A13" s="28"/>
      <c r="B13" s="1006"/>
      <c r="C13" s="1009"/>
      <c r="D13" s="1014" t="s">
        <v>166</v>
      </c>
      <c r="E13" s="1014"/>
      <c r="F13" s="129">
        <f t="shared" si="28"/>
        <v>0</v>
      </c>
      <c r="G13" s="130">
        <f t="shared" si="29"/>
        <v>0</v>
      </c>
      <c r="H13" s="130">
        <f t="shared" si="29"/>
        <v>0</v>
      </c>
      <c r="I13" s="130">
        <f t="shared" si="29"/>
        <v>0</v>
      </c>
      <c r="J13" s="130">
        <f t="shared" si="29"/>
        <v>0</v>
      </c>
      <c r="K13" s="316">
        <f t="shared" si="8"/>
        <v>0</v>
      </c>
      <c r="L13" s="130">
        <f t="shared" si="30"/>
        <v>0</v>
      </c>
      <c r="M13" s="130">
        <f t="shared" si="30"/>
        <v>0</v>
      </c>
      <c r="N13" s="130">
        <f t="shared" si="30"/>
        <v>0</v>
      </c>
      <c r="O13" s="130">
        <f t="shared" si="30"/>
        <v>0</v>
      </c>
      <c r="P13" s="316">
        <f t="shared" si="10"/>
        <v>0</v>
      </c>
      <c r="Q13" s="130">
        <f t="shared" si="31"/>
        <v>0</v>
      </c>
      <c r="R13" s="130">
        <f t="shared" si="31"/>
        <v>0</v>
      </c>
      <c r="S13" s="130">
        <f t="shared" si="31"/>
        <v>0</v>
      </c>
      <c r="T13" s="130">
        <f t="shared" si="31"/>
        <v>0</v>
      </c>
      <c r="U13" s="316">
        <f t="shared" si="12"/>
        <v>0</v>
      </c>
      <c r="V13" s="130">
        <f t="shared" si="32"/>
        <v>0</v>
      </c>
      <c r="W13" s="130">
        <f t="shared" si="32"/>
        <v>0</v>
      </c>
      <c r="X13" s="130">
        <f t="shared" si="32"/>
        <v>0</v>
      </c>
      <c r="Y13" s="130">
        <f t="shared" si="32"/>
        <v>0</v>
      </c>
      <c r="Z13" s="316">
        <f t="shared" si="14"/>
        <v>0</v>
      </c>
      <c r="AA13" s="559">
        <f t="shared" si="33"/>
        <v>0</v>
      </c>
      <c r="AB13" s="559">
        <f t="shared" si="33"/>
        <v>0</v>
      </c>
      <c r="AC13" s="559">
        <f t="shared" si="33"/>
        <v>0</v>
      </c>
      <c r="AD13" s="559">
        <f t="shared" si="33"/>
        <v>0</v>
      </c>
      <c r="AE13" s="316">
        <f t="shared" si="26"/>
        <v>0</v>
      </c>
      <c r="AF13" s="559">
        <f t="shared" si="34"/>
        <v>0</v>
      </c>
      <c r="AG13" s="559">
        <f t="shared" si="34"/>
        <v>0</v>
      </c>
      <c r="AH13" s="559">
        <f t="shared" si="34"/>
        <v>0</v>
      </c>
      <c r="AI13" s="559">
        <f t="shared" si="34"/>
        <v>0</v>
      </c>
      <c r="AJ13" s="316">
        <f t="shared" si="27"/>
        <v>0</v>
      </c>
    </row>
    <row r="14" spans="1:36" s="29" customFormat="1" ht="16.5" customHeight="1" thickBot="1" x14ac:dyDescent="0.4">
      <c r="A14" s="28"/>
      <c r="B14" s="1007"/>
      <c r="C14" s="1010"/>
      <c r="D14" s="1015" t="s">
        <v>167</v>
      </c>
      <c r="E14" s="1015"/>
      <c r="F14" s="129">
        <f t="shared" si="28"/>
        <v>0</v>
      </c>
      <c r="G14" s="130">
        <f t="shared" si="29"/>
        <v>0</v>
      </c>
      <c r="H14" s="130">
        <f t="shared" si="29"/>
        <v>0</v>
      </c>
      <c r="I14" s="130">
        <f t="shared" si="29"/>
        <v>0</v>
      </c>
      <c r="J14" s="130">
        <f t="shared" si="29"/>
        <v>0</v>
      </c>
      <c r="K14" s="316">
        <f t="shared" si="8"/>
        <v>0</v>
      </c>
      <c r="L14" s="130">
        <f t="shared" si="30"/>
        <v>0</v>
      </c>
      <c r="M14" s="130">
        <f t="shared" si="30"/>
        <v>0</v>
      </c>
      <c r="N14" s="130">
        <f t="shared" si="30"/>
        <v>0</v>
      </c>
      <c r="O14" s="130">
        <f t="shared" si="30"/>
        <v>0</v>
      </c>
      <c r="P14" s="316">
        <f t="shared" si="10"/>
        <v>0</v>
      </c>
      <c r="Q14" s="130">
        <f t="shared" si="31"/>
        <v>0</v>
      </c>
      <c r="R14" s="130">
        <f t="shared" si="31"/>
        <v>0</v>
      </c>
      <c r="S14" s="130">
        <f t="shared" si="31"/>
        <v>0</v>
      </c>
      <c r="T14" s="130">
        <f t="shared" si="31"/>
        <v>0</v>
      </c>
      <c r="U14" s="316">
        <f t="shared" si="12"/>
        <v>0</v>
      </c>
      <c r="V14" s="130">
        <f t="shared" si="32"/>
        <v>0</v>
      </c>
      <c r="W14" s="130">
        <f t="shared" si="32"/>
        <v>0</v>
      </c>
      <c r="X14" s="130">
        <f t="shared" si="32"/>
        <v>0</v>
      </c>
      <c r="Y14" s="130">
        <f t="shared" si="32"/>
        <v>0</v>
      </c>
      <c r="Z14" s="316">
        <f t="shared" si="14"/>
        <v>0</v>
      </c>
      <c r="AA14" s="560">
        <f t="shared" si="33"/>
        <v>0</v>
      </c>
      <c r="AB14" s="560">
        <f t="shared" si="33"/>
        <v>0</v>
      </c>
      <c r="AC14" s="560">
        <f t="shared" si="33"/>
        <v>0</v>
      </c>
      <c r="AD14" s="560">
        <f t="shared" si="33"/>
        <v>0</v>
      </c>
      <c r="AE14" s="316">
        <f t="shared" si="26"/>
        <v>0</v>
      </c>
      <c r="AF14" s="560">
        <f t="shared" si="34"/>
        <v>0</v>
      </c>
      <c r="AG14" s="560">
        <f t="shared" si="34"/>
        <v>0</v>
      </c>
      <c r="AH14" s="560">
        <f t="shared" si="34"/>
        <v>0</v>
      </c>
      <c r="AI14" s="560">
        <f t="shared" si="34"/>
        <v>0</v>
      </c>
      <c r="AJ14" s="316">
        <f t="shared" si="27"/>
        <v>0</v>
      </c>
    </row>
    <row r="15" spans="1:36" x14ac:dyDescent="0.3">
      <c r="B15" s="720">
        <v>1</v>
      </c>
      <c r="C15" s="1016" t="s">
        <v>125</v>
      </c>
      <c r="D15" s="1002" t="s">
        <v>573</v>
      </c>
      <c r="E15" s="254" t="s">
        <v>118</v>
      </c>
      <c r="F15" s="129">
        <f t="shared" si="28"/>
        <v>0</v>
      </c>
      <c r="G15" s="132">
        <v>0</v>
      </c>
      <c r="H15" s="138">
        <v>0</v>
      </c>
      <c r="I15" s="138">
        <v>0</v>
      </c>
      <c r="J15" s="138">
        <v>0</v>
      </c>
      <c r="K15" s="316">
        <f t="shared" si="8"/>
        <v>0</v>
      </c>
      <c r="L15" s="138">
        <v>0</v>
      </c>
      <c r="M15" s="138">
        <v>0</v>
      </c>
      <c r="N15" s="138">
        <v>0</v>
      </c>
      <c r="O15" s="138">
        <v>0</v>
      </c>
      <c r="P15" s="316">
        <f t="shared" si="10"/>
        <v>0</v>
      </c>
      <c r="Q15" s="138">
        <v>0</v>
      </c>
      <c r="R15" s="138">
        <v>0</v>
      </c>
      <c r="S15" s="138">
        <v>0</v>
      </c>
      <c r="T15" s="138">
        <v>0</v>
      </c>
      <c r="U15" s="316">
        <f t="shared" si="12"/>
        <v>0</v>
      </c>
      <c r="V15" s="138">
        <v>0</v>
      </c>
      <c r="W15" s="138">
        <v>0</v>
      </c>
      <c r="X15" s="138">
        <v>0</v>
      </c>
      <c r="Y15" s="138">
        <v>0</v>
      </c>
      <c r="Z15" s="316">
        <f t="shared" si="14"/>
        <v>0</v>
      </c>
      <c r="AA15" s="139">
        <v>0</v>
      </c>
      <c r="AB15" s="139">
        <v>0</v>
      </c>
      <c r="AC15" s="139">
        <v>0</v>
      </c>
      <c r="AD15" s="139">
        <v>0</v>
      </c>
      <c r="AE15" s="316">
        <f t="shared" si="26"/>
        <v>0</v>
      </c>
      <c r="AF15" s="139">
        <v>0</v>
      </c>
      <c r="AG15" s="139">
        <v>0</v>
      </c>
      <c r="AH15" s="139">
        <v>0</v>
      </c>
      <c r="AI15" s="139">
        <v>0</v>
      </c>
      <c r="AJ15" s="316">
        <f t="shared" si="27"/>
        <v>0</v>
      </c>
    </row>
    <row r="16" spans="1:36" x14ac:dyDescent="0.3">
      <c r="B16" s="695"/>
      <c r="C16" s="1017"/>
      <c r="D16" s="1000"/>
      <c r="E16" s="255" t="s">
        <v>205</v>
      </c>
      <c r="F16" s="129">
        <f t="shared" si="28"/>
        <v>0</v>
      </c>
      <c r="G16" s="134">
        <v>0</v>
      </c>
      <c r="H16" s="138">
        <v>0</v>
      </c>
      <c r="I16" s="138">
        <v>0</v>
      </c>
      <c r="J16" s="138">
        <v>0</v>
      </c>
      <c r="K16" s="316">
        <f t="shared" si="8"/>
        <v>0</v>
      </c>
      <c r="L16" s="139">
        <v>0</v>
      </c>
      <c r="M16" s="139">
        <v>0</v>
      </c>
      <c r="N16" s="139">
        <v>0</v>
      </c>
      <c r="O16" s="139">
        <v>0</v>
      </c>
      <c r="P16" s="316">
        <f t="shared" si="10"/>
        <v>0</v>
      </c>
      <c r="Q16" s="139">
        <v>0</v>
      </c>
      <c r="R16" s="139">
        <v>0</v>
      </c>
      <c r="S16" s="139">
        <v>0</v>
      </c>
      <c r="T16" s="139">
        <v>0</v>
      </c>
      <c r="U16" s="316">
        <f t="shared" si="12"/>
        <v>0</v>
      </c>
      <c r="V16" s="139">
        <v>0</v>
      </c>
      <c r="W16" s="139">
        <v>0</v>
      </c>
      <c r="X16" s="139">
        <v>0</v>
      </c>
      <c r="Y16" s="139">
        <v>0</v>
      </c>
      <c r="Z16" s="316">
        <f t="shared" si="14"/>
        <v>0</v>
      </c>
      <c r="AA16" s="139">
        <v>0</v>
      </c>
      <c r="AB16" s="139">
        <v>0</v>
      </c>
      <c r="AC16" s="139">
        <v>0</v>
      </c>
      <c r="AD16" s="139">
        <v>0</v>
      </c>
      <c r="AE16" s="316">
        <f t="shared" si="26"/>
        <v>0</v>
      </c>
      <c r="AF16" s="139">
        <v>0</v>
      </c>
      <c r="AG16" s="139">
        <v>0</v>
      </c>
      <c r="AH16" s="139">
        <v>0</v>
      </c>
      <c r="AI16" s="139">
        <v>0</v>
      </c>
      <c r="AJ16" s="316">
        <f t="shared" si="27"/>
        <v>0</v>
      </c>
    </row>
    <row r="17" spans="2:36" ht="15.75" customHeight="1" thickBot="1" x14ac:dyDescent="0.35">
      <c r="B17" s="695"/>
      <c r="C17" s="1017"/>
      <c r="D17" s="1000"/>
      <c r="E17" s="255" t="s">
        <v>114</v>
      </c>
      <c r="F17" s="129">
        <f t="shared" si="28"/>
        <v>0</v>
      </c>
      <c r="G17" s="136">
        <v>0</v>
      </c>
      <c r="H17" s="138">
        <v>0</v>
      </c>
      <c r="I17" s="138">
        <v>0</v>
      </c>
      <c r="J17" s="138">
        <v>0</v>
      </c>
      <c r="K17" s="316">
        <f t="shared" si="8"/>
        <v>0</v>
      </c>
      <c r="L17" s="137">
        <v>0</v>
      </c>
      <c r="M17" s="137">
        <v>0</v>
      </c>
      <c r="N17" s="137">
        <v>0</v>
      </c>
      <c r="O17" s="137">
        <v>0</v>
      </c>
      <c r="P17" s="316">
        <f t="shared" si="10"/>
        <v>0</v>
      </c>
      <c r="Q17" s="137">
        <v>0</v>
      </c>
      <c r="R17" s="137">
        <v>0</v>
      </c>
      <c r="S17" s="137">
        <v>0</v>
      </c>
      <c r="T17" s="137">
        <v>0</v>
      </c>
      <c r="U17" s="316">
        <f t="shared" si="12"/>
        <v>0</v>
      </c>
      <c r="V17" s="137">
        <v>0</v>
      </c>
      <c r="W17" s="137">
        <v>0</v>
      </c>
      <c r="X17" s="137">
        <v>0</v>
      </c>
      <c r="Y17" s="137">
        <v>0</v>
      </c>
      <c r="Z17" s="316">
        <f t="shared" si="14"/>
        <v>0</v>
      </c>
      <c r="AA17" s="139">
        <v>0</v>
      </c>
      <c r="AB17" s="139">
        <v>0</v>
      </c>
      <c r="AC17" s="139">
        <v>0</v>
      </c>
      <c r="AD17" s="139">
        <v>0</v>
      </c>
      <c r="AE17" s="316">
        <f t="shared" si="26"/>
        <v>0</v>
      </c>
      <c r="AF17" s="139">
        <v>0</v>
      </c>
      <c r="AG17" s="139">
        <v>0</v>
      </c>
      <c r="AH17" s="139">
        <v>0</v>
      </c>
      <c r="AI17" s="139">
        <v>0</v>
      </c>
      <c r="AJ17" s="316">
        <f t="shared" si="27"/>
        <v>0</v>
      </c>
    </row>
    <row r="18" spans="2:36" ht="16.5" customHeight="1" thickBot="1" x14ac:dyDescent="0.35">
      <c r="B18" s="528"/>
      <c r="C18" s="1017"/>
      <c r="D18" s="1003"/>
      <c r="E18" s="519" t="s">
        <v>768</v>
      </c>
      <c r="F18" s="129">
        <f t="shared" si="28"/>
        <v>0</v>
      </c>
      <c r="G18" s="507"/>
      <c r="H18" s="138"/>
      <c r="I18" s="138"/>
      <c r="J18" s="138"/>
      <c r="K18" s="316"/>
      <c r="L18" s="511"/>
      <c r="M18" s="511"/>
      <c r="N18" s="511"/>
      <c r="O18" s="511"/>
      <c r="P18" s="316"/>
      <c r="Q18" s="511"/>
      <c r="R18" s="511"/>
      <c r="S18" s="511"/>
      <c r="T18" s="511"/>
      <c r="U18" s="316"/>
      <c r="V18" s="511"/>
      <c r="W18" s="511"/>
      <c r="X18" s="511"/>
      <c r="Y18" s="511"/>
      <c r="Z18" s="316"/>
      <c r="AA18" s="137">
        <v>0</v>
      </c>
      <c r="AB18" s="137">
        <v>0</v>
      </c>
      <c r="AC18" s="137">
        <v>0</v>
      </c>
      <c r="AD18" s="137">
        <v>0</v>
      </c>
      <c r="AE18" s="316">
        <f t="shared" si="26"/>
        <v>0</v>
      </c>
      <c r="AF18" s="137">
        <v>0</v>
      </c>
      <c r="AG18" s="137">
        <v>0</v>
      </c>
      <c r="AH18" s="137">
        <v>0</v>
      </c>
      <c r="AI18" s="137">
        <v>0</v>
      </c>
      <c r="AJ18" s="316">
        <f t="shared" si="27"/>
        <v>0</v>
      </c>
    </row>
    <row r="19" spans="2:36" x14ac:dyDescent="0.3">
      <c r="B19" s="720">
        <v>2</v>
      </c>
      <c r="C19" s="1017"/>
      <c r="D19" s="1002" t="s">
        <v>606</v>
      </c>
      <c r="E19" s="254" t="s">
        <v>118</v>
      </c>
      <c r="F19" s="129">
        <f t="shared" si="28"/>
        <v>9</v>
      </c>
      <c r="G19" s="132">
        <v>1</v>
      </c>
      <c r="H19" s="138">
        <v>0</v>
      </c>
      <c r="I19" s="138">
        <v>0</v>
      </c>
      <c r="J19" s="138">
        <v>0</v>
      </c>
      <c r="K19" s="316">
        <f t="shared" si="8"/>
        <v>1</v>
      </c>
      <c r="L19" s="138">
        <v>3</v>
      </c>
      <c r="M19" s="138">
        <v>0</v>
      </c>
      <c r="N19" s="138">
        <v>0</v>
      </c>
      <c r="O19" s="138">
        <v>0</v>
      </c>
      <c r="P19" s="316">
        <f t="shared" si="10"/>
        <v>3</v>
      </c>
      <c r="Q19" s="138">
        <v>2</v>
      </c>
      <c r="R19" s="138">
        <v>0</v>
      </c>
      <c r="S19" s="138">
        <v>0</v>
      </c>
      <c r="T19" s="138">
        <v>0</v>
      </c>
      <c r="U19" s="316">
        <f t="shared" si="12"/>
        <v>2</v>
      </c>
      <c r="V19" s="138">
        <v>0</v>
      </c>
      <c r="W19" s="138">
        <v>0</v>
      </c>
      <c r="X19" s="138">
        <v>0</v>
      </c>
      <c r="Y19" s="138">
        <v>2</v>
      </c>
      <c r="Z19" s="316">
        <f t="shared" si="14"/>
        <v>2</v>
      </c>
      <c r="AA19" s="139">
        <v>0</v>
      </c>
      <c r="AB19" s="139">
        <v>0</v>
      </c>
      <c r="AC19" s="139">
        <v>0</v>
      </c>
      <c r="AD19" s="139">
        <v>1</v>
      </c>
      <c r="AE19" s="316">
        <f t="shared" si="26"/>
        <v>1</v>
      </c>
      <c r="AF19" s="139">
        <v>0</v>
      </c>
      <c r="AG19" s="139">
        <v>0</v>
      </c>
      <c r="AH19" s="139">
        <v>0</v>
      </c>
      <c r="AI19" s="139">
        <v>0</v>
      </c>
      <c r="AJ19" s="316">
        <f t="shared" si="27"/>
        <v>0</v>
      </c>
    </row>
    <row r="20" spans="2:36" x14ac:dyDescent="0.3">
      <c r="B20" s="695"/>
      <c r="C20" s="1017"/>
      <c r="D20" s="1000"/>
      <c r="E20" s="255" t="s">
        <v>205</v>
      </c>
      <c r="F20" s="129">
        <f t="shared" si="28"/>
        <v>0</v>
      </c>
      <c r="G20" s="134">
        <v>0</v>
      </c>
      <c r="H20" s="138">
        <v>0</v>
      </c>
      <c r="I20" s="138">
        <v>0</v>
      </c>
      <c r="J20" s="138">
        <v>0</v>
      </c>
      <c r="K20" s="316">
        <f t="shared" si="8"/>
        <v>0</v>
      </c>
      <c r="L20" s="139">
        <v>0</v>
      </c>
      <c r="M20" s="139">
        <v>0</v>
      </c>
      <c r="N20" s="139">
        <v>0</v>
      </c>
      <c r="O20" s="139">
        <v>0</v>
      </c>
      <c r="P20" s="316">
        <f t="shared" si="10"/>
        <v>0</v>
      </c>
      <c r="Q20" s="139">
        <v>0</v>
      </c>
      <c r="R20" s="139">
        <v>0</v>
      </c>
      <c r="S20" s="139">
        <v>0</v>
      </c>
      <c r="T20" s="139">
        <v>0</v>
      </c>
      <c r="U20" s="316">
        <f t="shared" si="12"/>
        <v>0</v>
      </c>
      <c r="V20" s="139">
        <v>0</v>
      </c>
      <c r="W20" s="139">
        <v>0</v>
      </c>
      <c r="X20" s="139">
        <v>0</v>
      </c>
      <c r="Y20" s="139">
        <v>0</v>
      </c>
      <c r="Z20" s="316">
        <f t="shared" si="14"/>
        <v>0</v>
      </c>
      <c r="AA20" s="139">
        <v>0</v>
      </c>
      <c r="AB20" s="139">
        <v>0</v>
      </c>
      <c r="AC20" s="139">
        <v>0</v>
      </c>
      <c r="AD20" s="139">
        <v>0</v>
      </c>
      <c r="AE20" s="316">
        <f t="shared" si="26"/>
        <v>0</v>
      </c>
      <c r="AF20" s="139">
        <v>0</v>
      </c>
      <c r="AG20" s="139">
        <v>0</v>
      </c>
      <c r="AH20" s="139">
        <v>0</v>
      </c>
      <c r="AI20" s="139">
        <v>0</v>
      </c>
      <c r="AJ20" s="316">
        <f t="shared" si="27"/>
        <v>0</v>
      </c>
    </row>
    <row r="21" spans="2:36" ht="18.75" customHeight="1" thickBot="1" x14ac:dyDescent="0.35">
      <c r="B21" s="695"/>
      <c r="C21" s="1017"/>
      <c r="D21" s="1000"/>
      <c r="E21" s="255" t="s">
        <v>114</v>
      </c>
      <c r="F21" s="129">
        <f t="shared" si="28"/>
        <v>8</v>
      </c>
      <c r="G21" s="136">
        <v>1</v>
      </c>
      <c r="H21" s="138">
        <v>0</v>
      </c>
      <c r="I21" s="138">
        <v>0</v>
      </c>
      <c r="J21" s="138">
        <v>0</v>
      </c>
      <c r="K21" s="316">
        <f t="shared" si="8"/>
        <v>1</v>
      </c>
      <c r="L21" s="137">
        <v>2</v>
      </c>
      <c r="M21" s="137">
        <v>0</v>
      </c>
      <c r="N21" s="137">
        <v>0</v>
      </c>
      <c r="O21" s="137">
        <v>0</v>
      </c>
      <c r="P21" s="316">
        <f t="shared" si="10"/>
        <v>2</v>
      </c>
      <c r="Q21" s="137">
        <v>2</v>
      </c>
      <c r="R21" s="137">
        <v>0</v>
      </c>
      <c r="S21" s="137">
        <v>0</v>
      </c>
      <c r="T21" s="137">
        <v>0</v>
      </c>
      <c r="U21" s="316">
        <f t="shared" si="12"/>
        <v>2</v>
      </c>
      <c r="V21" s="137">
        <v>0</v>
      </c>
      <c r="W21" s="137">
        <v>0</v>
      </c>
      <c r="X21" s="137">
        <v>0</v>
      </c>
      <c r="Y21" s="137">
        <v>3</v>
      </c>
      <c r="Z21" s="316">
        <f t="shared" si="14"/>
        <v>3</v>
      </c>
      <c r="AA21" s="139">
        <v>0</v>
      </c>
      <c r="AB21" s="139">
        <v>0</v>
      </c>
      <c r="AC21" s="139">
        <v>0</v>
      </c>
      <c r="AD21" s="139">
        <v>0</v>
      </c>
      <c r="AE21" s="316">
        <f t="shared" si="26"/>
        <v>0</v>
      </c>
      <c r="AF21" s="139">
        <v>0</v>
      </c>
      <c r="AG21" s="139">
        <v>0</v>
      </c>
      <c r="AH21" s="139">
        <v>0</v>
      </c>
      <c r="AI21" s="139">
        <v>0</v>
      </c>
      <c r="AJ21" s="316">
        <f t="shared" si="27"/>
        <v>0</v>
      </c>
    </row>
    <row r="22" spans="2:36" ht="19.5" customHeight="1" thickBot="1" x14ac:dyDescent="0.35">
      <c r="B22" s="528"/>
      <c r="C22" s="1017"/>
      <c r="D22" s="1003"/>
      <c r="E22" s="519" t="s">
        <v>768</v>
      </c>
      <c r="F22" s="129">
        <f t="shared" si="28"/>
        <v>0</v>
      </c>
      <c r="G22" s="507"/>
      <c r="H22" s="138"/>
      <c r="I22" s="138"/>
      <c r="J22" s="138"/>
      <c r="K22" s="316"/>
      <c r="L22" s="511"/>
      <c r="M22" s="511"/>
      <c r="N22" s="511"/>
      <c r="O22" s="511"/>
      <c r="P22" s="316"/>
      <c r="Q22" s="511"/>
      <c r="R22" s="511"/>
      <c r="S22" s="511"/>
      <c r="T22" s="511"/>
      <c r="U22" s="316"/>
      <c r="V22" s="511"/>
      <c r="W22" s="511"/>
      <c r="X22" s="511"/>
      <c r="Y22" s="511"/>
      <c r="Z22" s="316"/>
      <c r="AA22" s="137">
        <v>0</v>
      </c>
      <c r="AB22" s="137">
        <v>0</v>
      </c>
      <c r="AC22" s="137">
        <v>0</v>
      </c>
      <c r="AD22" s="137">
        <v>0</v>
      </c>
      <c r="AE22" s="316">
        <f t="shared" si="26"/>
        <v>0</v>
      </c>
      <c r="AF22" s="137">
        <v>0</v>
      </c>
      <c r="AG22" s="137">
        <v>0</v>
      </c>
      <c r="AH22" s="137">
        <v>0</v>
      </c>
      <c r="AI22" s="137">
        <v>0</v>
      </c>
      <c r="AJ22" s="316">
        <f t="shared" si="27"/>
        <v>0</v>
      </c>
    </row>
    <row r="23" spans="2:36" x14ac:dyDescent="0.3">
      <c r="B23" s="720">
        <v>3</v>
      </c>
      <c r="C23" s="1017"/>
      <c r="D23" s="1002" t="s">
        <v>537</v>
      </c>
      <c r="E23" s="254" t="s">
        <v>118</v>
      </c>
      <c r="F23" s="129">
        <f t="shared" si="28"/>
        <v>0</v>
      </c>
      <c r="G23" s="132">
        <v>0</v>
      </c>
      <c r="H23" s="138">
        <v>0</v>
      </c>
      <c r="I23" s="138">
        <v>0</v>
      </c>
      <c r="J23" s="138">
        <v>0</v>
      </c>
      <c r="K23" s="316">
        <f t="shared" si="8"/>
        <v>0</v>
      </c>
      <c r="L23" s="138">
        <v>0</v>
      </c>
      <c r="M23" s="138">
        <v>0</v>
      </c>
      <c r="N23" s="138">
        <v>0</v>
      </c>
      <c r="O23" s="138">
        <v>0</v>
      </c>
      <c r="P23" s="316">
        <f t="shared" si="10"/>
        <v>0</v>
      </c>
      <c r="Q23" s="138">
        <v>0</v>
      </c>
      <c r="R23" s="138">
        <v>0</v>
      </c>
      <c r="S23" s="138">
        <v>0</v>
      </c>
      <c r="T23" s="138">
        <v>0</v>
      </c>
      <c r="U23" s="316">
        <f t="shared" si="12"/>
        <v>0</v>
      </c>
      <c r="V23" s="138">
        <v>0</v>
      </c>
      <c r="W23" s="138">
        <v>0</v>
      </c>
      <c r="X23" s="138">
        <v>0</v>
      </c>
      <c r="Y23" s="138">
        <v>0</v>
      </c>
      <c r="Z23" s="316">
        <f t="shared" si="14"/>
        <v>0</v>
      </c>
      <c r="AA23" s="139">
        <v>0</v>
      </c>
      <c r="AB23" s="139">
        <v>0</v>
      </c>
      <c r="AC23" s="139">
        <v>0</v>
      </c>
      <c r="AD23" s="139">
        <v>0</v>
      </c>
      <c r="AE23" s="316">
        <f t="shared" si="26"/>
        <v>0</v>
      </c>
      <c r="AF23" s="139">
        <v>0</v>
      </c>
      <c r="AG23" s="139">
        <v>0</v>
      </c>
      <c r="AH23" s="139">
        <v>0</v>
      </c>
      <c r="AI23" s="139">
        <v>0</v>
      </c>
      <c r="AJ23" s="316">
        <f t="shared" si="27"/>
        <v>0</v>
      </c>
    </row>
    <row r="24" spans="2:36" x14ac:dyDescent="0.3">
      <c r="B24" s="695"/>
      <c r="C24" s="1017"/>
      <c r="D24" s="1000"/>
      <c r="E24" s="255" t="s">
        <v>205</v>
      </c>
      <c r="F24" s="129">
        <f t="shared" si="28"/>
        <v>0</v>
      </c>
      <c r="G24" s="134">
        <v>0</v>
      </c>
      <c r="H24" s="138">
        <v>0</v>
      </c>
      <c r="I24" s="138">
        <v>0</v>
      </c>
      <c r="J24" s="138">
        <v>0</v>
      </c>
      <c r="K24" s="316">
        <f t="shared" si="8"/>
        <v>0</v>
      </c>
      <c r="L24" s="139">
        <v>0</v>
      </c>
      <c r="M24" s="139">
        <v>0</v>
      </c>
      <c r="N24" s="139">
        <v>0</v>
      </c>
      <c r="O24" s="139">
        <v>0</v>
      </c>
      <c r="P24" s="316">
        <f t="shared" si="10"/>
        <v>0</v>
      </c>
      <c r="Q24" s="138">
        <v>0</v>
      </c>
      <c r="R24" s="138">
        <v>0</v>
      </c>
      <c r="S24" s="138">
        <v>0</v>
      </c>
      <c r="T24" s="138">
        <v>0</v>
      </c>
      <c r="U24" s="316">
        <f t="shared" si="12"/>
        <v>0</v>
      </c>
      <c r="V24" s="139">
        <v>0</v>
      </c>
      <c r="W24" s="139">
        <v>0</v>
      </c>
      <c r="X24" s="139">
        <v>0</v>
      </c>
      <c r="Y24" s="139">
        <v>0</v>
      </c>
      <c r="Z24" s="316">
        <f t="shared" si="14"/>
        <v>0</v>
      </c>
      <c r="AA24" s="139">
        <v>0</v>
      </c>
      <c r="AB24" s="139">
        <v>0</v>
      </c>
      <c r="AC24" s="139">
        <v>0</v>
      </c>
      <c r="AD24" s="139">
        <v>0</v>
      </c>
      <c r="AE24" s="316">
        <f t="shared" si="26"/>
        <v>0</v>
      </c>
      <c r="AF24" s="139">
        <v>0</v>
      </c>
      <c r="AG24" s="139">
        <v>0</v>
      </c>
      <c r="AH24" s="139">
        <v>0</v>
      </c>
      <c r="AI24" s="139">
        <v>0</v>
      </c>
      <c r="AJ24" s="316">
        <f t="shared" si="27"/>
        <v>0</v>
      </c>
    </row>
    <row r="25" spans="2:36" ht="19.5" thickBot="1" x14ac:dyDescent="0.35">
      <c r="B25" s="695"/>
      <c r="C25" s="1017"/>
      <c r="D25" s="1000"/>
      <c r="E25" s="255" t="s">
        <v>114</v>
      </c>
      <c r="F25" s="129">
        <f t="shared" si="28"/>
        <v>0</v>
      </c>
      <c r="G25" s="136">
        <v>0</v>
      </c>
      <c r="H25" s="138">
        <v>0</v>
      </c>
      <c r="I25" s="138">
        <v>0</v>
      </c>
      <c r="J25" s="138">
        <v>0</v>
      </c>
      <c r="K25" s="316">
        <f t="shared" si="8"/>
        <v>0</v>
      </c>
      <c r="L25" s="137">
        <v>0</v>
      </c>
      <c r="M25" s="137">
        <v>0</v>
      </c>
      <c r="N25" s="137">
        <v>0</v>
      </c>
      <c r="O25" s="137">
        <v>0</v>
      </c>
      <c r="P25" s="316">
        <f t="shared" si="10"/>
        <v>0</v>
      </c>
      <c r="Q25" s="138">
        <v>0</v>
      </c>
      <c r="R25" s="138">
        <v>0</v>
      </c>
      <c r="S25" s="138">
        <v>0</v>
      </c>
      <c r="T25" s="138">
        <v>0</v>
      </c>
      <c r="U25" s="316">
        <f t="shared" si="12"/>
        <v>0</v>
      </c>
      <c r="V25" s="137">
        <v>0</v>
      </c>
      <c r="W25" s="137">
        <v>0</v>
      </c>
      <c r="X25" s="137">
        <v>0</v>
      </c>
      <c r="Y25" s="137">
        <v>0</v>
      </c>
      <c r="Z25" s="316">
        <f t="shared" si="14"/>
        <v>0</v>
      </c>
      <c r="AA25" s="139">
        <v>0</v>
      </c>
      <c r="AB25" s="139">
        <v>0</v>
      </c>
      <c r="AC25" s="139">
        <v>0</v>
      </c>
      <c r="AD25" s="139">
        <v>0</v>
      </c>
      <c r="AE25" s="316">
        <f t="shared" si="26"/>
        <v>0</v>
      </c>
      <c r="AF25" s="139">
        <v>0</v>
      </c>
      <c r="AG25" s="139">
        <v>0</v>
      </c>
      <c r="AH25" s="139">
        <v>0</v>
      </c>
      <c r="AI25" s="139">
        <v>0</v>
      </c>
      <c r="AJ25" s="316">
        <f t="shared" si="27"/>
        <v>0</v>
      </c>
    </row>
    <row r="26" spans="2:36" ht="18.75" customHeight="1" thickBot="1" x14ac:dyDescent="0.35">
      <c r="B26" s="528"/>
      <c r="C26" s="1017"/>
      <c r="D26" s="1003"/>
      <c r="E26" s="519" t="s">
        <v>768</v>
      </c>
      <c r="F26" s="129">
        <f t="shared" si="28"/>
        <v>0</v>
      </c>
      <c r="G26" s="507"/>
      <c r="H26" s="138"/>
      <c r="I26" s="138"/>
      <c r="J26" s="138"/>
      <c r="K26" s="316"/>
      <c r="L26" s="511"/>
      <c r="M26" s="511"/>
      <c r="N26" s="511"/>
      <c r="O26" s="511"/>
      <c r="P26" s="316"/>
      <c r="Q26" s="138"/>
      <c r="R26" s="138"/>
      <c r="S26" s="138"/>
      <c r="T26" s="138"/>
      <c r="U26" s="316"/>
      <c r="V26" s="511"/>
      <c r="W26" s="511"/>
      <c r="X26" s="511"/>
      <c r="Y26" s="511"/>
      <c r="Z26" s="316"/>
      <c r="AA26" s="137">
        <v>0</v>
      </c>
      <c r="AB26" s="137">
        <v>0</v>
      </c>
      <c r="AC26" s="137">
        <v>0</v>
      </c>
      <c r="AD26" s="137">
        <v>0</v>
      </c>
      <c r="AE26" s="316">
        <f t="shared" si="26"/>
        <v>0</v>
      </c>
      <c r="AF26" s="137">
        <v>0</v>
      </c>
      <c r="AG26" s="137">
        <v>0</v>
      </c>
      <c r="AH26" s="137">
        <v>0</v>
      </c>
      <c r="AI26" s="137">
        <v>0</v>
      </c>
      <c r="AJ26" s="316">
        <f t="shared" si="27"/>
        <v>0</v>
      </c>
    </row>
    <row r="27" spans="2:36" x14ac:dyDescent="0.3">
      <c r="B27" s="720">
        <v>4</v>
      </c>
      <c r="C27" s="1017"/>
      <c r="D27" s="1002" t="s">
        <v>607</v>
      </c>
      <c r="E27" s="254" t="s">
        <v>118</v>
      </c>
      <c r="F27" s="129">
        <f t="shared" si="28"/>
        <v>0</v>
      </c>
      <c r="G27" s="132">
        <v>0</v>
      </c>
      <c r="H27" s="138">
        <v>0</v>
      </c>
      <c r="I27" s="138">
        <v>0</v>
      </c>
      <c r="J27" s="138">
        <v>0</v>
      </c>
      <c r="K27" s="316">
        <f t="shared" si="8"/>
        <v>0</v>
      </c>
      <c r="L27" s="138">
        <v>0</v>
      </c>
      <c r="M27" s="138">
        <v>0</v>
      </c>
      <c r="N27" s="138">
        <v>0</v>
      </c>
      <c r="O27" s="138">
        <v>0</v>
      </c>
      <c r="P27" s="316">
        <f t="shared" si="10"/>
        <v>0</v>
      </c>
      <c r="Q27" s="138">
        <v>0</v>
      </c>
      <c r="R27" s="138">
        <v>0</v>
      </c>
      <c r="S27" s="138">
        <v>0</v>
      </c>
      <c r="T27" s="138">
        <v>0</v>
      </c>
      <c r="U27" s="316">
        <f t="shared" si="12"/>
        <v>0</v>
      </c>
      <c r="V27" s="138">
        <v>0</v>
      </c>
      <c r="W27" s="138">
        <v>0</v>
      </c>
      <c r="X27" s="138">
        <v>0</v>
      </c>
      <c r="Y27" s="138">
        <v>0</v>
      </c>
      <c r="Z27" s="316">
        <f t="shared" si="14"/>
        <v>0</v>
      </c>
      <c r="AA27" s="139">
        <v>0</v>
      </c>
      <c r="AB27" s="139">
        <v>0</v>
      </c>
      <c r="AC27" s="139">
        <v>0</v>
      </c>
      <c r="AD27" s="139">
        <v>0</v>
      </c>
      <c r="AE27" s="316">
        <f t="shared" si="26"/>
        <v>0</v>
      </c>
      <c r="AF27" s="139">
        <v>0</v>
      </c>
      <c r="AG27" s="139">
        <v>0</v>
      </c>
      <c r="AH27" s="139">
        <v>0</v>
      </c>
      <c r="AI27" s="139">
        <v>0</v>
      </c>
      <c r="AJ27" s="316">
        <f t="shared" si="27"/>
        <v>0</v>
      </c>
    </row>
    <row r="28" spans="2:36" x14ac:dyDescent="0.3">
      <c r="B28" s="695"/>
      <c r="C28" s="1017"/>
      <c r="D28" s="1000"/>
      <c r="E28" s="255" t="s">
        <v>205</v>
      </c>
      <c r="F28" s="129">
        <f t="shared" si="28"/>
        <v>0</v>
      </c>
      <c r="G28" s="134">
        <v>0</v>
      </c>
      <c r="H28" s="138">
        <v>0</v>
      </c>
      <c r="I28" s="138">
        <v>0</v>
      </c>
      <c r="J28" s="138">
        <v>0</v>
      </c>
      <c r="K28" s="316">
        <f t="shared" si="8"/>
        <v>0</v>
      </c>
      <c r="L28" s="139">
        <v>0</v>
      </c>
      <c r="M28" s="139">
        <v>0</v>
      </c>
      <c r="N28" s="139">
        <v>0</v>
      </c>
      <c r="O28" s="139">
        <v>0</v>
      </c>
      <c r="P28" s="316">
        <f t="shared" si="10"/>
        <v>0</v>
      </c>
      <c r="Q28" s="138">
        <v>0</v>
      </c>
      <c r="R28" s="138">
        <v>0</v>
      </c>
      <c r="S28" s="138">
        <v>0</v>
      </c>
      <c r="T28" s="138">
        <v>0</v>
      </c>
      <c r="U28" s="316">
        <f t="shared" si="12"/>
        <v>0</v>
      </c>
      <c r="V28" s="139">
        <v>0</v>
      </c>
      <c r="W28" s="139">
        <v>0</v>
      </c>
      <c r="X28" s="139">
        <v>0</v>
      </c>
      <c r="Y28" s="139">
        <v>0</v>
      </c>
      <c r="Z28" s="316">
        <f t="shared" si="14"/>
        <v>0</v>
      </c>
      <c r="AA28" s="139">
        <v>0</v>
      </c>
      <c r="AB28" s="139">
        <v>0</v>
      </c>
      <c r="AC28" s="139">
        <v>0</v>
      </c>
      <c r="AD28" s="139">
        <v>0</v>
      </c>
      <c r="AE28" s="316">
        <f t="shared" si="26"/>
        <v>0</v>
      </c>
      <c r="AF28" s="139">
        <v>0</v>
      </c>
      <c r="AG28" s="139">
        <v>0</v>
      </c>
      <c r="AH28" s="139">
        <v>0</v>
      </c>
      <c r="AI28" s="139">
        <v>0</v>
      </c>
      <c r="AJ28" s="316">
        <f t="shared" si="27"/>
        <v>0</v>
      </c>
    </row>
    <row r="29" spans="2:36" ht="20.25" customHeight="1" thickBot="1" x14ac:dyDescent="0.35">
      <c r="B29" s="695"/>
      <c r="C29" s="1017"/>
      <c r="D29" s="1000"/>
      <c r="E29" s="255" t="s">
        <v>114</v>
      </c>
      <c r="F29" s="129">
        <f t="shared" si="28"/>
        <v>0</v>
      </c>
      <c r="G29" s="136">
        <v>0</v>
      </c>
      <c r="H29" s="138">
        <v>0</v>
      </c>
      <c r="I29" s="138">
        <v>0</v>
      </c>
      <c r="J29" s="138">
        <v>0</v>
      </c>
      <c r="K29" s="316">
        <f t="shared" si="8"/>
        <v>0</v>
      </c>
      <c r="L29" s="137">
        <v>0</v>
      </c>
      <c r="M29" s="137">
        <v>0</v>
      </c>
      <c r="N29" s="137">
        <v>0</v>
      </c>
      <c r="O29" s="137">
        <v>0</v>
      </c>
      <c r="P29" s="316">
        <f t="shared" si="10"/>
        <v>0</v>
      </c>
      <c r="Q29" s="138">
        <v>0</v>
      </c>
      <c r="R29" s="138">
        <v>0</v>
      </c>
      <c r="S29" s="138">
        <v>0</v>
      </c>
      <c r="T29" s="138">
        <v>0</v>
      </c>
      <c r="U29" s="316">
        <f t="shared" si="12"/>
        <v>0</v>
      </c>
      <c r="V29" s="137">
        <v>0</v>
      </c>
      <c r="W29" s="137">
        <v>0</v>
      </c>
      <c r="X29" s="137">
        <v>0</v>
      </c>
      <c r="Y29" s="137">
        <v>0</v>
      </c>
      <c r="Z29" s="316">
        <f t="shared" si="14"/>
        <v>0</v>
      </c>
      <c r="AA29" s="139">
        <v>0</v>
      </c>
      <c r="AB29" s="139">
        <v>0</v>
      </c>
      <c r="AC29" s="139">
        <v>0</v>
      </c>
      <c r="AD29" s="139">
        <v>0</v>
      </c>
      <c r="AE29" s="316">
        <f t="shared" si="26"/>
        <v>0</v>
      </c>
      <c r="AF29" s="139">
        <v>0</v>
      </c>
      <c r="AG29" s="139">
        <v>0</v>
      </c>
      <c r="AH29" s="139">
        <v>0</v>
      </c>
      <c r="AI29" s="139">
        <v>0</v>
      </c>
      <c r="AJ29" s="316">
        <f t="shared" si="27"/>
        <v>0</v>
      </c>
    </row>
    <row r="30" spans="2:36" ht="21" customHeight="1" thickBot="1" x14ac:dyDescent="0.35">
      <c r="B30" s="528"/>
      <c r="C30" s="1017"/>
      <c r="D30" s="1003"/>
      <c r="E30" s="519" t="s">
        <v>768</v>
      </c>
      <c r="F30" s="129">
        <f t="shared" si="28"/>
        <v>0</v>
      </c>
      <c r="G30" s="507"/>
      <c r="H30" s="138"/>
      <c r="I30" s="138"/>
      <c r="J30" s="138"/>
      <c r="K30" s="316"/>
      <c r="L30" s="511"/>
      <c r="M30" s="511"/>
      <c r="N30" s="511"/>
      <c r="O30" s="511"/>
      <c r="P30" s="316"/>
      <c r="Q30" s="138"/>
      <c r="R30" s="138"/>
      <c r="S30" s="138"/>
      <c r="T30" s="138"/>
      <c r="U30" s="316"/>
      <c r="V30" s="511"/>
      <c r="W30" s="511"/>
      <c r="X30" s="511"/>
      <c r="Y30" s="511"/>
      <c r="Z30" s="316"/>
      <c r="AA30" s="139">
        <v>0</v>
      </c>
      <c r="AB30" s="139">
        <v>0</v>
      </c>
      <c r="AC30" s="139">
        <v>0</v>
      </c>
      <c r="AD30" s="139">
        <v>0</v>
      </c>
      <c r="AE30" s="316">
        <f t="shared" si="26"/>
        <v>0</v>
      </c>
      <c r="AF30" s="137">
        <v>0</v>
      </c>
      <c r="AG30" s="137">
        <v>0</v>
      </c>
      <c r="AH30" s="137">
        <v>0</v>
      </c>
      <c r="AI30" s="137">
        <v>0</v>
      </c>
      <c r="AJ30" s="316">
        <f t="shared" si="27"/>
        <v>0</v>
      </c>
    </row>
    <row r="31" spans="2:36" x14ac:dyDescent="0.3">
      <c r="B31" s="720">
        <v>5</v>
      </c>
      <c r="C31" s="1017"/>
      <c r="D31" s="1002" t="s">
        <v>538</v>
      </c>
      <c r="E31" s="254" t="s">
        <v>118</v>
      </c>
      <c r="F31" s="129">
        <f t="shared" si="28"/>
        <v>0</v>
      </c>
      <c r="G31" s="132">
        <v>0</v>
      </c>
      <c r="H31" s="138">
        <v>0</v>
      </c>
      <c r="I31" s="138">
        <v>0</v>
      </c>
      <c r="J31" s="138">
        <v>0</v>
      </c>
      <c r="K31" s="316">
        <f t="shared" si="8"/>
        <v>0</v>
      </c>
      <c r="L31" s="256">
        <v>0</v>
      </c>
      <c r="M31" s="256">
        <v>0</v>
      </c>
      <c r="N31" s="256">
        <v>0</v>
      </c>
      <c r="O31" s="256">
        <v>0</v>
      </c>
      <c r="P31" s="316">
        <f t="shared" si="10"/>
        <v>0</v>
      </c>
      <c r="Q31" s="138">
        <v>0</v>
      </c>
      <c r="R31" s="138">
        <v>0</v>
      </c>
      <c r="S31" s="138">
        <v>0</v>
      </c>
      <c r="T31" s="138">
        <v>0</v>
      </c>
      <c r="U31" s="316">
        <f t="shared" si="12"/>
        <v>0</v>
      </c>
      <c r="V31" s="256">
        <v>0</v>
      </c>
      <c r="W31" s="256">
        <v>0</v>
      </c>
      <c r="X31" s="256">
        <v>0</v>
      </c>
      <c r="Y31" s="256">
        <v>0</v>
      </c>
      <c r="Z31" s="316">
        <f t="shared" si="14"/>
        <v>0</v>
      </c>
      <c r="AA31" s="139">
        <v>0</v>
      </c>
      <c r="AB31" s="139">
        <v>0</v>
      </c>
      <c r="AC31" s="139">
        <v>0</v>
      </c>
      <c r="AD31" s="139">
        <v>0</v>
      </c>
      <c r="AE31" s="316">
        <f t="shared" si="26"/>
        <v>0</v>
      </c>
      <c r="AF31" s="256">
        <v>0</v>
      </c>
      <c r="AG31" s="256">
        <v>0</v>
      </c>
      <c r="AH31" s="256">
        <v>0</v>
      </c>
      <c r="AI31" s="256">
        <v>0</v>
      </c>
      <c r="AJ31" s="316">
        <f t="shared" si="27"/>
        <v>0</v>
      </c>
    </row>
    <row r="32" spans="2:36" x14ac:dyDescent="0.3">
      <c r="B32" s="695"/>
      <c r="C32" s="1017"/>
      <c r="D32" s="1000"/>
      <c r="E32" s="255" t="s">
        <v>205</v>
      </c>
      <c r="F32" s="129">
        <f t="shared" si="28"/>
        <v>0</v>
      </c>
      <c r="G32" s="134">
        <v>0</v>
      </c>
      <c r="H32" s="138">
        <v>0</v>
      </c>
      <c r="I32" s="138">
        <v>0</v>
      </c>
      <c r="J32" s="138">
        <v>0</v>
      </c>
      <c r="K32" s="316">
        <f t="shared" si="8"/>
        <v>0</v>
      </c>
      <c r="L32" s="257">
        <v>0</v>
      </c>
      <c r="M32" s="257">
        <v>0</v>
      </c>
      <c r="N32" s="257">
        <v>0</v>
      </c>
      <c r="O32" s="257">
        <v>0</v>
      </c>
      <c r="P32" s="316">
        <f t="shared" si="10"/>
        <v>0</v>
      </c>
      <c r="Q32" s="138">
        <v>0</v>
      </c>
      <c r="R32" s="138">
        <v>0</v>
      </c>
      <c r="S32" s="138">
        <v>0</v>
      </c>
      <c r="T32" s="138">
        <v>0</v>
      </c>
      <c r="U32" s="316">
        <f t="shared" si="12"/>
        <v>0</v>
      </c>
      <c r="V32" s="257">
        <v>0</v>
      </c>
      <c r="W32" s="257">
        <v>0</v>
      </c>
      <c r="X32" s="257">
        <v>0</v>
      </c>
      <c r="Y32" s="257">
        <v>0</v>
      </c>
      <c r="Z32" s="316">
        <f t="shared" si="14"/>
        <v>0</v>
      </c>
      <c r="AA32" s="139">
        <v>0</v>
      </c>
      <c r="AB32" s="139">
        <v>0</v>
      </c>
      <c r="AC32" s="139">
        <v>0</v>
      </c>
      <c r="AD32" s="139">
        <v>0</v>
      </c>
      <c r="AE32" s="316">
        <f t="shared" si="26"/>
        <v>0</v>
      </c>
      <c r="AF32" s="257">
        <v>0</v>
      </c>
      <c r="AG32" s="257">
        <v>0</v>
      </c>
      <c r="AH32" s="257">
        <v>0</v>
      </c>
      <c r="AI32" s="257">
        <v>0</v>
      </c>
      <c r="AJ32" s="316">
        <f t="shared" si="27"/>
        <v>0</v>
      </c>
    </row>
    <row r="33" spans="2:36" ht="20.25" customHeight="1" thickBot="1" x14ac:dyDescent="0.35">
      <c r="B33" s="695"/>
      <c r="C33" s="1017"/>
      <c r="D33" s="1000"/>
      <c r="E33" s="255" t="s">
        <v>114</v>
      </c>
      <c r="F33" s="129">
        <f t="shared" si="28"/>
        <v>0</v>
      </c>
      <c r="G33" s="136">
        <v>0</v>
      </c>
      <c r="H33" s="138">
        <v>0</v>
      </c>
      <c r="I33" s="138">
        <v>0</v>
      </c>
      <c r="J33" s="138">
        <v>0</v>
      </c>
      <c r="K33" s="316">
        <f t="shared" si="8"/>
        <v>0</v>
      </c>
      <c r="L33" s="258">
        <v>0</v>
      </c>
      <c r="M33" s="258">
        <v>0</v>
      </c>
      <c r="N33" s="258">
        <v>0</v>
      </c>
      <c r="O33" s="258">
        <v>0</v>
      </c>
      <c r="P33" s="316">
        <f t="shared" si="10"/>
        <v>0</v>
      </c>
      <c r="Q33" s="138">
        <v>0</v>
      </c>
      <c r="R33" s="138">
        <v>0</v>
      </c>
      <c r="S33" s="138">
        <v>0</v>
      </c>
      <c r="T33" s="138">
        <v>0</v>
      </c>
      <c r="U33" s="316">
        <f t="shared" si="12"/>
        <v>0</v>
      </c>
      <c r="V33" s="258">
        <v>0</v>
      </c>
      <c r="W33" s="258">
        <v>0</v>
      </c>
      <c r="X33" s="258">
        <v>0</v>
      </c>
      <c r="Y33" s="258">
        <v>0</v>
      </c>
      <c r="Z33" s="316">
        <f t="shared" si="14"/>
        <v>0</v>
      </c>
      <c r="AA33" s="139">
        <v>0</v>
      </c>
      <c r="AB33" s="139">
        <v>0</v>
      </c>
      <c r="AC33" s="139">
        <v>0</v>
      </c>
      <c r="AD33" s="139">
        <v>0</v>
      </c>
      <c r="AE33" s="316">
        <f t="shared" si="26"/>
        <v>0</v>
      </c>
      <c r="AF33" s="257">
        <v>0</v>
      </c>
      <c r="AG33" s="257">
        <v>0</v>
      </c>
      <c r="AH33" s="257">
        <v>0</v>
      </c>
      <c r="AI33" s="257">
        <v>0</v>
      </c>
      <c r="AJ33" s="316">
        <f t="shared" si="27"/>
        <v>0</v>
      </c>
    </row>
    <row r="34" spans="2:36" ht="21.75" customHeight="1" thickBot="1" x14ac:dyDescent="0.35">
      <c r="B34" s="528"/>
      <c r="C34" s="1017"/>
      <c r="D34" s="1003"/>
      <c r="E34" s="519" t="s">
        <v>768</v>
      </c>
      <c r="F34" s="129">
        <f t="shared" si="28"/>
        <v>0</v>
      </c>
      <c r="G34" s="507"/>
      <c r="H34" s="138"/>
      <c r="I34" s="138"/>
      <c r="J34" s="138"/>
      <c r="K34" s="316"/>
      <c r="L34" s="320"/>
      <c r="M34" s="320"/>
      <c r="N34" s="320"/>
      <c r="O34" s="320"/>
      <c r="P34" s="316"/>
      <c r="Q34" s="138"/>
      <c r="R34" s="138"/>
      <c r="S34" s="138"/>
      <c r="T34" s="138"/>
      <c r="U34" s="316"/>
      <c r="V34" s="320"/>
      <c r="W34" s="320"/>
      <c r="X34" s="320"/>
      <c r="Y34" s="320"/>
      <c r="Z34" s="316"/>
      <c r="AA34" s="139">
        <v>0</v>
      </c>
      <c r="AB34" s="139">
        <v>0</v>
      </c>
      <c r="AC34" s="139">
        <v>0</v>
      </c>
      <c r="AD34" s="139">
        <v>0</v>
      </c>
      <c r="AE34" s="316">
        <f t="shared" si="26"/>
        <v>0</v>
      </c>
      <c r="AF34" s="258">
        <v>0</v>
      </c>
      <c r="AG34" s="258">
        <v>0</v>
      </c>
      <c r="AH34" s="258">
        <v>0</v>
      </c>
      <c r="AI34" s="258">
        <v>0</v>
      </c>
      <c r="AJ34" s="316">
        <f t="shared" si="27"/>
        <v>0</v>
      </c>
    </row>
    <row r="35" spans="2:36" x14ac:dyDescent="0.3">
      <c r="B35" s="720">
        <v>6</v>
      </c>
      <c r="C35" s="1017"/>
      <c r="D35" s="1002" t="s">
        <v>316</v>
      </c>
      <c r="E35" s="254" t="s">
        <v>118</v>
      </c>
      <c r="F35" s="129">
        <f t="shared" si="28"/>
        <v>0</v>
      </c>
      <c r="G35" s="132">
        <v>0</v>
      </c>
      <c r="H35" s="138">
        <v>0</v>
      </c>
      <c r="I35" s="138">
        <v>0</v>
      </c>
      <c r="J35" s="138">
        <v>0</v>
      </c>
      <c r="K35" s="316">
        <f t="shared" si="8"/>
        <v>0</v>
      </c>
      <c r="L35" s="138">
        <v>0</v>
      </c>
      <c r="M35" s="138">
        <v>0</v>
      </c>
      <c r="N35" s="138">
        <v>0</v>
      </c>
      <c r="O35" s="138">
        <v>0</v>
      </c>
      <c r="P35" s="316">
        <f t="shared" si="10"/>
        <v>0</v>
      </c>
      <c r="Q35" s="138">
        <v>0</v>
      </c>
      <c r="R35" s="138">
        <v>0</v>
      </c>
      <c r="S35" s="138">
        <v>0</v>
      </c>
      <c r="T35" s="138">
        <v>0</v>
      </c>
      <c r="U35" s="316">
        <f t="shared" si="12"/>
        <v>0</v>
      </c>
      <c r="V35" s="138">
        <v>0</v>
      </c>
      <c r="W35" s="138">
        <v>0</v>
      </c>
      <c r="X35" s="138">
        <v>0</v>
      </c>
      <c r="Y35" s="138">
        <v>0</v>
      </c>
      <c r="Z35" s="316">
        <f t="shared" si="14"/>
        <v>0</v>
      </c>
      <c r="AA35" s="139">
        <v>0</v>
      </c>
      <c r="AB35" s="139">
        <v>0</v>
      </c>
      <c r="AC35" s="139">
        <v>0</v>
      </c>
      <c r="AD35" s="139">
        <v>0</v>
      </c>
      <c r="AE35" s="316">
        <f t="shared" si="26"/>
        <v>0</v>
      </c>
      <c r="AF35" s="139">
        <v>0</v>
      </c>
      <c r="AG35" s="139">
        <v>0</v>
      </c>
      <c r="AH35" s="139">
        <v>0</v>
      </c>
      <c r="AI35" s="139">
        <v>0</v>
      </c>
      <c r="AJ35" s="316">
        <f t="shared" si="27"/>
        <v>0</v>
      </c>
    </row>
    <row r="36" spans="2:36" x14ac:dyDescent="0.3">
      <c r="B36" s="695"/>
      <c r="C36" s="1017"/>
      <c r="D36" s="1000"/>
      <c r="E36" s="255" t="s">
        <v>205</v>
      </c>
      <c r="F36" s="129">
        <f t="shared" si="28"/>
        <v>0</v>
      </c>
      <c r="G36" s="134">
        <v>0</v>
      </c>
      <c r="H36" s="138">
        <v>0</v>
      </c>
      <c r="I36" s="138">
        <v>0</v>
      </c>
      <c r="J36" s="138">
        <v>0</v>
      </c>
      <c r="K36" s="316">
        <f t="shared" si="8"/>
        <v>0</v>
      </c>
      <c r="L36" s="139">
        <v>0</v>
      </c>
      <c r="M36" s="139">
        <v>0</v>
      </c>
      <c r="N36" s="139">
        <v>0</v>
      </c>
      <c r="O36" s="139">
        <v>0</v>
      </c>
      <c r="P36" s="316">
        <f t="shared" si="10"/>
        <v>0</v>
      </c>
      <c r="Q36" s="138">
        <v>0</v>
      </c>
      <c r="R36" s="138">
        <v>0</v>
      </c>
      <c r="S36" s="138">
        <v>0</v>
      </c>
      <c r="T36" s="138">
        <v>0</v>
      </c>
      <c r="U36" s="316">
        <f t="shared" si="12"/>
        <v>0</v>
      </c>
      <c r="V36" s="139">
        <v>0</v>
      </c>
      <c r="W36" s="139">
        <v>0</v>
      </c>
      <c r="X36" s="139">
        <v>0</v>
      </c>
      <c r="Y36" s="139">
        <v>0</v>
      </c>
      <c r="Z36" s="316">
        <f t="shared" si="14"/>
        <v>0</v>
      </c>
      <c r="AA36" s="139">
        <v>0</v>
      </c>
      <c r="AB36" s="139">
        <v>0</v>
      </c>
      <c r="AC36" s="139">
        <v>0</v>
      </c>
      <c r="AD36" s="139">
        <v>0</v>
      </c>
      <c r="AE36" s="316">
        <f t="shared" si="26"/>
        <v>0</v>
      </c>
      <c r="AF36" s="139">
        <v>0</v>
      </c>
      <c r="AG36" s="139">
        <v>0</v>
      </c>
      <c r="AH36" s="139">
        <v>0</v>
      </c>
      <c r="AI36" s="139">
        <v>0</v>
      </c>
      <c r="AJ36" s="316">
        <f t="shared" si="27"/>
        <v>0</v>
      </c>
    </row>
    <row r="37" spans="2:36" ht="19.5" thickBot="1" x14ac:dyDescent="0.35">
      <c r="B37" s="695"/>
      <c r="C37" s="1017"/>
      <c r="D37" s="1000"/>
      <c r="E37" s="255" t="s">
        <v>114</v>
      </c>
      <c r="F37" s="129">
        <f t="shared" si="28"/>
        <v>0</v>
      </c>
      <c r="G37" s="136">
        <v>0</v>
      </c>
      <c r="H37" s="138">
        <v>0</v>
      </c>
      <c r="I37" s="138">
        <v>0</v>
      </c>
      <c r="J37" s="138">
        <v>0</v>
      </c>
      <c r="K37" s="316">
        <f t="shared" si="8"/>
        <v>0</v>
      </c>
      <c r="L37" s="259">
        <v>0</v>
      </c>
      <c r="M37" s="259">
        <v>0</v>
      </c>
      <c r="N37" s="259">
        <v>0</v>
      </c>
      <c r="O37" s="259">
        <v>0</v>
      </c>
      <c r="P37" s="316">
        <f t="shared" si="10"/>
        <v>0</v>
      </c>
      <c r="Q37" s="138">
        <v>0</v>
      </c>
      <c r="R37" s="138">
        <v>0</v>
      </c>
      <c r="S37" s="138">
        <v>0</v>
      </c>
      <c r="T37" s="138">
        <v>0</v>
      </c>
      <c r="U37" s="316">
        <f t="shared" si="12"/>
        <v>0</v>
      </c>
      <c r="V37" s="259">
        <v>0</v>
      </c>
      <c r="W37" s="259">
        <v>0</v>
      </c>
      <c r="X37" s="259">
        <v>0</v>
      </c>
      <c r="Y37" s="259">
        <v>0</v>
      </c>
      <c r="Z37" s="316">
        <f t="shared" si="14"/>
        <v>0</v>
      </c>
      <c r="AA37" s="139">
        <v>0</v>
      </c>
      <c r="AB37" s="139">
        <v>0</v>
      </c>
      <c r="AC37" s="139">
        <v>0</v>
      </c>
      <c r="AD37" s="139">
        <v>0</v>
      </c>
      <c r="AE37" s="316">
        <f t="shared" si="26"/>
        <v>0</v>
      </c>
      <c r="AF37" s="139">
        <v>0</v>
      </c>
      <c r="AG37" s="139">
        <v>0</v>
      </c>
      <c r="AH37" s="139">
        <v>0</v>
      </c>
      <c r="AI37" s="139">
        <v>0</v>
      </c>
      <c r="AJ37" s="316">
        <f t="shared" si="27"/>
        <v>0</v>
      </c>
    </row>
    <row r="38" spans="2:36" ht="21.75" thickBot="1" x14ac:dyDescent="0.35">
      <c r="B38" s="528"/>
      <c r="C38" s="1017"/>
      <c r="D38" s="1003"/>
      <c r="E38" s="519" t="s">
        <v>768</v>
      </c>
      <c r="F38" s="129">
        <f t="shared" si="28"/>
        <v>0</v>
      </c>
      <c r="G38" s="507"/>
      <c r="H38" s="138"/>
      <c r="I38" s="138"/>
      <c r="J38" s="138"/>
      <c r="K38" s="316"/>
      <c r="L38" s="259"/>
      <c r="M38" s="259"/>
      <c r="N38" s="259"/>
      <c r="O38" s="259"/>
      <c r="P38" s="316"/>
      <c r="Q38" s="138"/>
      <c r="R38" s="138"/>
      <c r="S38" s="138"/>
      <c r="T38" s="138"/>
      <c r="U38" s="316"/>
      <c r="V38" s="259"/>
      <c r="W38" s="259"/>
      <c r="X38" s="259"/>
      <c r="Y38" s="259"/>
      <c r="Z38" s="316"/>
      <c r="AA38" s="139">
        <v>0</v>
      </c>
      <c r="AB38" s="139">
        <v>0</v>
      </c>
      <c r="AC38" s="139">
        <v>0</v>
      </c>
      <c r="AD38" s="139">
        <v>0</v>
      </c>
      <c r="AE38" s="316">
        <f t="shared" si="26"/>
        <v>0</v>
      </c>
      <c r="AF38" s="137">
        <v>0</v>
      </c>
      <c r="AG38" s="137">
        <v>0</v>
      </c>
      <c r="AH38" s="137">
        <v>0</v>
      </c>
      <c r="AI38" s="137">
        <v>0</v>
      </c>
      <c r="AJ38" s="316">
        <f t="shared" si="27"/>
        <v>0</v>
      </c>
    </row>
    <row r="39" spans="2:36" x14ac:dyDescent="0.3">
      <c r="B39" s="720">
        <v>7</v>
      </c>
      <c r="C39" s="1017"/>
      <c r="D39" s="1002" t="s">
        <v>608</v>
      </c>
      <c r="E39" s="254" t="s">
        <v>118</v>
      </c>
      <c r="F39" s="129">
        <f t="shared" si="28"/>
        <v>0</v>
      </c>
      <c r="G39" s="132">
        <v>0</v>
      </c>
      <c r="H39" s="138">
        <v>0</v>
      </c>
      <c r="I39" s="138">
        <v>0</v>
      </c>
      <c r="J39" s="138">
        <v>0</v>
      </c>
      <c r="K39" s="316">
        <f t="shared" si="8"/>
        <v>0</v>
      </c>
      <c r="L39" s="139">
        <v>0</v>
      </c>
      <c r="M39" s="139">
        <v>0</v>
      </c>
      <c r="N39" s="139">
        <v>0</v>
      </c>
      <c r="O39" s="139">
        <v>0</v>
      </c>
      <c r="P39" s="316">
        <f t="shared" si="10"/>
        <v>0</v>
      </c>
      <c r="Q39" s="138">
        <v>0</v>
      </c>
      <c r="R39" s="138">
        <v>0</v>
      </c>
      <c r="S39" s="138">
        <v>0</v>
      </c>
      <c r="T39" s="138">
        <v>0</v>
      </c>
      <c r="U39" s="316">
        <f t="shared" si="12"/>
        <v>0</v>
      </c>
      <c r="V39" s="139">
        <v>0</v>
      </c>
      <c r="W39" s="139">
        <v>0</v>
      </c>
      <c r="X39" s="139">
        <v>0</v>
      </c>
      <c r="Y39" s="139">
        <v>0</v>
      </c>
      <c r="Z39" s="316">
        <f t="shared" si="14"/>
        <v>0</v>
      </c>
      <c r="AA39" s="139">
        <v>0</v>
      </c>
      <c r="AB39" s="139">
        <v>0</v>
      </c>
      <c r="AC39" s="139">
        <v>0</v>
      </c>
      <c r="AD39" s="139">
        <v>0</v>
      </c>
      <c r="AE39" s="316">
        <f t="shared" si="26"/>
        <v>0</v>
      </c>
      <c r="AF39" s="139">
        <v>0</v>
      </c>
      <c r="AG39" s="139">
        <v>0</v>
      </c>
      <c r="AH39" s="139">
        <v>0</v>
      </c>
      <c r="AI39" s="139">
        <v>0</v>
      </c>
      <c r="AJ39" s="316">
        <f t="shared" si="27"/>
        <v>0</v>
      </c>
    </row>
    <row r="40" spans="2:36" x14ac:dyDescent="0.3">
      <c r="B40" s="695"/>
      <c r="C40" s="1017"/>
      <c r="D40" s="1000"/>
      <c r="E40" s="255" t="s">
        <v>205</v>
      </c>
      <c r="F40" s="129">
        <f t="shared" si="28"/>
        <v>0</v>
      </c>
      <c r="G40" s="134">
        <v>0</v>
      </c>
      <c r="H40" s="138">
        <v>0</v>
      </c>
      <c r="I40" s="138">
        <v>0</v>
      </c>
      <c r="J40" s="138">
        <v>0</v>
      </c>
      <c r="K40" s="316">
        <f t="shared" si="8"/>
        <v>0</v>
      </c>
      <c r="L40" s="139">
        <v>0</v>
      </c>
      <c r="M40" s="139">
        <v>0</v>
      </c>
      <c r="N40" s="139">
        <v>0</v>
      </c>
      <c r="O40" s="139">
        <v>0</v>
      </c>
      <c r="P40" s="316">
        <f t="shared" si="10"/>
        <v>0</v>
      </c>
      <c r="Q40" s="138">
        <v>0</v>
      </c>
      <c r="R40" s="138">
        <v>0</v>
      </c>
      <c r="S40" s="138">
        <v>0</v>
      </c>
      <c r="T40" s="138">
        <v>0</v>
      </c>
      <c r="U40" s="316">
        <f t="shared" si="12"/>
        <v>0</v>
      </c>
      <c r="V40" s="139">
        <v>0</v>
      </c>
      <c r="W40" s="139">
        <v>0</v>
      </c>
      <c r="X40" s="139">
        <v>0</v>
      </c>
      <c r="Y40" s="139">
        <v>0</v>
      </c>
      <c r="Z40" s="316">
        <f t="shared" si="14"/>
        <v>0</v>
      </c>
      <c r="AA40" s="139">
        <v>0</v>
      </c>
      <c r="AB40" s="139">
        <v>0</v>
      </c>
      <c r="AC40" s="139">
        <v>0</v>
      </c>
      <c r="AD40" s="139">
        <v>0</v>
      </c>
      <c r="AE40" s="316">
        <f t="shared" si="26"/>
        <v>0</v>
      </c>
      <c r="AF40" s="139">
        <v>0</v>
      </c>
      <c r="AG40" s="139">
        <v>0</v>
      </c>
      <c r="AH40" s="139">
        <v>0</v>
      </c>
      <c r="AI40" s="139">
        <v>0</v>
      </c>
      <c r="AJ40" s="316">
        <f t="shared" si="27"/>
        <v>0</v>
      </c>
    </row>
    <row r="41" spans="2:36" ht="19.5" thickBot="1" x14ac:dyDescent="0.35">
      <c r="B41" s="695"/>
      <c r="C41" s="1017"/>
      <c r="D41" s="1000"/>
      <c r="E41" s="255" t="s">
        <v>114</v>
      </c>
      <c r="F41" s="129">
        <f t="shared" si="28"/>
        <v>0</v>
      </c>
      <c r="G41" s="136">
        <v>0</v>
      </c>
      <c r="H41" s="138">
        <v>0</v>
      </c>
      <c r="I41" s="138">
        <v>0</v>
      </c>
      <c r="J41" s="138">
        <v>0</v>
      </c>
      <c r="K41" s="316">
        <f t="shared" si="8"/>
        <v>0</v>
      </c>
      <c r="L41" s="139">
        <v>0</v>
      </c>
      <c r="M41" s="139">
        <v>0</v>
      </c>
      <c r="N41" s="139">
        <v>0</v>
      </c>
      <c r="O41" s="139">
        <v>0</v>
      </c>
      <c r="P41" s="316">
        <f t="shared" si="10"/>
        <v>0</v>
      </c>
      <c r="Q41" s="138">
        <v>0</v>
      </c>
      <c r="R41" s="138">
        <v>0</v>
      </c>
      <c r="S41" s="138">
        <v>0</v>
      </c>
      <c r="T41" s="138">
        <v>0</v>
      </c>
      <c r="U41" s="316">
        <f t="shared" si="12"/>
        <v>0</v>
      </c>
      <c r="V41" s="139">
        <v>0</v>
      </c>
      <c r="W41" s="139">
        <v>0</v>
      </c>
      <c r="X41" s="139">
        <v>0</v>
      </c>
      <c r="Y41" s="139">
        <v>0</v>
      </c>
      <c r="Z41" s="316">
        <f t="shared" si="14"/>
        <v>0</v>
      </c>
      <c r="AA41" s="139">
        <v>0</v>
      </c>
      <c r="AB41" s="139">
        <v>0</v>
      </c>
      <c r="AC41" s="139">
        <v>0</v>
      </c>
      <c r="AD41" s="139">
        <v>0</v>
      </c>
      <c r="AE41" s="316">
        <f t="shared" si="26"/>
        <v>0</v>
      </c>
      <c r="AF41" s="139">
        <v>0</v>
      </c>
      <c r="AG41" s="139">
        <v>0</v>
      </c>
      <c r="AH41" s="139">
        <v>0</v>
      </c>
      <c r="AI41" s="139">
        <v>0</v>
      </c>
      <c r="AJ41" s="316">
        <f t="shared" si="27"/>
        <v>0</v>
      </c>
    </row>
    <row r="42" spans="2:36" ht="21.75" thickBot="1" x14ac:dyDescent="0.35">
      <c r="B42" s="528"/>
      <c r="C42" s="1017"/>
      <c r="D42" s="1003"/>
      <c r="E42" s="519" t="s">
        <v>768</v>
      </c>
      <c r="F42" s="129">
        <f t="shared" si="28"/>
        <v>0</v>
      </c>
      <c r="G42" s="507"/>
      <c r="H42" s="138"/>
      <c r="I42" s="138"/>
      <c r="J42" s="138"/>
      <c r="K42" s="316"/>
      <c r="L42" s="139"/>
      <c r="M42" s="139"/>
      <c r="N42" s="139"/>
      <c r="O42" s="139"/>
      <c r="P42" s="316"/>
      <c r="Q42" s="138"/>
      <c r="R42" s="138"/>
      <c r="S42" s="138"/>
      <c r="T42" s="138"/>
      <c r="U42" s="316"/>
      <c r="V42" s="138"/>
      <c r="W42" s="138"/>
      <c r="X42" s="138"/>
      <c r="Y42" s="138"/>
      <c r="Z42" s="316"/>
      <c r="AA42" s="139">
        <v>0</v>
      </c>
      <c r="AB42" s="139">
        <v>0</v>
      </c>
      <c r="AC42" s="139">
        <v>0</v>
      </c>
      <c r="AD42" s="139">
        <v>0</v>
      </c>
      <c r="AE42" s="316">
        <f t="shared" si="26"/>
        <v>0</v>
      </c>
      <c r="AF42" s="137">
        <v>0</v>
      </c>
      <c r="AG42" s="137">
        <v>0</v>
      </c>
      <c r="AH42" s="137">
        <v>0</v>
      </c>
      <c r="AI42" s="137">
        <v>0</v>
      </c>
      <c r="AJ42" s="316">
        <f t="shared" si="27"/>
        <v>0</v>
      </c>
    </row>
    <row r="43" spans="2:36" x14ac:dyDescent="0.3">
      <c r="B43" s="720">
        <v>8</v>
      </c>
      <c r="C43" s="1017"/>
      <c r="D43" s="1000" t="s">
        <v>671</v>
      </c>
      <c r="E43" s="254" t="s">
        <v>118</v>
      </c>
      <c r="F43" s="129">
        <f t="shared" si="28"/>
        <v>0</v>
      </c>
      <c r="G43" s="138">
        <v>0</v>
      </c>
      <c r="H43" s="138">
        <v>0</v>
      </c>
      <c r="I43" s="138">
        <v>0</v>
      </c>
      <c r="J43" s="138">
        <v>0</v>
      </c>
      <c r="K43" s="316">
        <f t="shared" si="8"/>
        <v>0</v>
      </c>
      <c r="L43" s="139">
        <v>0</v>
      </c>
      <c r="M43" s="139">
        <v>0</v>
      </c>
      <c r="N43" s="139">
        <v>0</v>
      </c>
      <c r="O43" s="139">
        <v>0</v>
      </c>
      <c r="P43" s="316">
        <f t="shared" si="10"/>
        <v>0</v>
      </c>
      <c r="Q43" s="138">
        <v>0</v>
      </c>
      <c r="R43" s="138">
        <v>0</v>
      </c>
      <c r="S43" s="138">
        <v>0</v>
      </c>
      <c r="T43" s="138">
        <v>0</v>
      </c>
      <c r="U43" s="316">
        <f t="shared" si="12"/>
        <v>0</v>
      </c>
      <c r="V43" s="138">
        <v>0</v>
      </c>
      <c r="W43" s="138">
        <v>0</v>
      </c>
      <c r="X43" s="138">
        <v>0</v>
      </c>
      <c r="Y43" s="138">
        <v>0</v>
      </c>
      <c r="Z43" s="316">
        <f t="shared" si="14"/>
        <v>0</v>
      </c>
      <c r="AA43" s="139">
        <v>0</v>
      </c>
      <c r="AB43" s="139">
        <v>0</v>
      </c>
      <c r="AC43" s="139">
        <v>0</v>
      </c>
      <c r="AD43" s="139">
        <v>0</v>
      </c>
      <c r="AE43" s="316">
        <f t="shared" si="26"/>
        <v>0</v>
      </c>
      <c r="AF43" s="139">
        <v>0</v>
      </c>
      <c r="AG43" s="139">
        <v>0</v>
      </c>
      <c r="AH43" s="139">
        <v>0</v>
      </c>
      <c r="AI43" s="139">
        <v>0</v>
      </c>
      <c r="AJ43" s="316">
        <f t="shared" si="27"/>
        <v>0</v>
      </c>
    </row>
    <row r="44" spans="2:36" x14ac:dyDescent="0.3">
      <c r="B44" s="695"/>
      <c r="C44" s="1017"/>
      <c r="D44" s="1000"/>
      <c r="E44" s="255" t="s">
        <v>205</v>
      </c>
      <c r="F44" s="129">
        <f t="shared" si="28"/>
        <v>0</v>
      </c>
      <c r="G44" s="138">
        <v>0</v>
      </c>
      <c r="H44" s="138">
        <v>0</v>
      </c>
      <c r="I44" s="138">
        <v>0</v>
      </c>
      <c r="J44" s="138">
        <v>0</v>
      </c>
      <c r="K44" s="316">
        <f t="shared" si="8"/>
        <v>0</v>
      </c>
      <c r="L44" s="139">
        <v>0</v>
      </c>
      <c r="M44" s="139">
        <v>0</v>
      </c>
      <c r="N44" s="139">
        <v>0</v>
      </c>
      <c r="O44" s="139">
        <v>0</v>
      </c>
      <c r="P44" s="316">
        <f t="shared" si="10"/>
        <v>0</v>
      </c>
      <c r="Q44" s="138">
        <v>0</v>
      </c>
      <c r="R44" s="138">
        <v>0</v>
      </c>
      <c r="S44" s="138">
        <v>0</v>
      </c>
      <c r="T44" s="138">
        <v>0</v>
      </c>
      <c r="U44" s="316">
        <f t="shared" si="12"/>
        <v>0</v>
      </c>
      <c r="V44" s="138">
        <v>0</v>
      </c>
      <c r="W44" s="138">
        <v>0</v>
      </c>
      <c r="X44" s="138">
        <v>0</v>
      </c>
      <c r="Y44" s="138">
        <v>0</v>
      </c>
      <c r="Z44" s="316">
        <f t="shared" si="14"/>
        <v>0</v>
      </c>
      <c r="AA44" s="139">
        <v>0</v>
      </c>
      <c r="AB44" s="139">
        <v>0</v>
      </c>
      <c r="AC44" s="139">
        <v>0</v>
      </c>
      <c r="AD44" s="139">
        <v>0</v>
      </c>
      <c r="AE44" s="316">
        <f t="shared" si="26"/>
        <v>0</v>
      </c>
      <c r="AF44" s="139">
        <v>0</v>
      </c>
      <c r="AG44" s="139">
        <v>0</v>
      </c>
      <c r="AH44" s="139">
        <v>0</v>
      </c>
      <c r="AI44" s="139">
        <v>0</v>
      </c>
      <c r="AJ44" s="316">
        <f t="shared" si="27"/>
        <v>0</v>
      </c>
    </row>
    <row r="45" spans="2:36" ht="39" customHeight="1" thickBot="1" x14ac:dyDescent="0.35">
      <c r="B45" s="695"/>
      <c r="C45" s="1017"/>
      <c r="D45" s="1001"/>
      <c r="E45" s="149" t="s">
        <v>114</v>
      </c>
      <c r="F45" s="129">
        <f t="shared" si="28"/>
        <v>0</v>
      </c>
      <c r="G45" s="138">
        <v>0</v>
      </c>
      <c r="H45" s="138">
        <v>0</v>
      </c>
      <c r="I45" s="138">
        <v>0</v>
      </c>
      <c r="J45" s="138">
        <v>0</v>
      </c>
      <c r="K45" s="316">
        <f t="shared" si="8"/>
        <v>0</v>
      </c>
      <c r="L45" s="139">
        <v>0</v>
      </c>
      <c r="M45" s="139">
        <v>0</v>
      </c>
      <c r="N45" s="139">
        <v>0</v>
      </c>
      <c r="O45" s="139">
        <v>0</v>
      </c>
      <c r="P45" s="316">
        <f t="shared" si="10"/>
        <v>0</v>
      </c>
      <c r="Q45" s="138">
        <v>0</v>
      </c>
      <c r="R45" s="138">
        <v>0</v>
      </c>
      <c r="S45" s="138">
        <v>0</v>
      </c>
      <c r="T45" s="138">
        <v>0</v>
      </c>
      <c r="U45" s="316">
        <f t="shared" si="12"/>
        <v>0</v>
      </c>
      <c r="V45" s="138">
        <v>0</v>
      </c>
      <c r="W45" s="138">
        <v>0</v>
      </c>
      <c r="X45" s="138">
        <v>0</v>
      </c>
      <c r="Y45" s="138">
        <v>0</v>
      </c>
      <c r="Z45" s="316">
        <f t="shared" si="14"/>
        <v>0</v>
      </c>
      <c r="AA45" s="139">
        <v>0</v>
      </c>
      <c r="AB45" s="139">
        <v>0</v>
      </c>
      <c r="AC45" s="139">
        <v>0</v>
      </c>
      <c r="AD45" s="139">
        <v>0</v>
      </c>
      <c r="AE45" s="316">
        <f t="shared" si="26"/>
        <v>0</v>
      </c>
      <c r="AF45" s="137">
        <v>0</v>
      </c>
      <c r="AG45" s="137">
        <v>0</v>
      </c>
      <c r="AH45" s="137">
        <v>0</v>
      </c>
      <c r="AI45" s="137">
        <v>0</v>
      </c>
      <c r="AJ45" s="316">
        <f t="shared" si="27"/>
        <v>0</v>
      </c>
    </row>
    <row r="46" spans="2:36" x14ac:dyDescent="0.3">
      <c r="B46" s="1004"/>
      <c r="C46" s="1017"/>
      <c r="D46" s="995" t="s">
        <v>149</v>
      </c>
      <c r="E46" s="996"/>
      <c r="F46" s="129">
        <f t="shared" si="28"/>
        <v>9</v>
      </c>
      <c r="G46" s="130">
        <f t="shared" ref="G46:J48" si="35">G15+G19+G23+G27+G31+G35+G39+G43</f>
        <v>1</v>
      </c>
      <c r="H46" s="130">
        <f t="shared" si="35"/>
        <v>0</v>
      </c>
      <c r="I46" s="130">
        <f t="shared" si="35"/>
        <v>0</v>
      </c>
      <c r="J46" s="130">
        <f t="shared" si="35"/>
        <v>0</v>
      </c>
      <c r="K46" s="316">
        <f t="shared" si="8"/>
        <v>1</v>
      </c>
      <c r="L46" s="130">
        <f t="shared" ref="L46:O48" si="36">L15+L19+L23+L27+L31+L35+L39+L43</f>
        <v>3</v>
      </c>
      <c r="M46" s="130">
        <f t="shared" si="36"/>
        <v>0</v>
      </c>
      <c r="N46" s="130">
        <f t="shared" si="36"/>
        <v>0</v>
      </c>
      <c r="O46" s="130">
        <f t="shared" si="36"/>
        <v>0</v>
      </c>
      <c r="P46" s="316">
        <f t="shared" si="10"/>
        <v>3</v>
      </c>
      <c r="Q46" s="130">
        <f t="shared" ref="Q46:T48" si="37">Q15+Q19+Q23+Q27+Q31+Q35+Q39+Q43</f>
        <v>2</v>
      </c>
      <c r="R46" s="130">
        <f t="shared" si="37"/>
        <v>0</v>
      </c>
      <c r="S46" s="130">
        <f t="shared" si="37"/>
        <v>0</v>
      </c>
      <c r="T46" s="130">
        <f t="shared" si="37"/>
        <v>0</v>
      </c>
      <c r="U46" s="316">
        <f t="shared" si="12"/>
        <v>2</v>
      </c>
      <c r="V46" s="130">
        <f t="shared" ref="V46:Y48" si="38">V15+V19+V23+V27+V31+V35+V39+V43</f>
        <v>0</v>
      </c>
      <c r="W46" s="130">
        <f t="shared" si="38"/>
        <v>0</v>
      </c>
      <c r="X46" s="130">
        <f t="shared" si="38"/>
        <v>0</v>
      </c>
      <c r="Y46" s="130">
        <f t="shared" si="38"/>
        <v>2</v>
      </c>
      <c r="Z46" s="316">
        <f t="shared" si="14"/>
        <v>2</v>
      </c>
      <c r="AA46" s="130">
        <f t="shared" ref="AA46:AD48" si="39">AA15+AA19+AA23+AA27+AA31+AA35+AA39+AA43</f>
        <v>0</v>
      </c>
      <c r="AB46" s="130">
        <f t="shared" si="39"/>
        <v>0</v>
      </c>
      <c r="AC46" s="130">
        <f t="shared" si="39"/>
        <v>0</v>
      </c>
      <c r="AD46" s="130">
        <f t="shared" si="39"/>
        <v>1</v>
      </c>
      <c r="AE46" s="316">
        <f t="shared" si="26"/>
        <v>1</v>
      </c>
      <c r="AF46" s="130">
        <f t="shared" ref="AF46:AI48" si="40">AF15+AF19+AF23+AF27+AF31+AF35+AF39+AF43</f>
        <v>0</v>
      </c>
      <c r="AG46" s="130">
        <f t="shared" si="40"/>
        <v>0</v>
      </c>
      <c r="AH46" s="130">
        <f t="shared" si="40"/>
        <v>0</v>
      </c>
      <c r="AI46" s="130">
        <f t="shared" si="40"/>
        <v>0</v>
      </c>
      <c r="AJ46" s="316">
        <f t="shared" si="27"/>
        <v>0</v>
      </c>
    </row>
    <row r="47" spans="2:36" x14ac:dyDescent="0.3">
      <c r="B47" s="1005"/>
      <c r="C47" s="1017"/>
      <c r="D47" s="997" t="s">
        <v>150</v>
      </c>
      <c r="E47" s="998"/>
      <c r="F47" s="129">
        <f t="shared" si="28"/>
        <v>0</v>
      </c>
      <c r="G47" s="130">
        <f t="shared" si="35"/>
        <v>0</v>
      </c>
      <c r="H47" s="130">
        <f t="shared" si="35"/>
        <v>0</v>
      </c>
      <c r="I47" s="130">
        <f t="shared" si="35"/>
        <v>0</v>
      </c>
      <c r="J47" s="130">
        <f t="shared" si="35"/>
        <v>0</v>
      </c>
      <c r="K47" s="316">
        <f t="shared" si="8"/>
        <v>0</v>
      </c>
      <c r="L47" s="130">
        <f t="shared" si="36"/>
        <v>0</v>
      </c>
      <c r="M47" s="130">
        <f t="shared" si="36"/>
        <v>0</v>
      </c>
      <c r="N47" s="130">
        <f t="shared" si="36"/>
        <v>0</v>
      </c>
      <c r="O47" s="130">
        <f t="shared" si="36"/>
        <v>0</v>
      </c>
      <c r="P47" s="316">
        <f t="shared" si="10"/>
        <v>0</v>
      </c>
      <c r="Q47" s="130">
        <f t="shared" si="37"/>
        <v>0</v>
      </c>
      <c r="R47" s="130">
        <f t="shared" si="37"/>
        <v>0</v>
      </c>
      <c r="S47" s="130">
        <f t="shared" si="37"/>
        <v>0</v>
      </c>
      <c r="T47" s="130">
        <f t="shared" si="37"/>
        <v>0</v>
      </c>
      <c r="U47" s="316">
        <f t="shared" si="12"/>
        <v>0</v>
      </c>
      <c r="V47" s="130">
        <f t="shared" si="38"/>
        <v>0</v>
      </c>
      <c r="W47" s="130">
        <f t="shared" si="38"/>
        <v>0</v>
      </c>
      <c r="X47" s="130">
        <f t="shared" si="38"/>
        <v>0</v>
      </c>
      <c r="Y47" s="130">
        <f t="shared" si="38"/>
        <v>0</v>
      </c>
      <c r="Z47" s="316">
        <f t="shared" si="14"/>
        <v>0</v>
      </c>
      <c r="AA47" s="559">
        <f t="shared" si="39"/>
        <v>0</v>
      </c>
      <c r="AB47" s="559">
        <f t="shared" si="39"/>
        <v>0</v>
      </c>
      <c r="AC47" s="559">
        <f t="shared" si="39"/>
        <v>0</v>
      </c>
      <c r="AD47" s="559">
        <f t="shared" si="39"/>
        <v>0</v>
      </c>
      <c r="AE47" s="316">
        <f t="shared" si="26"/>
        <v>0</v>
      </c>
      <c r="AF47" s="559">
        <f t="shared" si="40"/>
        <v>0</v>
      </c>
      <c r="AG47" s="559">
        <f t="shared" si="40"/>
        <v>0</v>
      </c>
      <c r="AH47" s="559">
        <f t="shared" si="40"/>
        <v>0</v>
      </c>
      <c r="AI47" s="559">
        <f t="shared" si="40"/>
        <v>0</v>
      </c>
      <c r="AJ47" s="316">
        <f t="shared" si="27"/>
        <v>0</v>
      </c>
    </row>
    <row r="48" spans="2:36" x14ac:dyDescent="0.3">
      <c r="B48" s="1005"/>
      <c r="C48" s="1017"/>
      <c r="D48" s="999" t="s">
        <v>151</v>
      </c>
      <c r="E48" s="998"/>
      <c r="F48" s="129">
        <f t="shared" si="28"/>
        <v>8</v>
      </c>
      <c r="G48" s="130">
        <f t="shared" si="35"/>
        <v>1</v>
      </c>
      <c r="H48" s="130">
        <f t="shared" si="35"/>
        <v>0</v>
      </c>
      <c r="I48" s="130">
        <f t="shared" si="35"/>
        <v>0</v>
      </c>
      <c r="J48" s="130">
        <f t="shared" si="35"/>
        <v>0</v>
      </c>
      <c r="K48" s="316">
        <f t="shared" si="8"/>
        <v>1</v>
      </c>
      <c r="L48" s="130">
        <f t="shared" si="36"/>
        <v>2</v>
      </c>
      <c r="M48" s="130">
        <f t="shared" si="36"/>
        <v>0</v>
      </c>
      <c r="N48" s="130">
        <f t="shared" si="36"/>
        <v>0</v>
      </c>
      <c r="O48" s="130">
        <f t="shared" si="36"/>
        <v>0</v>
      </c>
      <c r="P48" s="316">
        <f t="shared" si="10"/>
        <v>2</v>
      </c>
      <c r="Q48" s="130">
        <f t="shared" si="37"/>
        <v>2</v>
      </c>
      <c r="R48" s="130">
        <f t="shared" si="37"/>
        <v>0</v>
      </c>
      <c r="S48" s="130">
        <f t="shared" si="37"/>
        <v>0</v>
      </c>
      <c r="T48" s="130">
        <f t="shared" si="37"/>
        <v>0</v>
      </c>
      <c r="U48" s="316">
        <f t="shared" si="12"/>
        <v>2</v>
      </c>
      <c r="V48" s="130">
        <f t="shared" si="38"/>
        <v>0</v>
      </c>
      <c r="W48" s="130">
        <f t="shared" si="38"/>
        <v>0</v>
      </c>
      <c r="X48" s="130">
        <f t="shared" si="38"/>
        <v>0</v>
      </c>
      <c r="Y48" s="130">
        <f t="shared" si="38"/>
        <v>3</v>
      </c>
      <c r="Z48" s="316">
        <f t="shared" si="14"/>
        <v>3</v>
      </c>
      <c r="AA48" s="559">
        <f t="shared" si="39"/>
        <v>0</v>
      </c>
      <c r="AB48" s="559">
        <f t="shared" si="39"/>
        <v>0</v>
      </c>
      <c r="AC48" s="559">
        <f t="shared" si="39"/>
        <v>0</v>
      </c>
      <c r="AD48" s="559">
        <f t="shared" si="39"/>
        <v>0</v>
      </c>
      <c r="AE48" s="316">
        <f t="shared" si="26"/>
        <v>0</v>
      </c>
      <c r="AF48" s="559">
        <f t="shared" si="40"/>
        <v>0</v>
      </c>
      <c r="AG48" s="559">
        <f t="shared" si="40"/>
        <v>0</v>
      </c>
      <c r="AH48" s="559">
        <f t="shared" si="40"/>
        <v>0</v>
      </c>
      <c r="AI48" s="559">
        <f t="shared" si="40"/>
        <v>0</v>
      </c>
      <c r="AJ48" s="316">
        <f t="shared" si="27"/>
        <v>0</v>
      </c>
    </row>
    <row r="49" spans="2:36" ht="21.75" customHeight="1" thickBot="1" x14ac:dyDescent="0.35">
      <c r="B49" s="600"/>
      <c r="C49" s="1018"/>
      <c r="D49" s="1015" t="s">
        <v>792</v>
      </c>
      <c r="E49" s="1015"/>
      <c r="F49" s="129">
        <f t="shared" si="28"/>
        <v>0</v>
      </c>
      <c r="G49" s="601"/>
      <c r="H49" s="601"/>
      <c r="I49" s="601"/>
      <c r="J49" s="601"/>
      <c r="K49" s="499"/>
      <c r="L49" s="601"/>
      <c r="M49" s="601"/>
      <c r="N49" s="601"/>
      <c r="O49" s="601"/>
      <c r="P49" s="499"/>
      <c r="Q49" s="601"/>
      <c r="R49" s="601"/>
      <c r="S49" s="601"/>
      <c r="T49" s="601"/>
      <c r="U49" s="499"/>
      <c r="V49" s="601"/>
      <c r="W49" s="601"/>
      <c r="X49" s="601"/>
      <c r="Y49" s="601"/>
      <c r="Z49" s="499"/>
      <c r="AA49" s="560">
        <f t="shared" ref="AA49:AD49" si="41">AA18+AA22+AA26+AA30+AA34+AA38+AA42</f>
        <v>0</v>
      </c>
      <c r="AB49" s="560">
        <f t="shared" si="41"/>
        <v>0</v>
      </c>
      <c r="AC49" s="560">
        <f t="shared" si="41"/>
        <v>0</v>
      </c>
      <c r="AD49" s="560">
        <f t="shared" si="41"/>
        <v>0</v>
      </c>
      <c r="AE49" s="316">
        <f t="shared" si="26"/>
        <v>0</v>
      </c>
      <c r="AF49" s="560">
        <f t="shared" ref="AF49:AI49" si="42">AF18+AF22+AF26+AF30+AF34+AF38+AF42</f>
        <v>0</v>
      </c>
      <c r="AG49" s="560">
        <f t="shared" si="42"/>
        <v>0</v>
      </c>
      <c r="AH49" s="560">
        <f t="shared" si="42"/>
        <v>0</v>
      </c>
      <c r="AI49" s="560">
        <f t="shared" si="42"/>
        <v>0</v>
      </c>
      <c r="AJ49" s="316">
        <f t="shared" si="27"/>
        <v>0</v>
      </c>
    </row>
  </sheetData>
  <mergeCells count="49">
    <mergeCell ref="C7:E7"/>
    <mergeCell ref="B8:E8"/>
    <mergeCell ref="C15:C49"/>
    <mergeCell ref="D49:E49"/>
    <mergeCell ref="V2:Z2"/>
    <mergeCell ref="Z3:Z4"/>
    <mergeCell ref="K3:K4"/>
    <mergeCell ref="G2:K2"/>
    <mergeCell ref="L2:P2"/>
    <mergeCell ref="P3:P4"/>
    <mergeCell ref="Q2:U2"/>
    <mergeCell ref="U3:U4"/>
    <mergeCell ref="C5:E5"/>
    <mergeCell ref="B1:F2"/>
    <mergeCell ref="B3:B4"/>
    <mergeCell ref="C3:C4"/>
    <mergeCell ref="D3:E4"/>
    <mergeCell ref="F3:F4"/>
    <mergeCell ref="B9:B14"/>
    <mergeCell ref="C9:C14"/>
    <mergeCell ref="D9:D11"/>
    <mergeCell ref="D12:E12"/>
    <mergeCell ref="D13:E13"/>
    <mergeCell ref="D14:E14"/>
    <mergeCell ref="B46:B48"/>
    <mergeCell ref="B15:B17"/>
    <mergeCell ref="B19:B21"/>
    <mergeCell ref="B23:B25"/>
    <mergeCell ref="B27:B29"/>
    <mergeCell ref="B31:B33"/>
    <mergeCell ref="B35:B37"/>
    <mergeCell ref="B39:B41"/>
    <mergeCell ref="B43:B45"/>
    <mergeCell ref="AF2:AJ2"/>
    <mergeCell ref="AJ3:AJ4"/>
    <mergeCell ref="D46:E46"/>
    <mergeCell ref="D47:E47"/>
    <mergeCell ref="D48:E48"/>
    <mergeCell ref="D43:D45"/>
    <mergeCell ref="D15:D18"/>
    <mergeCell ref="D19:D22"/>
    <mergeCell ref="D23:D26"/>
    <mergeCell ref="D27:D30"/>
    <mergeCell ref="AA2:AE2"/>
    <mergeCell ref="AE3:AE4"/>
    <mergeCell ref="D31:D34"/>
    <mergeCell ref="D35:D38"/>
    <mergeCell ref="D39:D42"/>
    <mergeCell ref="C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F7" sqref="F7:F13"/>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11" customWidth="1"/>
    <col min="5" max="5" width="22" style="11" customWidth="1"/>
    <col min="6" max="6" width="13.85546875" style="5" customWidth="1"/>
    <col min="7" max="7" width="6.42578125" style="5" customWidth="1"/>
    <col min="8" max="8" width="13.42578125" style="5" customWidth="1"/>
    <col min="9" max="9" width="6.140625" style="5" customWidth="1"/>
    <col min="10" max="10" width="13.42578125" style="5" customWidth="1"/>
    <col min="11" max="11" width="6.28515625" style="5" customWidth="1"/>
    <col min="12" max="12" width="13.42578125" style="5" customWidth="1"/>
    <col min="13" max="13" width="6" style="5" customWidth="1"/>
    <col min="14" max="14" width="13.140625" style="5" customWidth="1"/>
    <col min="15" max="15" width="6.140625" style="5" customWidth="1"/>
    <col min="16" max="16" width="13.140625" style="5" customWidth="1"/>
    <col min="17" max="17" width="5.7109375" style="5" customWidth="1"/>
    <col min="18" max="18" width="13.140625" style="5" customWidth="1"/>
    <col min="19" max="16384" width="19.7109375" style="5"/>
  </cols>
  <sheetData>
    <row r="1" spans="1:18" ht="33.75" customHeight="1" thickBot="1" x14ac:dyDescent="0.35">
      <c r="B1" s="754" t="s">
        <v>794</v>
      </c>
      <c r="C1" s="754"/>
      <c r="D1" s="754"/>
      <c r="E1" s="754"/>
      <c r="F1" s="754"/>
    </row>
    <row r="2" spans="1:18" ht="30.75" customHeight="1" thickBot="1" x14ac:dyDescent="0.35">
      <c r="B2" s="755"/>
      <c r="C2" s="755"/>
      <c r="D2" s="755"/>
      <c r="E2" s="755"/>
      <c r="F2" s="755"/>
      <c r="G2" s="991" t="s">
        <v>724</v>
      </c>
      <c r="H2" s="993"/>
      <c r="I2" s="991" t="s">
        <v>729</v>
      </c>
      <c r="J2" s="993"/>
      <c r="K2" s="991" t="s">
        <v>732</v>
      </c>
      <c r="L2" s="993"/>
      <c r="M2" s="991" t="s">
        <v>738</v>
      </c>
      <c r="N2" s="993"/>
      <c r="O2" s="991" t="s">
        <v>764</v>
      </c>
      <c r="P2" s="993"/>
      <c r="Q2" s="991" t="s">
        <v>795</v>
      </c>
      <c r="R2" s="993"/>
    </row>
    <row r="3" spans="1:18" s="35" customFormat="1" ht="146.25" customHeight="1" x14ac:dyDescent="0.2">
      <c r="B3" s="756" t="s">
        <v>56</v>
      </c>
      <c r="C3" s="756" t="s">
        <v>121</v>
      </c>
      <c r="D3" s="757" t="s">
        <v>129</v>
      </c>
      <c r="E3" s="758"/>
      <c r="F3" s="756" t="s">
        <v>161</v>
      </c>
      <c r="G3" s="310" t="s">
        <v>720</v>
      </c>
      <c r="H3" s="658" t="s">
        <v>726</v>
      </c>
      <c r="I3" s="310" t="s">
        <v>720</v>
      </c>
      <c r="J3" s="658" t="s">
        <v>730</v>
      </c>
      <c r="K3" s="310" t="s">
        <v>720</v>
      </c>
      <c r="L3" s="658" t="s">
        <v>737</v>
      </c>
      <c r="M3" s="310" t="s">
        <v>720</v>
      </c>
      <c r="N3" s="658" t="s">
        <v>743</v>
      </c>
      <c r="O3" s="310" t="s">
        <v>720</v>
      </c>
      <c r="P3" s="658" t="s">
        <v>793</v>
      </c>
      <c r="Q3" s="310" t="s">
        <v>720</v>
      </c>
      <c r="R3" s="658" t="s">
        <v>800</v>
      </c>
    </row>
    <row r="4" spans="1:18" s="34" customFormat="1" ht="20.45" customHeight="1" thickBot="1" x14ac:dyDescent="0.25">
      <c r="B4" s="659"/>
      <c r="C4" s="659"/>
      <c r="D4" s="759"/>
      <c r="E4" s="760"/>
      <c r="F4" s="659"/>
      <c r="G4" s="53">
        <v>103</v>
      </c>
      <c r="H4" s="659"/>
      <c r="I4" s="53">
        <v>103</v>
      </c>
      <c r="J4" s="659"/>
      <c r="K4" s="53">
        <v>103</v>
      </c>
      <c r="L4" s="659"/>
      <c r="M4" s="53">
        <v>103</v>
      </c>
      <c r="N4" s="659"/>
      <c r="O4" s="53">
        <v>103</v>
      </c>
      <c r="P4" s="659"/>
      <c r="Q4" s="53">
        <v>103</v>
      </c>
      <c r="R4" s="659"/>
    </row>
    <row r="5" spans="1:18" s="29" customFormat="1" ht="16.5" customHeight="1" x14ac:dyDescent="0.35">
      <c r="A5" s="28"/>
      <c r="B5" s="50"/>
      <c r="C5" s="1038" t="s">
        <v>675</v>
      </c>
      <c r="D5" s="1038"/>
      <c r="E5" s="1038"/>
      <c r="F5" s="129">
        <f>H5+J5+L5+N5+P5+R5</f>
        <v>1</v>
      </c>
      <c r="G5" s="129">
        <f t="shared" ref="G5" si="0">G11</f>
        <v>0</v>
      </c>
      <c r="H5" s="316">
        <f>G5</f>
        <v>0</v>
      </c>
      <c r="I5" s="129">
        <f t="shared" ref="I5" si="1">I11</f>
        <v>0</v>
      </c>
      <c r="J5" s="316">
        <f t="shared" ref="J5:L13" si="2">I5</f>
        <v>0</v>
      </c>
      <c r="K5" s="129">
        <f t="shared" ref="K5" si="3">K11</f>
        <v>0</v>
      </c>
      <c r="L5" s="316">
        <f t="shared" si="2"/>
        <v>0</v>
      </c>
      <c r="M5" s="129">
        <f t="shared" ref="M5" si="4">M11</f>
        <v>0</v>
      </c>
      <c r="N5" s="316">
        <f t="shared" ref="N5:P5" si="5">M5</f>
        <v>0</v>
      </c>
      <c r="O5" s="129">
        <f t="shared" ref="O5:O7" si="6">O11</f>
        <v>1</v>
      </c>
      <c r="P5" s="316">
        <f t="shared" si="5"/>
        <v>1</v>
      </c>
      <c r="Q5" s="129">
        <f t="shared" ref="Q5" si="7">Q11</f>
        <v>0</v>
      </c>
      <c r="R5" s="316">
        <f t="shared" ref="R5:R13" si="8">Q5</f>
        <v>0</v>
      </c>
    </row>
    <row r="6" spans="1:18" s="29" customFormat="1" ht="16.5" customHeight="1" x14ac:dyDescent="0.35">
      <c r="A6" s="28"/>
      <c r="B6" s="32"/>
      <c r="C6" s="1020" t="s">
        <v>676</v>
      </c>
      <c r="D6" s="1020"/>
      <c r="E6" s="1020"/>
      <c r="F6" s="129">
        <f>H6+J6+L6+N6+P6+R6</f>
        <v>0</v>
      </c>
      <c r="G6" s="129">
        <f t="shared" ref="G6" si="9">G12</f>
        <v>0</v>
      </c>
      <c r="H6" s="316">
        <f t="shared" ref="H6:H13" si="10">G6</f>
        <v>0</v>
      </c>
      <c r="I6" s="129">
        <f t="shared" ref="I6" si="11">I12</f>
        <v>0</v>
      </c>
      <c r="J6" s="316">
        <f t="shared" si="2"/>
        <v>0</v>
      </c>
      <c r="K6" s="129">
        <f t="shared" ref="K6" si="12">K12</f>
        <v>0</v>
      </c>
      <c r="L6" s="316">
        <f t="shared" si="2"/>
        <v>0</v>
      </c>
      <c r="M6" s="129">
        <f t="shared" ref="M6" si="13">M12</f>
        <v>0</v>
      </c>
      <c r="N6" s="316">
        <f t="shared" ref="N6:P6" si="14">M6</f>
        <v>0</v>
      </c>
      <c r="O6" s="129">
        <f t="shared" si="6"/>
        <v>0</v>
      </c>
      <c r="P6" s="316">
        <f t="shared" si="14"/>
        <v>0</v>
      </c>
      <c r="Q6" s="129">
        <f t="shared" ref="Q6" si="15">Q12</f>
        <v>0</v>
      </c>
      <c r="R6" s="316">
        <f t="shared" si="8"/>
        <v>0</v>
      </c>
    </row>
    <row r="7" spans="1:18" s="29" customFormat="1" ht="16.5" customHeight="1" thickBot="1" x14ac:dyDescent="0.4">
      <c r="A7" s="28"/>
      <c r="B7" s="39"/>
      <c r="C7" s="1027" t="s">
        <v>677</v>
      </c>
      <c r="D7" s="1027"/>
      <c r="E7" s="1027"/>
      <c r="F7" s="129">
        <f t="shared" ref="F7:F13" si="16">H7+J7+L7+N7+P7+R7</f>
        <v>0</v>
      </c>
      <c r="G7" s="129">
        <f t="shared" ref="G7" si="17">G13</f>
        <v>0</v>
      </c>
      <c r="H7" s="316">
        <f t="shared" si="10"/>
        <v>0</v>
      </c>
      <c r="I7" s="129">
        <f t="shared" ref="I7" si="18">I13</f>
        <v>0</v>
      </c>
      <c r="J7" s="316">
        <f t="shared" si="2"/>
        <v>0</v>
      </c>
      <c r="K7" s="129">
        <f t="shared" ref="K7" si="19">K13</f>
        <v>0</v>
      </c>
      <c r="L7" s="316">
        <f t="shared" si="2"/>
        <v>0</v>
      </c>
      <c r="M7" s="129">
        <f t="shared" ref="M7" si="20">M13</f>
        <v>0</v>
      </c>
      <c r="N7" s="316">
        <f t="shared" ref="N7:P7" si="21">M7</f>
        <v>0</v>
      </c>
      <c r="O7" s="129">
        <f t="shared" si="6"/>
        <v>0</v>
      </c>
      <c r="P7" s="316">
        <f t="shared" si="21"/>
        <v>0</v>
      </c>
      <c r="Q7" s="129">
        <f t="shared" ref="Q7" si="22">Q13</f>
        <v>0</v>
      </c>
      <c r="R7" s="316">
        <f t="shared" si="8"/>
        <v>0</v>
      </c>
    </row>
    <row r="8" spans="1:18" s="29" customFormat="1" ht="16.5" customHeight="1" x14ac:dyDescent="0.35">
      <c r="A8" s="28"/>
      <c r="B8" s="1024">
        <v>1</v>
      </c>
      <c r="C8" s="1028" t="s">
        <v>327</v>
      </c>
      <c r="D8" s="1031" t="s">
        <v>674</v>
      </c>
      <c r="E8" s="54" t="s">
        <v>118</v>
      </c>
      <c r="F8" s="129">
        <f t="shared" si="16"/>
        <v>1</v>
      </c>
      <c r="G8" s="131">
        <v>0</v>
      </c>
      <c r="H8" s="316">
        <f t="shared" si="10"/>
        <v>0</v>
      </c>
      <c r="I8" s="131">
        <v>0</v>
      </c>
      <c r="J8" s="316">
        <f t="shared" si="2"/>
        <v>0</v>
      </c>
      <c r="K8" s="131">
        <v>0</v>
      </c>
      <c r="L8" s="316">
        <f t="shared" si="2"/>
        <v>0</v>
      </c>
      <c r="M8" s="131">
        <v>0</v>
      </c>
      <c r="N8" s="316">
        <f t="shared" ref="N8:P8" si="23">M8</f>
        <v>0</v>
      </c>
      <c r="O8" s="131">
        <v>1</v>
      </c>
      <c r="P8" s="316">
        <f t="shared" si="23"/>
        <v>1</v>
      </c>
      <c r="Q8" s="131">
        <v>0</v>
      </c>
      <c r="R8" s="316">
        <f t="shared" si="8"/>
        <v>0</v>
      </c>
    </row>
    <row r="9" spans="1:18" s="29" customFormat="1" ht="16.5" customHeight="1" x14ac:dyDescent="0.35">
      <c r="A9" s="28"/>
      <c r="B9" s="1025"/>
      <c r="C9" s="1029"/>
      <c r="D9" s="1032"/>
      <c r="E9" s="55" t="s">
        <v>205</v>
      </c>
      <c r="F9" s="129">
        <f t="shared" si="16"/>
        <v>0</v>
      </c>
      <c r="G9" s="133">
        <v>0</v>
      </c>
      <c r="H9" s="316">
        <f t="shared" si="10"/>
        <v>0</v>
      </c>
      <c r="I9" s="133">
        <v>0</v>
      </c>
      <c r="J9" s="316">
        <f t="shared" si="2"/>
        <v>0</v>
      </c>
      <c r="K9" s="133">
        <v>0</v>
      </c>
      <c r="L9" s="316">
        <f t="shared" si="2"/>
        <v>0</v>
      </c>
      <c r="M9" s="133">
        <v>0</v>
      </c>
      <c r="N9" s="316">
        <f t="shared" ref="N9:P9" si="24">M9</f>
        <v>0</v>
      </c>
      <c r="O9" s="133">
        <v>0</v>
      </c>
      <c r="P9" s="316">
        <f t="shared" si="24"/>
        <v>0</v>
      </c>
      <c r="Q9" s="133">
        <v>0</v>
      </c>
      <c r="R9" s="316">
        <f t="shared" si="8"/>
        <v>0</v>
      </c>
    </row>
    <row r="10" spans="1:18" s="29" customFormat="1" ht="16.5" customHeight="1" thickBot="1" x14ac:dyDescent="0.4">
      <c r="A10" s="28"/>
      <c r="B10" s="1025"/>
      <c r="C10" s="1029"/>
      <c r="D10" s="1033"/>
      <c r="E10" s="56" t="s">
        <v>114</v>
      </c>
      <c r="F10" s="129">
        <f t="shared" si="16"/>
        <v>0</v>
      </c>
      <c r="G10" s="135">
        <v>0</v>
      </c>
      <c r="H10" s="316">
        <f t="shared" si="10"/>
        <v>0</v>
      </c>
      <c r="I10" s="135">
        <v>0</v>
      </c>
      <c r="J10" s="316">
        <f t="shared" si="2"/>
        <v>0</v>
      </c>
      <c r="K10" s="135">
        <v>0</v>
      </c>
      <c r="L10" s="316">
        <f t="shared" si="2"/>
        <v>0</v>
      </c>
      <c r="M10" s="135">
        <v>0</v>
      </c>
      <c r="N10" s="316">
        <f t="shared" ref="N10:P10" si="25">M10</f>
        <v>0</v>
      </c>
      <c r="O10" s="135">
        <v>0</v>
      </c>
      <c r="P10" s="316">
        <f t="shared" si="25"/>
        <v>0</v>
      </c>
      <c r="Q10" s="135">
        <v>0</v>
      </c>
      <c r="R10" s="316">
        <f t="shared" si="8"/>
        <v>0</v>
      </c>
    </row>
    <row r="11" spans="1:18" s="29" customFormat="1" ht="16.5" customHeight="1" x14ac:dyDescent="0.35">
      <c r="A11" s="28"/>
      <c r="B11" s="1025"/>
      <c r="C11" s="1029"/>
      <c r="D11" s="732" t="s">
        <v>675</v>
      </c>
      <c r="E11" s="1034"/>
      <c r="F11" s="129">
        <f t="shared" si="16"/>
        <v>1</v>
      </c>
      <c r="G11" s="130">
        <f t="shared" ref="G11:G13" si="26">G8</f>
        <v>0</v>
      </c>
      <c r="H11" s="316">
        <f t="shared" si="10"/>
        <v>0</v>
      </c>
      <c r="I11" s="130">
        <f t="shared" ref="I11:I13" si="27">I8</f>
        <v>0</v>
      </c>
      <c r="J11" s="316">
        <f t="shared" si="2"/>
        <v>0</v>
      </c>
      <c r="K11" s="130">
        <f t="shared" ref="K11:K13" si="28">K8</f>
        <v>0</v>
      </c>
      <c r="L11" s="316">
        <f t="shared" si="2"/>
        <v>0</v>
      </c>
      <c r="M11" s="130">
        <f t="shared" ref="M11" si="29">M8</f>
        <v>0</v>
      </c>
      <c r="N11" s="316">
        <f t="shared" ref="N11:P11" si="30">M11</f>
        <v>0</v>
      </c>
      <c r="O11" s="130">
        <f t="shared" ref="O11:O13" si="31">O8</f>
        <v>1</v>
      </c>
      <c r="P11" s="316">
        <f t="shared" si="30"/>
        <v>1</v>
      </c>
      <c r="Q11" s="130">
        <f t="shared" ref="Q11" si="32">Q8</f>
        <v>0</v>
      </c>
      <c r="R11" s="316">
        <f t="shared" si="8"/>
        <v>0</v>
      </c>
    </row>
    <row r="12" spans="1:18" s="29" customFormat="1" ht="16.5" customHeight="1" x14ac:dyDescent="0.35">
      <c r="A12" s="28"/>
      <c r="B12" s="1025"/>
      <c r="C12" s="1029"/>
      <c r="D12" s="705" t="s">
        <v>676</v>
      </c>
      <c r="E12" s="1035"/>
      <c r="F12" s="129">
        <f t="shared" si="16"/>
        <v>0</v>
      </c>
      <c r="G12" s="130">
        <f t="shared" si="26"/>
        <v>0</v>
      </c>
      <c r="H12" s="316">
        <f t="shared" si="10"/>
        <v>0</v>
      </c>
      <c r="I12" s="130">
        <f t="shared" si="27"/>
        <v>0</v>
      </c>
      <c r="J12" s="316">
        <f t="shared" si="2"/>
        <v>0</v>
      </c>
      <c r="K12" s="130">
        <f t="shared" si="28"/>
        <v>0</v>
      </c>
      <c r="L12" s="316">
        <f t="shared" si="2"/>
        <v>0</v>
      </c>
      <c r="M12" s="130">
        <f t="shared" ref="M12" si="33">M9</f>
        <v>0</v>
      </c>
      <c r="N12" s="316">
        <f t="shared" ref="N12:P12" si="34">M12</f>
        <v>0</v>
      </c>
      <c r="O12" s="130">
        <f t="shared" si="31"/>
        <v>0</v>
      </c>
      <c r="P12" s="316">
        <f t="shared" si="34"/>
        <v>0</v>
      </c>
      <c r="Q12" s="130">
        <f t="shared" ref="Q12" si="35">Q9</f>
        <v>0</v>
      </c>
      <c r="R12" s="316">
        <f t="shared" si="8"/>
        <v>0</v>
      </c>
    </row>
    <row r="13" spans="1:18" s="29" customFormat="1" ht="16.5" customHeight="1" thickBot="1" x14ac:dyDescent="0.4">
      <c r="A13" s="28"/>
      <c r="B13" s="1026"/>
      <c r="C13" s="1030"/>
      <c r="D13" s="1036" t="s">
        <v>677</v>
      </c>
      <c r="E13" s="1037"/>
      <c r="F13" s="129">
        <f t="shared" si="16"/>
        <v>0</v>
      </c>
      <c r="G13" s="130">
        <f t="shared" si="26"/>
        <v>0</v>
      </c>
      <c r="H13" s="316">
        <f t="shared" si="10"/>
        <v>0</v>
      </c>
      <c r="I13" s="130">
        <f t="shared" si="27"/>
        <v>0</v>
      </c>
      <c r="J13" s="316">
        <f t="shared" si="2"/>
        <v>0</v>
      </c>
      <c r="K13" s="130">
        <f t="shared" si="28"/>
        <v>0</v>
      </c>
      <c r="L13" s="316">
        <f t="shared" si="2"/>
        <v>0</v>
      </c>
      <c r="M13" s="130">
        <f t="shared" ref="M13" si="36">M10</f>
        <v>0</v>
      </c>
      <c r="N13" s="316">
        <f t="shared" ref="N13:P13" si="37">M13</f>
        <v>0</v>
      </c>
      <c r="O13" s="130">
        <f t="shared" si="31"/>
        <v>0</v>
      </c>
      <c r="P13" s="316">
        <f t="shared" si="37"/>
        <v>0</v>
      </c>
      <c r="Q13" s="130">
        <f t="shared" ref="Q13" si="38">Q10</f>
        <v>0</v>
      </c>
      <c r="R13" s="316">
        <f t="shared" si="8"/>
        <v>0</v>
      </c>
    </row>
  </sheetData>
  <mergeCells count="26">
    <mergeCell ref="C3:C4"/>
    <mergeCell ref="D3:E4"/>
    <mergeCell ref="F3:F4"/>
    <mergeCell ref="C5:E5"/>
    <mergeCell ref="O2:P2"/>
    <mergeCell ref="P3:P4"/>
    <mergeCell ref="M2:N2"/>
    <mergeCell ref="N3:N4"/>
    <mergeCell ref="K2:L2"/>
    <mergeCell ref="L3:L4"/>
    <mergeCell ref="Q2:R2"/>
    <mergeCell ref="R3:R4"/>
    <mergeCell ref="B8:B13"/>
    <mergeCell ref="C7:E7"/>
    <mergeCell ref="C8:C13"/>
    <mergeCell ref="D8:D10"/>
    <mergeCell ref="D11:E11"/>
    <mergeCell ref="D12:E12"/>
    <mergeCell ref="D13:E13"/>
    <mergeCell ref="H3:H4"/>
    <mergeCell ref="G2:H2"/>
    <mergeCell ref="I2:J2"/>
    <mergeCell ref="J3:J4"/>
    <mergeCell ref="C6:E6"/>
    <mergeCell ref="B1:F2"/>
    <mergeCell ref="B3:B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B1:P25"/>
  <sheetViews>
    <sheetView tabSelected="1" zoomScale="80" zoomScaleNormal="80" workbookViewId="0">
      <pane xSplit="4" ySplit="5" topLeftCell="E6" activePane="bottomRight" state="frozen"/>
      <selection activeCell="G5" sqref="G5"/>
      <selection pane="topRight" activeCell="G5" sqref="G5"/>
      <selection pane="bottomLeft" activeCell="G5" sqref="G5"/>
      <selection pane="bottomRight" activeCell="U13" sqref="U12:U13"/>
    </sheetView>
  </sheetViews>
  <sheetFormatPr defaultColWidth="9.140625" defaultRowHeight="15.75" x14ac:dyDescent="0.25"/>
  <cols>
    <col min="1" max="1" width="2" style="7" customWidth="1"/>
    <col min="2" max="2" width="37.7109375" style="12" customWidth="1"/>
    <col min="3" max="3" width="85" style="12" customWidth="1"/>
    <col min="4" max="4" width="14.85546875" style="12" customWidth="1"/>
    <col min="5" max="5" width="6" style="7" customWidth="1"/>
    <col min="6" max="6" width="9.140625" style="7"/>
    <col min="7" max="7" width="6.28515625" style="7" customWidth="1"/>
    <col min="8" max="8" width="11.140625" style="7" customWidth="1"/>
    <col min="9" max="9" width="6.28515625" style="7" customWidth="1"/>
    <col min="10" max="10" width="9.140625" style="7"/>
    <col min="11" max="11" width="6.140625" style="7" customWidth="1"/>
    <col min="12" max="12" width="9.140625" style="7"/>
    <col min="13" max="13" width="5.85546875" style="7" customWidth="1"/>
    <col min="14" max="14" width="9.140625" style="7"/>
    <col min="15" max="15" width="5.85546875" style="7" customWidth="1"/>
    <col min="16" max="16384" width="9.140625" style="7"/>
  </cols>
  <sheetData>
    <row r="1" spans="2:16" s="16" customFormat="1" ht="19.5" customHeight="1" thickBot="1" x14ac:dyDescent="0.3">
      <c r="B1" s="754" t="s">
        <v>801</v>
      </c>
      <c r="C1" s="754"/>
      <c r="D1" s="158"/>
    </row>
    <row r="2" spans="2:16" s="16" customFormat="1" ht="74.25" customHeight="1" thickBot="1" x14ac:dyDescent="0.35">
      <c r="B2" s="755"/>
      <c r="C2" s="755"/>
      <c r="D2" s="159"/>
      <c r="E2" s="1039" t="s">
        <v>724</v>
      </c>
      <c r="F2" s="1040"/>
      <c r="G2" s="1039" t="s">
        <v>729</v>
      </c>
      <c r="H2" s="1040"/>
      <c r="I2" s="1039" t="s">
        <v>732</v>
      </c>
      <c r="J2" s="1040"/>
      <c r="K2" s="1039" t="s">
        <v>738</v>
      </c>
      <c r="L2" s="1040"/>
      <c r="M2" s="1039" t="s">
        <v>764</v>
      </c>
      <c r="N2" s="1040"/>
      <c r="O2" s="1039" t="s">
        <v>795</v>
      </c>
      <c r="P2" s="1040"/>
    </row>
    <row r="3" spans="2:16" s="33" customFormat="1" ht="131.25" customHeight="1" x14ac:dyDescent="0.2">
      <c r="B3" s="990" t="s">
        <v>121</v>
      </c>
      <c r="C3" s="1041" t="s">
        <v>34</v>
      </c>
      <c r="D3" s="986" t="s">
        <v>35</v>
      </c>
      <c r="E3" s="312" t="s">
        <v>327</v>
      </c>
      <c r="F3" s="985" t="s">
        <v>727</v>
      </c>
      <c r="G3" s="312" t="s">
        <v>327</v>
      </c>
      <c r="H3" s="985" t="s">
        <v>731</v>
      </c>
      <c r="I3" s="312" t="s">
        <v>327</v>
      </c>
      <c r="J3" s="985" t="s">
        <v>736</v>
      </c>
      <c r="K3" s="312" t="s">
        <v>327</v>
      </c>
      <c r="L3" s="985" t="s">
        <v>742</v>
      </c>
      <c r="M3" s="312" t="s">
        <v>327</v>
      </c>
      <c r="N3" s="985" t="s">
        <v>791</v>
      </c>
      <c r="O3" s="312" t="s">
        <v>327</v>
      </c>
      <c r="P3" s="985" t="s">
        <v>799</v>
      </c>
    </row>
    <row r="4" spans="2:16" s="36" customFormat="1" ht="12.75" thickBot="1" x14ac:dyDescent="0.25">
      <c r="B4" s="985"/>
      <c r="C4" s="1042"/>
      <c r="D4" s="986"/>
      <c r="E4" s="53">
        <v>103</v>
      </c>
      <c r="F4" s="986"/>
      <c r="G4" s="53">
        <v>103</v>
      </c>
      <c r="H4" s="986"/>
      <c r="I4" s="53">
        <v>103</v>
      </c>
      <c r="J4" s="986"/>
      <c r="K4" s="53">
        <v>103</v>
      </c>
      <c r="L4" s="986"/>
      <c r="M4" s="53">
        <v>103</v>
      </c>
      <c r="N4" s="986"/>
      <c r="O4" s="53">
        <v>103</v>
      </c>
      <c r="P4" s="986"/>
    </row>
    <row r="5" spans="2:16" s="8" customFormat="1" ht="16.5" customHeight="1" x14ac:dyDescent="0.25">
      <c r="B5" s="1043" t="s">
        <v>35</v>
      </c>
      <c r="C5" s="1043"/>
      <c r="D5" s="46">
        <f>F5+H5+J5+L5+N5+P5</f>
        <v>0</v>
      </c>
      <c r="E5" s="46">
        <f t="shared" ref="E5" si="0">SUM(E6:E17)</f>
        <v>0</v>
      </c>
      <c r="F5" s="47">
        <v>0</v>
      </c>
      <c r="G5" s="46">
        <f t="shared" ref="G5" si="1">SUM(G6:G17)</f>
        <v>0</v>
      </c>
      <c r="H5" s="47">
        <v>0</v>
      </c>
      <c r="I5" s="46">
        <f t="shared" ref="I5" si="2">SUM(I6:I17)</f>
        <v>0</v>
      </c>
      <c r="J5" s="47">
        <v>0</v>
      </c>
      <c r="K5" s="46">
        <f t="shared" ref="K5:M5" si="3">SUM(K6:K17)</f>
        <v>0</v>
      </c>
      <c r="L5" s="47">
        <v>0</v>
      </c>
      <c r="M5" s="46">
        <f t="shared" si="3"/>
        <v>0</v>
      </c>
      <c r="N5" s="47">
        <v>0</v>
      </c>
      <c r="O5" s="46">
        <f t="shared" ref="O5" si="4">SUM(O6:O17)</f>
        <v>0</v>
      </c>
      <c r="P5" s="47">
        <v>0</v>
      </c>
    </row>
    <row r="6" spans="2:16" ht="30" x14ac:dyDescent="0.25">
      <c r="B6" s="1044" t="s">
        <v>69</v>
      </c>
      <c r="C6" s="62" t="s">
        <v>70</v>
      </c>
      <c r="D6" s="46"/>
      <c r="E6" s="48"/>
      <c r="F6" s="47"/>
      <c r="G6" s="48"/>
      <c r="H6" s="47"/>
      <c r="I6" s="48"/>
      <c r="J6" s="47"/>
      <c r="L6" s="47"/>
      <c r="N6" s="47"/>
      <c r="P6" s="47"/>
    </row>
    <row r="7" spans="2:16" ht="30" x14ac:dyDescent="0.25">
      <c r="B7" s="1044"/>
      <c r="C7" s="62" t="s">
        <v>71</v>
      </c>
      <c r="D7" s="46"/>
      <c r="E7" s="48"/>
      <c r="F7" s="47"/>
      <c r="G7" s="48"/>
      <c r="H7" s="47"/>
      <c r="I7" s="48"/>
      <c r="J7" s="47"/>
      <c r="L7" s="47"/>
      <c r="N7" s="47"/>
      <c r="P7" s="47"/>
    </row>
    <row r="8" spans="2:16" ht="28.15" customHeight="1" x14ac:dyDescent="0.25">
      <c r="B8" s="1044"/>
      <c r="C8" s="62" t="s">
        <v>72</v>
      </c>
      <c r="D8" s="46"/>
      <c r="E8" s="48"/>
      <c r="F8" s="47"/>
      <c r="G8" s="48"/>
      <c r="H8" s="47"/>
      <c r="I8" s="48"/>
      <c r="J8" s="47"/>
      <c r="L8" s="47"/>
      <c r="N8" s="47"/>
      <c r="P8" s="47"/>
    </row>
    <row r="9" spans="2:16" ht="15" customHeight="1" x14ac:dyDescent="0.25">
      <c r="B9" s="1044"/>
      <c r="C9" s="62" t="s">
        <v>299</v>
      </c>
      <c r="D9" s="46"/>
      <c r="E9" s="48"/>
      <c r="F9" s="47"/>
      <c r="G9" s="48"/>
      <c r="H9" s="47"/>
      <c r="I9" s="48"/>
      <c r="J9" s="47"/>
      <c r="L9" s="47"/>
      <c r="N9" s="47"/>
      <c r="P9" s="47"/>
    </row>
    <row r="10" spans="2:16" ht="30" x14ac:dyDescent="0.25">
      <c r="B10" s="1044"/>
      <c r="C10" s="63" t="s">
        <v>300</v>
      </c>
      <c r="D10" s="46"/>
      <c r="E10" s="48"/>
      <c r="F10" s="47"/>
      <c r="G10" s="48"/>
      <c r="H10" s="47"/>
      <c r="I10" s="48"/>
      <c r="J10" s="47"/>
      <c r="L10" s="47"/>
      <c r="N10" s="47"/>
      <c r="P10" s="47"/>
    </row>
    <row r="11" spans="2:16" ht="45" x14ac:dyDescent="0.25">
      <c r="B11" s="987" t="s">
        <v>75</v>
      </c>
      <c r="C11" s="63" t="s">
        <v>221</v>
      </c>
      <c r="D11" s="46"/>
      <c r="E11" s="48"/>
      <c r="F11" s="47"/>
      <c r="G11" s="48"/>
      <c r="H11" s="47"/>
      <c r="I11" s="48"/>
      <c r="J11" s="47"/>
      <c r="L11" s="47"/>
      <c r="N11" s="47"/>
      <c r="P11" s="47"/>
    </row>
    <row r="12" spans="2:16" ht="30" x14ac:dyDescent="0.25">
      <c r="B12" s="987"/>
      <c r="C12" s="63" t="s">
        <v>76</v>
      </c>
      <c r="D12" s="46"/>
      <c r="E12" s="48"/>
      <c r="F12" s="47"/>
      <c r="G12" s="48"/>
      <c r="H12" s="47"/>
      <c r="I12" s="48"/>
      <c r="J12" s="47"/>
      <c r="L12" s="47"/>
      <c r="N12" s="47"/>
      <c r="P12" s="47"/>
    </row>
    <row r="13" spans="2:16" x14ac:dyDescent="0.25">
      <c r="B13" s="987"/>
      <c r="C13" s="63" t="s">
        <v>77</v>
      </c>
      <c r="D13" s="46"/>
      <c r="E13" s="48"/>
      <c r="F13" s="47"/>
      <c r="G13" s="48"/>
      <c r="H13" s="47"/>
      <c r="I13" s="48"/>
      <c r="J13" s="47"/>
      <c r="L13" s="47"/>
      <c r="N13" s="47"/>
      <c r="P13" s="47"/>
    </row>
    <row r="14" spans="2:16" x14ac:dyDescent="0.25">
      <c r="B14" s="987"/>
      <c r="C14" s="63" t="s">
        <v>78</v>
      </c>
      <c r="D14" s="46"/>
      <c r="E14" s="48"/>
      <c r="F14" s="47"/>
      <c r="G14" s="48"/>
      <c r="H14" s="47"/>
      <c r="I14" s="48"/>
      <c r="J14" s="47"/>
      <c r="L14" s="47"/>
      <c r="N14" s="47"/>
      <c r="P14" s="47"/>
    </row>
    <row r="15" spans="2:16" x14ac:dyDescent="0.25">
      <c r="B15" s="987"/>
      <c r="C15" s="63" t="s">
        <v>79</v>
      </c>
      <c r="D15" s="46"/>
      <c r="E15" s="48"/>
      <c r="F15" s="47"/>
      <c r="G15" s="48"/>
      <c r="H15" s="47"/>
      <c r="I15" s="48"/>
      <c r="J15" s="47"/>
      <c r="L15" s="47"/>
      <c r="N15" s="47"/>
      <c r="P15" s="47"/>
    </row>
    <row r="16" spans="2:16" x14ac:dyDescent="0.25">
      <c r="B16" s="987"/>
      <c r="C16" s="63" t="s">
        <v>80</v>
      </c>
      <c r="D16" s="46"/>
      <c r="E16" s="48"/>
      <c r="F16" s="47"/>
      <c r="G16" s="48"/>
      <c r="H16" s="47"/>
      <c r="I16" s="48"/>
      <c r="J16" s="47"/>
      <c r="L16" s="47"/>
      <c r="N16" s="47"/>
      <c r="P16" s="47"/>
    </row>
    <row r="17" spans="2:16" ht="30" x14ac:dyDescent="0.25">
      <c r="B17" s="987"/>
      <c r="C17" s="63" t="s">
        <v>81</v>
      </c>
      <c r="D17" s="46"/>
      <c r="E17" s="48"/>
      <c r="F17" s="47"/>
      <c r="G17" s="48"/>
      <c r="H17" s="47"/>
      <c r="I17" s="48"/>
      <c r="J17" s="47"/>
      <c r="L17" s="47"/>
      <c r="N17" s="47"/>
      <c r="P17" s="47"/>
    </row>
    <row r="18" spans="2:16" ht="15.75" customHeight="1" x14ac:dyDescent="0.25">
      <c r="B18" s="9"/>
      <c r="C18" s="9"/>
      <c r="D18" s="9"/>
    </row>
    <row r="19" spans="2:16" ht="15.75" customHeight="1" x14ac:dyDescent="0.25">
      <c r="B19" s="10"/>
      <c r="C19" s="10"/>
      <c r="D19" s="10"/>
    </row>
    <row r="20" spans="2:16" ht="15.75" customHeight="1" x14ac:dyDescent="0.25">
      <c r="B20" s="10"/>
      <c r="C20" s="10"/>
      <c r="D20" s="10"/>
    </row>
    <row r="21" spans="2:16" ht="15.75" customHeight="1" x14ac:dyDescent="0.25">
      <c r="B21" s="10"/>
      <c r="C21" s="10"/>
      <c r="D21" s="10"/>
    </row>
    <row r="22" spans="2:16" ht="15.75" customHeight="1" x14ac:dyDescent="0.25">
      <c r="B22" s="10"/>
      <c r="C22" s="10"/>
      <c r="D22" s="10"/>
    </row>
    <row r="23" spans="2:16" ht="15.75" customHeight="1" x14ac:dyDescent="0.25">
      <c r="B23" s="10"/>
      <c r="C23" s="10"/>
      <c r="D23" s="10"/>
    </row>
    <row r="24" spans="2:16" ht="15.75" customHeight="1" x14ac:dyDescent="0.25">
      <c r="B24" s="10"/>
      <c r="C24" s="10"/>
      <c r="D24" s="10"/>
    </row>
    <row r="25" spans="2:16" ht="16.5" customHeight="1" x14ac:dyDescent="0.25">
      <c r="B25" s="10"/>
      <c r="C25" s="10"/>
      <c r="D25" s="10"/>
    </row>
  </sheetData>
  <sheetProtection formatCells="0"/>
  <customSheetViews>
    <customSheetView guid="{9D1D14F5-8C2B-4583-83B3-9F89558F07EC}" scale="55">
      <pane xSplit="4" ySplit="7" topLeftCell="BX8" activePane="bottomRight" state="frozen"/>
      <selection pane="bottomRight" activeCell="E7" sqref="E7:DD7"/>
      <pageMargins left="0.7" right="0.7" top="0.75" bottom="0.75" header="0.3" footer="0.3"/>
    </customSheetView>
  </customSheetViews>
  <mergeCells count="19">
    <mergeCell ref="B11:B17"/>
    <mergeCell ref="B3:B4"/>
    <mergeCell ref="C3:C4"/>
    <mergeCell ref="F3:F4"/>
    <mergeCell ref="E2:F2"/>
    <mergeCell ref="D3:D4"/>
    <mergeCell ref="B1:C2"/>
    <mergeCell ref="B5:C5"/>
    <mergeCell ref="B6:B10"/>
    <mergeCell ref="H3:H4"/>
    <mergeCell ref="O2:P2"/>
    <mergeCell ref="P3:P4"/>
    <mergeCell ref="M2:N2"/>
    <mergeCell ref="N3:N4"/>
    <mergeCell ref="K2:L2"/>
    <mergeCell ref="L3:L4"/>
    <mergeCell ref="I2:J2"/>
    <mergeCell ref="J3:J4"/>
    <mergeCell ref="G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ФОИВ</vt:lpstr>
      <vt:lpstr>РОИВ</vt:lpstr>
      <vt:lpstr>ОМСУ</vt:lpstr>
      <vt:lpstr>Иные услуги - МФЦ</vt:lpstr>
      <vt:lpstr>Услуги иных организаций</vt:lpstr>
      <vt:lpstr>БАНКРОТСТВО</vt:lpstr>
      <vt:lpstr>Иные - другие орг.</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2022-04-08T06:21:37Z</cp:lastPrinted>
  <dcterms:created xsi:type="dcterms:W3CDTF">2014-02-07T10:35:44Z</dcterms:created>
  <dcterms:modified xsi:type="dcterms:W3CDTF">2022-07-05T10:07:13Z</dcterms:modified>
</cp:coreProperties>
</file>