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ЭтаКнига" defaultThemeVersion="124226"/>
  <bookViews>
    <workbookView xWindow="0" yWindow="180" windowWidth="20730" windowHeight="11580" tabRatio="566" activeTab="1"/>
  </bookViews>
  <sheets>
    <sheet name="ФОИВ" sheetId="3" r:id="rId1"/>
    <sheet name="РОИВ" sheetId="2" r:id="rId2"/>
    <sheet name="ОМСУ" sheetId="16" r:id="rId3"/>
    <sheet name="Иные - другие орг." sheetId="5" r:id="rId4"/>
    <sheet name="Иные услуги - МФЦ" sheetId="4" r:id="rId5"/>
    <sheet name="БАНКРОТСТВО" sheetId="17" r:id="rId6"/>
    <sheet name="Услуги иных организаций" sheetId="18" r:id="rId7"/>
  </sheets>
  <definedNames>
    <definedName name="_xlnm._FilterDatabase" localSheetId="2" hidden="1">ОМСУ!$D$10:$D$411</definedName>
    <definedName name="_xlnm._FilterDatabase" localSheetId="1" hidden="1">РОИВ!$B$10:$J$982</definedName>
    <definedName name="_xlnm._FilterDatabase" localSheetId="0" hidden="1">ФОИВ!$B$4:$F$4</definedName>
    <definedName name="GASU">#REF!</definedName>
    <definedName name="MFC">#REF!</definedName>
    <definedName name="MO">#REF!</definedName>
    <definedName name="Z_9D1D14F5_8C2B_4583_83B3_9F89558F07EC_.wvu.FilterData" localSheetId="2" hidden="1">ОМСУ!$A$5:$J$230</definedName>
    <definedName name="Z_9D1D14F5_8C2B_4583_83B3_9F89558F07EC_.wvu.FilterData" localSheetId="1" hidden="1">РОИВ!$B$3:$F$543</definedName>
    <definedName name="Z_9D1D14F5_8C2B_4583_83B3_9F89558F07EC_.wvu.FilterData" localSheetId="0" hidden="1">ФОИВ!$B$4:$F$4</definedName>
    <definedName name="Z_9D1D14F5_8C2B_4583_83B3_9F89558F07EC_.wvu.PrintArea" localSheetId="2" hidden="1">ОМСУ!$A$1:$J$230</definedName>
    <definedName name="Z_9D1D14F5_8C2B_4583_83B3_9F89558F07EC_.wvu.PrintArea" localSheetId="1" hidden="1">РОИВ!$A$1:$J$771</definedName>
    <definedName name="Z_9D1D14F5_8C2B_4583_83B3_9F89558F07EC_.wvu.PrintArea" localSheetId="0" hidden="1">ФОИВ!$A$1:$J$310</definedName>
    <definedName name="_xlnm.Print_Area" localSheetId="2">ОМСУ!$A$1:$J$230</definedName>
    <definedName name="_xlnm.Print_Area" localSheetId="1">РОИВ!$A$1:$K$984</definedName>
    <definedName name="_xlnm.Print_Area" localSheetId="0">ФОИВ!$A$1:$AC$381</definedName>
  </definedNames>
  <calcPr calcId="144525"/>
  <customWorkbookViews>
    <customWorkbookView name="User - Личное представление" guid="{9D1D14F5-8C2B-4583-83B3-9F89558F07EC}" mergeInterval="0" personalView="1" maximized="1" xWindow="-8" yWindow="-8" windowWidth="1936" windowHeight="1056" tabRatio="769" activeSheetId="7"/>
  </customWorkbookViews>
</workbook>
</file>

<file path=xl/calcChain.xml><?xml version="1.0" encoding="utf-8"?>
<calcChain xmlns="http://schemas.openxmlformats.org/spreadsheetml/2006/main">
  <c r="P9" i="2" l="1"/>
  <c r="K9" i="2"/>
  <c r="D58" i="4" l="1"/>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3" i="18"/>
  <c r="F12" i="18"/>
  <c r="F11" i="18"/>
  <c r="F10" i="18"/>
  <c r="F9" i="18"/>
  <c r="F8" i="18"/>
  <c r="F7" i="18"/>
  <c r="F6" i="18"/>
  <c r="F5" i="18"/>
  <c r="U40" i="18"/>
  <c r="U39" i="18"/>
  <c r="U38" i="18"/>
  <c r="U37" i="18"/>
  <c r="U36" i="18"/>
  <c r="U35" i="18"/>
  <c r="U34" i="18"/>
  <c r="U33" i="18"/>
  <c r="U32" i="18"/>
  <c r="U31" i="18"/>
  <c r="U30" i="18"/>
  <c r="U29" i="18"/>
  <c r="U28" i="18"/>
  <c r="U27" i="18"/>
  <c r="U26" i="18"/>
  <c r="U25" i="18"/>
  <c r="U24" i="18"/>
  <c r="U23" i="18"/>
  <c r="U22" i="18"/>
  <c r="U21" i="18"/>
  <c r="U20" i="18"/>
  <c r="U19" i="18"/>
  <c r="U18" i="18"/>
  <c r="U17" i="18"/>
  <c r="U16" i="18"/>
  <c r="U15" i="18"/>
  <c r="U14" i="18"/>
  <c r="U13" i="18"/>
  <c r="U12" i="18"/>
  <c r="U11" i="18"/>
  <c r="U10" i="18"/>
  <c r="U9" i="18"/>
  <c r="U8" i="18"/>
  <c r="T40" i="18"/>
  <c r="S40" i="18"/>
  <c r="R40" i="18"/>
  <c r="T39" i="18"/>
  <c r="S39" i="18"/>
  <c r="R39" i="18"/>
  <c r="T38" i="18"/>
  <c r="S38" i="18"/>
  <c r="R38" i="18"/>
  <c r="T13" i="18"/>
  <c r="S13" i="18"/>
  <c r="R13" i="18"/>
  <c r="T12" i="18"/>
  <c r="S12" i="18"/>
  <c r="R12" i="18"/>
  <c r="T11" i="18"/>
  <c r="S11" i="18"/>
  <c r="R11" i="18"/>
  <c r="S17" i="5"/>
  <c r="S16" i="5"/>
  <c r="S15" i="5"/>
  <c r="S14" i="5"/>
  <c r="S13" i="5"/>
  <c r="S12" i="5"/>
  <c r="S11" i="5"/>
  <c r="S10" i="5"/>
  <c r="S9" i="5"/>
  <c r="S8" i="5"/>
  <c r="S7" i="5"/>
  <c r="S6" i="5"/>
  <c r="U861" i="2"/>
  <c r="K861" i="2"/>
  <c r="U978" i="2"/>
  <c r="U977" i="2"/>
  <c r="F977" i="2" s="1"/>
  <c r="U976" i="2"/>
  <c r="U975" i="2"/>
  <c r="U974" i="2"/>
  <c r="U973" i="2"/>
  <c r="F973" i="2" s="1"/>
  <c r="U972" i="2"/>
  <c r="U971" i="2"/>
  <c r="U970" i="2"/>
  <c r="U969" i="2"/>
  <c r="F969" i="2" s="1"/>
  <c r="U968" i="2"/>
  <c r="U967" i="2"/>
  <c r="U966" i="2"/>
  <c r="U965" i="2"/>
  <c r="F965" i="2" s="1"/>
  <c r="U964" i="2"/>
  <c r="U963" i="2"/>
  <c r="U962" i="2"/>
  <c r="U961" i="2"/>
  <c r="F961" i="2" s="1"/>
  <c r="U960" i="2"/>
  <c r="U959" i="2"/>
  <c r="U958" i="2"/>
  <c r="U957" i="2"/>
  <c r="F957" i="2" s="1"/>
  <c r="U956" i="2"/>
  <c r="U955" i="2"/>
  <c r="U954" i="2"/>
  <c r="U953" i="2"/>
  <c r="F953" i="2" s="1"/>
  <c r="U952" i="2"/>
  <c r="U951" i="2"/>
  <c r="U950" i="2"/>
  <c r="U949" i="2"/>
  <c r="F949" i="2" s="1"/>
  <c r="U948" i="2"/>
  <c r="U947" i="2"/>
  <c r="U946" i="2"/>
  <c r="U945" i="2"/>
  <c r="F945" i="2" s="1"/>
  <c r="U944" i="2"/>
  <c r="U943" i="2"/>
  <c r="U942" i="2"/>
  <c r="U941" i="2"/>
  <c r="F941" i="2" s="1"/>
  <c r="U940" i="2"/>
  <c r="U939" i="2"/>
  <c r="U938" i="2"/>
  <c r="U937" i="2"/>
  <c r="F937" i="2" s="1"/>
  <c r="U936" i="2"/>
  <c r="U935" i="2"/>
  <c r="U934" i="2"/>
  <c r="U933" i="2"/>
  <c r="F933" i="2" s="1"/>
  <c r="U932" i="2"/>
  <c r="U931" i="2"/>
  <c r="U930" i="2"/>
  <c r="U929" i="2"/>
  <c r="F929" i="2" s="1"/>
  <c r="U928" i="2"/>
  <c r="U927" i="2"/>
  <c r="U926" i="2"/>
  <c r="U925" i="2"/>
  <c r="F925" i="2" s="1"/>
  <c r="U924" i="2"/>
  <c r="U923" i="2"/>
  <c r="U922" i="2"/>
  <c r="U921" i="2"/>
  <c r="F921" i="2" s="1"/>
  <c r="U920" i="2"/>
  <c r="U919" i="2"/>
  <c r="U918" i="2"/>
  <c r="U917" i="2"/>
  <c r="F917" i="2" s="1"/>
  <c r="U916" i="2"/>
  <c r="U915" i="2"/>
  <c r="U914" i="2"/>
  <c r="U913" i="2"/>
  <c r="F913" i="2" s="1"/>
  <c r="U912" i="2"/>
  <c r="U911" i="2"/>
  <c r="U910" i="2"/>
  <c r="U909" i="2"/>
  <c r="F909" i="2" s="1"/>
  <c r="U908" i="2"/>
  <c r="U907" i="2"/>
  <c r="U906" i="2"/>
  <c r="U905" i="2"/>
  <c r="F905" i="2" s="1"/>
  <c r="U904" i="2"/>
  <c r="U903" i="2"/>
  <c r="U902" i="2"/>
  <c r="U901" i="2"/>
  <c r="F901" i="2" s="1"/>
  <c r="U900" i="2"/>
  <c r="U899" i="2"/>
  <c r="U898" i="2"/>
  <c r="U897" i="2"/>
  <c r="F897" i="2" s="1"/>
  <c r="U896" i="2"/>
  <c r="U895" i="2"/>
  <c r="U894" i="2"/>
  <c r="U893" i="2"/>
  <c r="F893" i="2" s="1"/>
  <c r="U892" i="2"/>
  <c r="U891" i="2"/>
  <c r="U890" i="2"/>
  <c r="U889" i="2"/>
  <c r="F889" i="2" s="1"/>
  <c r="U888" i="2"/>
  <c r="U887" i="2"/>
  <c r="U886" i="2"/>
  <c r="U885" i="2"/>
  <c r="F885" i="2" s="1"/>
  <c r="U884" i="2"/>
  <c r="U883" i="2"/>
  <c r="U882" i="2"/>
  <c r="U881" i="2"/>
  <c r="F881" i="2" s="1"/>
  <c r="U880" i="2"/>
  <c r="U879" i="2"/>
  <c r="U878" i="2"/>
  <c r="U877" i="2"/>
  <c r="F877" i="2" s="1"/>
  <c r="U876" i="2"/>
  <c r="U875" i="2"/>
  <c r="U874" i="2"/>
  <c r="U873" i="2"/>
  <c r="F873" i="2" s="1"/>
  <c r="U872" i="2"/>
  <c r="U871" i="2"/>
  <c r="U870" i="2"/>
  <c r="U869" i="2"/>
  <c r="F869" i="2" s="1"/>
  <c r="U868" i="2"/>
  <c r="U867" i="2"/>
  <c r="U866" i="2"/>
  <c r="U865" i="2"/>
  <c r="F865" i="2" s="1"/>
  <c r="U864" i="2"/>
  <c r="U863" i="2"/>
  <c r="U862" i="2"/>
  <c r="U860" i="2"/>
  <c r="U859" i="2"/>
  <c r="U858" i="2"/>
  <c r="U857" i="2"/>
  <c r="F857" i="2" s="1"/>
  <c r="U856" i="2"/>
  <c r="U855" i="2"/>
  <c r="U854" i="2"/>
  <c r="U853" i="2"/>
  <c r="F853" i="2" s="1"/>
  <c r="U852" i="2"/>
  <c r="U851" i="2"/>
  <c r="F851" i="2" s="1"/>
  <c r="U850" i="2"/>
  <c r="U849" i="2"/>
  <c r="F849" i="2" s="1"/>
  <c r="U848" i="2"/>
  <c r="U847" i="2"/>
  <c r="U846" i="2"/>
  <c r="U845" i="2"/>
  <c r="F845" i="2" s="1"/>
  <c r="U844" i="2"/>
  <c r="U843" i="2"/>
  <c r="U842" i="2"/>
  <c r="U841" i="2"/>
  <c r="F841" i="2" s="1"/>
  <c r="U840" i="2"/>
  <c r="U839" i="2"/>
  <c r="U838" i="2"/>
  <c r="U837" i="2"/>
  <c r="F837" i="2" s="1"/>
  <c r="U836" i="2"/>
  <c r="U835" i="2"/>
  <c r="F835" i="2" s="1"/>
  <c r="U834" i="2"/>
  <c r="U833" i="2"/>
  <c r="F833" i="2" s="1"/>
  <c r="U832" i="2"/>
  <c r="U831" i="2"/>
  <c r="U830" i="2"/>
  <c r="U829" i="2"/>
  <c r="F829" i="2" s="1"/>
  <c r="U828" i="2"/>
  <c r="U827" i="2"/>
  <c r="U826" i="2"/>
  <c r="U825" i="2"/>
  <c r="F825" i="2" s="1"/>
  <c r="U824" i="2"/>
  <c r="U823" i="2"/>
  <c r="U822" i="2"/>
  <c r="U821" i="2"/>
  <c r="F821" i="2" s="1"/>
  <c r="U820" i="2"/>
  <c r="U819" i="2"/>
  <c r="F819" i="2" s="1"/>
  <c r="U818" i="2"/>
  <c r="U817" i="2"/>
  <c r="F817" i="2" s="1"/>
  <c r="U816" i="2"/>
  <c r="U815" i="2"/>
  <c r="U814" i="2"/>
  <c r="U813" i="2"/>
  <c r="F813" i="2" s="1"/>
  <c r="U812" i="2"/>
  <c r="U811" i="2"/>
  <c r="U810" i="2"/>
  <c r="U809" i="2"/>
  <c r="F809" i="2" s="1"/>
  <c r="U808" i="2"/>
  <c r="U807" i="2"/>
  <c r="U806" i="2"/>
  <c r="U805" i="2"/>
  <c r="F805" i="2" s="1"/>
  <c r="U804" i="2"/>
  <c r="U803" i="2"/>
  <c r="F803" i="2" s="1"/>
  <c r="U802" i="2"/>
  <c r="U801" i="2"/>
  <c r="F801" i="2" s="1"/>
  <c r="U800" i="2"/>
  <c r="U799" i="2"/>
  <c r="U798" i="2"/>
  <c r="U797" i="2"/>
  <c r="F797" i="2" s="1"/>
  <c r="U796" i="2"/>
  <c r="U795" i="2"/>
  <c r="U794" i="2"/>
  <c r="U793" i="2"/>
  <c r="F793" i="2" s="1"/>
  <c r="U792" i="2"/>
  <c r="U791" i="2"/>
  <c r="U790" i="2"/>
  <c r="U789" i="2"/>
  <c r="F789" i="2" s="1"/>
  <c r="U788" i="2"/>
  <c r="U787" i="2"/>
  <c r="F787" i="2" s="1"/>
  <c r="U786" i="2"/>
  <c r="U785" i="2"/>
  <c r="F785" i="2" s="1"/>
  <c r="U784" i="2"/>
  <c r="U783" i="2"/>
  <c r="U782" i="2"/>
  <c r="U781" i="2"/>
  <c r="F781" i="2" s="1"/>
  <c r="U780" i="2"/>
  <c r="U779" i="2"/>
  <c r="U778" i="2"/>
  <c r="U777" i="2"/>
  <c r="F777" i="2" s="1"/>
  <c r="U776" i="2"/>
  <c r="U775" i="2"/>
  <c r="U774" i="2"/>
  <c r="U773" i="2"/>
  <c r="F773" i="2" s="1"/>
  <c r="U772" i="2"/>
  <c r="U771" i="2"/>
  <c r="F771" i="2" s="1"/>
  <c r="U770" i="2"/>
  <c r="U769" i="2"/>
  <c r="F769" i="2" s="1"/>
  <c r="U768" i="2"/>
  <c r="U767" i="2"/>
  <c r="U766" i="2"/>
  <c r="U765" i="2"/>
  <c r="F765" i="2" s="1"/>
  <c r="U764" i="2"/>
  <c r="U763" i="2"/>
  <c r="U762" i="2"/>
  <c r="U761" i="2"/>
  <c r="F761" i="2" s="1"/>
  <c r="U760" i="2"/>
  <c r="U759" i="2"/>
  <c r="U758" i="2"/>
  <c r="U757" i="2"/>
  <c r="F757" i="2" s="1"/>
  <c r="U756" i="2"/>
  <c r="U755" i="2"/>
  <c r="F755" i="2" s="1"/>
  <c r="U754" i="2"/>
  <c r="U753" i="2"/>
  <c r="F753" i="2" s="1"/>
  <c r="U752" i="2"/>
  <c r="U751" i="2"/>
  <c r="U750" i="2"/>
  <c r="U749" i="2"/>
  <c r="F749" i="2" s="1"/>
  <c r="U748" i="2"/>
  <c r="U747" i="2"/>
  <c r="U746" i="2"/>
  <c r="U745" i="2"/>
  <c r="F745" i="2" s="1"/>
  <c r="U744" i="2"/>
  <c r="U743" i="2"/>
  <c r="U742" i="2"/>
  <c r="U741" i="2"/>
  <c r="F741" i="2" s="1"/>
  <c r="U740" i="2"/>
  <c r="U739" i="2"/>
  <c r="F739" i="2" s="1"/>
  <c r="U738" i="2"/>
  <c r="U737" i="2"/>
  <c r="F737" i="2" s="1"/>
  <c r="U736" i="2"/>
  <c r="U735" i="2"/>
  <c r="U734" i="2"/>
  <c r="U733" i="2"/>
  <c r="F733" i="2" s="1"/>
  <c r="U732" i="2"/>
  <c r="U731" i="2"/>
  <c r="U730" i="2"/>
  <c r="U729" i="2"/>
  <c r="F729" i="2" s="1"/>
  <c r="U728" i="2"/>
  <c r="U727" i="2"/>
  <c r="U726" i="2"/>
  <c r="U725" i="2"/>
  <c r="F725" i="2" s="1"/>
  <c r="U724" i="2"/>
  <c r="U723" i="2"/>
  <c r="F723" i="2" s="1"/>
  <c r="U722" i="2"/>
  <c r="U721" i="2"/>
  <c r="F721" i="2" s="1"/>
  <c r="U720" i="2"/>
  <c r="U719" i="2"/>
  <c r="U718" i="2"/>
  <c r="U717" i="2"/>
  <c r="F717" i="2" s="1"/>
  <c r="U716" i="2"/>
  <c r="U715" i="2"/>
  <c r="U714" i="2"/>
  <c r="U713" i="2"/>
  <c r="F713" i="2" s="1"/>
  <c r="U712" i="2"/>
  <c r="U711" i="2"/>
  <c r="U710" i="2"/>
  <c r="U709" i="2"/>
  <c r="F709" i="2" s="1"/>
  <c r="U708" i="2"/>
  <c r="U707" i="2"/>
  <c r="F707" i="2" s="1"/>
  <c r="U706" i="2"/>
  <c r="U705" i="2"/>
  <c r="F705" i="2" s="1"/>
  <c r="U704" i="2"/>
  <c r="U703" i="2"/>
  <c r="U702" i="2"/>
  <c r="U701" i="2"/>
  <c r="F701" i="2" s="1"/>
  <c r="U700" i="2"/>
  <c r="U699" i="2"/>
  <c r="U698" i="2"/>
  <c r="U697" i="2"/>
  <c r="F697" i="2" s="1"/>
  <c r="U696" i="2"/>
  <c r="U695" i="2"/>
  <c r="U694" i="2"/>
  <c r="U693" i="2"/>
  <c r="F693" i="2" s="1"/>
  <c r="U692" i="2"/>
  <c r="U691" i="2"/>
  <c r="F691" i="2" s="1"/>
  <c r="U690" i="2"/>
  <c r="U689" i="2"/>
  <c r="F689" i="2" s="1"/>
  <c r="U688" i="2"/>
  <c r="U687" i="2"/>
  <c r="U686" i="2"/>
  <c r="U685" i="2"/>
  <c r="F685" i="2" s="1"/>
  <c r="U684" i="2"/>
  <c r="U683" i="2"/>
  <c r="U682" i="2"/>
  <c r="U681" i="2"/>
  <c r="F681" i="2" s="1"/>
  <c r="U680" i="2"/>
  <c r="U679" i="2"/>
  <c r="U678" i="2"/>
  <c r="U677" i="2"/>
  <c r="F677" i="2" s="1"/>
  <c r="U676" i="2"/>
  <c r="U675" i="2"/>
  <c r="F675" i="2" s="1"/>
  <c r="U674" i="2"/>
  <c r="U673" i="2"/>
  <c r="F673" i="2" s="1"/>
  <c r="U672" i="2"/>
  <c r="U671" i="2"/>
  <c r="U670" i="2"/>
  <c r="U669" i="2"/>
  <c r="F669" i="2" s="1"/>
  <c r="U668" i="2"/>
  <c r="U667" i="2"/>
  <c r="U666" i="2"/>
  <c r="U665" i="2"/>
  <c r="F665" i="2" s="1"/>
  <c r="U664" i="2"/>
  <c r="U663" i="2"/>
  <c r="U662" i="2"/>
  <c r="U661" i="2"/>
  <c r="F661" i="2" s="1"/>
  <c r="U660" i="2"/>
  <c r="U659" i="2"/>
  <c r="F659" i="2" s="1"/>
  <c r="U658" i="2"/>
  <c r="U657" i="2"/>
  <c r="F657" i="2" s="1"/>
  <c r="U656" i="2"/>
  <c r="U655" i="2"/>
  <c r="U654" i="2"/>
  <c r="U653" i="2"/>
  <c r="F653" i="2" s="1"/>
  <c r="U652" i="2"/>
  <c r="U651" i="2"/>
  <c r="U650" i="2"/>
  <c r="U649" i="2"/>
  <c r="F649" i="2" s="1"/>
  <c r="U648" i="2"/>
  <c r="U647" i="2"/>
  <c r="U646" i="2"/>
  <c r="U645" i="2"/>
  <c r="F645" i="2" s="1"/>
  <c r="U644" i="2"/>
  <c r="U643" i="2"/>
  <c r="F643" i="2" s="1"/>
  <c r="U642" i="2"/>
  <c r="U641" i="2"/>
  <c r="F641" i="2" s="1"/>
  <c r="U640" i="2"/>
  <c r="U639" i="2"/>
  <c r="U638" i="2"/>
  <c r="U637" i="2"/>
  <c r="F637" i="2" s="1"/>
  <c r="U636" i="2"/>
  <c r="U635" i="2"/>
  <c r="U634" i="2"/>
  <c r="U633" i="2"/>
  <c r="F633" i="2" s="1"/>
  <c r="U632" i="2"/>
  <c r="U631" i="2"/>
  <c r="U630" i="2"/>
  <c r="U629" i="2"/>
  <c r="F629" i="2" s="1"/>
  <c r="U628" i="2"/>
  <c r="U627" i="2"/>
  <c r="F627" i="2" s="1"/>
  <c r="U626" i="2"/>
  <c r="U625" i="2"/>
  <c r="F625" i="2" s="1"/>
  <c r="U624" i="2"/>
  <c r="U623" i="2"/>
  <c r="U622" i="2"/>
  <c r="U621" i="2"/>
  <c r="F621" i="2" s="1"/>
  <c r="U620" i="2"/>
  <c r="U619" i="2"/>
  <c r="U618" i="2"/>
  <c r="U617" i="2"/>
  <c r="F617" i="2" s="1"/>
  <c r="U616" i="2"/>
  <c r="U615" i="2"/>
  <c r="U614" i="2"/>
  <c r="U613" i="2"/>
  <c r="F613" i="2" s="1"/>
  <c r="U612" i="2"/>
  <c r="U611" i="2"/>
  <c r="F611" i="2" s="1"/>
  <c r="U610" i="2"/>
  <c r="U609" i="2"/>
  <c r="F609" i="2" s="1"/>
  <c r="U608" i="2"/>
  <c r="U607" i="2"/>
  <c r="U606" i="2"/>
  <c r="U605" i="2"/>
  <c r="F605" i="2" s="1"/>
  <c r="U604" i="2"/>
  <c r="U603" i="2"/>
  <c r="U602" i="2"/>
  <c r="U601" i="2"/>
  <c r="F601" i="2" s="1"/>
  <c r="U600" i="2"/>
  <c r="U599" i="2"/>
  <c r="U598" i="2"/>
  <c r="U597" i="2"/>
  <c r="F597" i="2" s="1"/>
  <c r="U596" i="2"/>
  <c r="U595" i="2"/>
  <c r="F595" i="2" s="1"/>
  <c r="U594" i="2"/>
  <c r="U593" i="2"/>
  <c r="F593" i="2" s="1"/>
  <c r="U592" i="2"/>
  <c r="U591" i="2"/>
  <c r="U590" i="2"/>
  <c r="U589" i="2"/>
  <c r="F589" i="2" s="1"/>
  <c r="U588" i="2"/>
  <c r="U587" i="2"/>
  <c r="U586" i="2"/>
  <c r="U585" i="2"/>
  <c r="F585" i="2" s="1"/>
  <c r="U584" i="2"/>
  <c r="U583" i="2"/>
  <c r="U582" i="2"/>
  <c r="U581" i="2"/>
  <c r="F581" i="2" s="1"/>
  <c r="U580" i="2"/>
  <c r="U579" i="2"/>
  <c r="F579" i="2" s="1"/>
  <c r="U578" i="2"/>
  <c r="U577" i="2"/>
  <c r="F577" i="2" s="1"/>
  <c r="U576" i="2"/>
  <c r="U575" i="2"/>
  <c r="U574" i="2"/>
  <c r="U573" i="2"/>
  <c r="F573" i="2" s="1"/>
  <c r="U572" i="2"/>
  <c r="U571" i="2"/>
  <c r="U570" i="2"/>
  <c r="U569" i="2"/>
  <c r="F569" i="2" s="1"/>
  <c r="U568" i="2"/>
  <c r="U567" i="2"/>
  <c r="U566" i="2"/>
  <c r="U565" i="2"/>
  <c r="F565" i="2" s="1"/>
  <c r="U564" i="2"/>
  <c r="U563" i="2"/>
  <c r="F563" i="2" s="1"/>
  <c r="U562" i="2"/>
  <c r="U561" i="2"/>
  <c r="F561" i="2" s="1"/>
  <c r="U560" i="2"/>
  <c r="U559" i="2"/>
  <c r="U558" i="2"/>
  <c r="U557" i="2"/>
  <c r="F557" i="2" s="1"/>
  <c r="U556" i="2"/>
  <c r="U555" i="2"/>
  <c r="U554" i="2"/>
  <c r="U553" i="2"/>
  <c r="F553" i="2" s="1"/>
  <c r="U552" i="2"/>
  <c r="U551" i="2"/>
  <c r="U550" i="2"/>
  <c r="U549" i="2"/>
  <c r="F549" i="2" s="1"/>
  <c r="U548" i="2"/>
  <c r="U547" i="2"/>
  <c r="F547" i="2" s="1"/>
  <c r="U546" i="2"/>
  <c r="U545" i="2"/>
  <c r="F545" i="2" s="1"/>
  <c r="U544" i="2"/>
  <c r="U543" i="2"/>
  <c r="U542" i="2"/>
  <c r="U541" i="2"/>
  <c r="F541" i="2" s="1"/>
  <c r="U540" i="2"/>
  <c r="U539" i="2"/>
  <c r="U538" i="2"/>
  <c r="U537" i="2"/>
  <c r="F537" i="2" s="1"/>
  <c r="U536" i="2"/>
  <c r="U535" i="2"/>
  <c r="U534" i="2"/>
  <c r="U533" i="2"/>
  <c r="F533" i="2" s="1"/>
  <c r="U532" i="2"/>
  <c r="U531" i="2"/>
  <c r="F531" i="2" s="1"/>
  <c r="U530" i="2"/>
  <c r="U529" i="2"/>
  <c r="F529" i="2" s="1"/>
  <c r="U528" i="2"/>
  <c r="U527" i="2"/>
  <c r="U526" i="2"/>
  <c r="U525" i="2"/>
  <c r="F525" i="2" s="1"/>
  <c r="U524" i="2"/>
  <c r="U523" i="2"/>
  <c r="U522" i="2"/>
  <c r="U521" i="2"/>
  <c r="F521" i="2" s="1"/>
  <c r="U520" i="2"/>
  <c r="U519" i="2"/>
  <c r="U518" i="2"/>
  <c r="U517" i="2"/>
  <c r="U516" i="2"/>
  <c r="U515" i="2"/>
  <c r="U514" i="2"/>
  <c r="U513" i="2"/>
  <c r="U512" i="2"/>
  <c r="U511" i="2"/>
  <c r="U510" i="2"/>
  <c r="U509" i="2"/>
  <c r="U508" i="2"/>
  <c r="U507" i="2"/>
  <c r="U506" i="2"/>
  <c r="U505" i="2"/>
  <c r="U504" i="2"/>
  <c r="U503" i="2"/>
  <c r="U502" i="2"/>
  <c r="U501" i="2"/>
  <c r="U500" i="2"/>
  <c r="U499" i="2"/>
  <c r="U498" i="2"/>
  <c r="U497" i="2"/>
  <c r="U496" i="2"/>
  <c r="U495" i="2"/>
  <c r="U494" i="2"/>
  <c r="U493" i="2"/>
  <c r="U492" i="2"/>
  <c r="U491" i="2"/>
  <c r="U490" i="2"/>
  <c r="U489" i="2"/>
  <c r="U488" i="2"/>
  <c r="U487" i="2"/>
  <c r="U486" i="2"/>
  <c r="U485" i="2"/>
  <c r="U484" i="2"/>
  <c r="U483" i="2"/>
  <c r="U482" i="2"/>
  <c r="U481" i="2"/>
  <c r="U480" i="2"/>
  <c r="U479" i="2"/>
  <c r="U478" i="2"/>
  <c r="U477" i="2"/>
  <c r="U476" i="2"/>
  <c r="U475" i="2"/>
  <c r="U474" i="2"/>
  <c r="U473" i="2"/>
  <c r="U472" i="2"/>
  <c r="U471" i="2"/>
  <c r="U470" i="2"/>
  <c r="U469" i="2"/>
  <c r="U468" i="2"/>
  <c r="U467" i="2"/>
  <c r="U466" i="2"/>
  <c r="U465" i="2"/>
  <c r="U464" i="2"/>
  <c r="U463" i="2"/>
  <c r="U462" i="2"/>
  <c r="U461" i="2"/>
  <c r="U460" i="2"/>
  <c r="U459" i="2"/>
  <c r="U458" i="2"/>
  <c r="U457" i="2"/>
  <c r="U456" i="2"/>
  <c r="U455" i="2"/>
  <c r="U454" i="2"/>
  <c r="U453" i="2"/>
  <c r="U452" i="2"/>
  <c r="U451" i="2"/>
  <c r="U450" i="2"/>
  <c r="U449" i="2"/>
  <c r="U448" i="2"/>
  <c r="U447" i="2"/>
  <c r="U446" i="2"/>
  <c r="U445" i="2"/>
  <c r="U444" i="2"/>
  <c r="U443" i="2"/>
  <c r="U442" i="2"/>
  <c r="U441" i="2"/>
  <c r="U440" i="2"/>
  <c r="U439" i="2"/>
  <c r="U438" i="2"/>
  <c r="U437" i="2"/>
  <c r="U436" i="2"/>
  <c r="U435" i="2"/>
  <c r="U434" i="2"/>
  <c r="U433" i="2"/>
  <c r="U432" i="2"/>
  <c r="U431" i="2"/>
  <c r="U430" i="2"/>
  <c r="U429" i="2"/>
  <c r="U428" i="2"/>
  <c r="U427" i="2"/>
  <c r="U426" i="2"/>
  <c r="U425" i="2"/>
  <c r="U424" i="2"/>
  <c r="U423" i="2"/>
  <c r="U422" i="2"/>
  <c r="U421" i="2"/>
  <c r="U420" i="2"/>
  <c r="U419" i="2"/>
  <c r="U418" i="2"/>
  <c r="U417" i="2"/>
  <c r="U416" i="2"/>
  <c r="U415" i="2"/>
  <c r="U414" i="2"/>
  <c r="U413" i="2"/>
  <c r="U412" i="2"/>
  <c r="U411" i="2"/>
  <c r="U410" i="2"/>
  <c r="U409" i="2"/>
  <c r="U408" i="2"/>
  <c r="U407" i="2"/>
  <c r="U406" i="2"/>
  <c r="U405" i="2"/>
  <c r="U404" i="2"/>
  <c r="U403" i="2"/>
  <c r="U402" i="2"/>
  <c r="U401" i="2"/>
  <c r="U400" i="2"/>
  <c r="U399" i="2"/>
  <c r="U398" i="2"/>
  <c r="U397" i="2"/>
  <c r="U396" i="2"/>
  <c r="U395" i="2"/>
  <c r="U394" i="2"/>
  <c r="U393" i="2"/>
  <c r="U392" i="2"/>
  <c r="U391" i="2"/>
  <c r="U390" i="2"/>
  <c r="U389" i="2"/>
  <c r="U388" i="2"/>
  <c r="U387" i="2"/>
  <c r="U386" i="2"/>
  <c r="U385" i="2"/>
  <c r="U384" i="2"/>
  <c r="U383" i="2"/>
  <c r="U382" i="2"/>
  <c r="U381" i="2"/>
  <c r="U380" i="2"/>
  <c r="U379" i="2"/>
  <c r="U378" i="2"/>
  <c r="U377" i="2"/>
  <c r="U376" i="2"/>
  <c r="U375" i="2"/>
  <c r="U374" i="2"/>
  <c r="U373" i="2"/>
  <c r="U372" i="2"/>
  <c r="U371" i="2"/>
  <c r="U370" i="2"/>
  <c r="U369" i="2"/>
  <c r="U368" i="2"/>
  <c r="U367" i="2"/>
  <c r="U366" i="2"/>
  <c r="U365" i="2"/>
  <c r="U364" i="2"/>
  <c r="U363" i="2"/>
  <c r="U362" i="2"/>
  <c r="U361" i="2"/>
  <c r="U360" i="2"/>
  <c r="U359" i="2"/>
  <c r="U358" i="2"/>
  <c r="U357" i="2"/>
  <c r="U356" i="2"/>
  <c r="U355" i="2"/>
  <c r="U354" i="2"/>
  <c r="U353" i="2"/>
  <c r="U352" i="2"/>
  <c r="U351" i="2"/>
  <c r="U350" i="2"/>
  <c r="U349" i="2"/>
  <c r="U348" i="2"/>
  <c r="U347" i="2"/>
  <c r="U346" i="2"/>
  <c r="U345" i="2"/>
  <c r="U344" i="2"/>
  <c r="U343" i="2"/>
  <c r="U342" i="2"/>
  <c r="U341" i="2"/>
  <c r="U340" i="2"/>
  <c r="U339" i="2"/>
  <c r="U338" i="2"/>
  <c r="U337" i="2"/>
  <c r="U336" i="2"/>
  <c r="U335" i="2"/>
  <c r="U334" i="2"/>
  <c r="U333" i="2"/>
  <c r="U332" i="2"/>
  <c r="U331" i="2"/>
  <c r="U330" i="2"/>
  <c r="U329" i="2"/>
  <c r="U328" i="2"/>
  <c r="U327" i="2"/>
  <c r="U326" i="2"/>
  <c r="U325" i="2"/>
  <c r="U324" i="2"/>
  <c r="U323" i="2"/>
  <c r="U322" i="2"/>
  <c r="U321" i="2"/>
  <c r="U320" i="2"/>
  <c r="U319" i="2"/>
  <c r="U318" i="2"/>
  <c r="U317" i="2"/>
  <c r="U316" i="2"/>
  <c r="U315" i="2"/>
  <c r="U314" i="2"/>
  <c r="U313" i="2"/>
  <c r="U312" i="2"/>
  <c r="U311" i="2"/>
  <c r="U310" i="2"/>
  <c r="U309" i="2"/>
  <c r="U308" i="2"/>
  <c r="U307" i="2"/>
  <c r="U306" i="2"/>
  <c r="U305" i="2"/>
  <c r="U304" i="2"/>
  <c r="U303" i="2"/>
  <c r="U302" i="2"/>
  <c r="U301" i="2"/>
  <c r="U300" i="2"/>
  <c r="U299" i="2"/>
  <c r="U298" i="2"/>
  <c r="U297" i="2"/>
  <c r="U296" i="2"/>
  <c r="U295" i="2"/>
  <c r="U294" i="2"/>
  <c r="U293" i="2"/>
  <c r="U292" i="2"/>
  <c r="U291" i="2"/>
  <c r="U290" i="2"/>
  <c r="U289" i="2"/>
  <c r="U288" i="2"/>
  <c r="U287" i="2"/>
  <c r="U286" i="2"/>
  <c r="U285" i="2"/>
  <c r="U284" i="2"/>
  <c r="U283" i="2"/>
  <c r="U282" i="2"/>
  <c r="U281" i="2"/>
  <c r="U280" i="2"/>
  <c r="U279" i="2"/>
  <c r="U278" i="2"/>
  <c r="U277" i="2"/>
  <c r="U276" i="2"/>
  <c r="U275" i="2"/>
  <c r="U274" i="2"/>
  <c r="U273" i="2"/>
  <c r="U272" i="2"/>
  <c r="U271" i="2"/>
  <c r="U270" i="2"/>
  <c r="U269" i="2"/>
  <c r="U268" i="2"/>
  <c r="U267" i="2"/>
  <c r="U266" i="2"/>
  <c r="U265" i="2"/>
  <c r="U264" i="2"/>
  <c r="U263" i="2"/>
  <c r="U262" i="2"/>
  <c r="U261" i="2"/>
  <c r="U260" i="2"/>
  <c r="U259" i="2"/>
  <c r="U258" i="2"/>
  <c r="U257" i="2"/>
  <c r="U256" i="2"/>
  <c r="U255" i="2"/>
  <c r="U254" i="2"/>
  <c r="U253" i="2"/>
  <c r="U252" i="2"/>
  <c r="U251" i="2"/>
  <c r="U250" i="2"/>
  <c r="U249" i="2"/>
  <c r="U248" i="2"/>
  <c r="U247" i="2"/>
  <c r="U246" i="2"/>
  <c r="U245" i="2"/>
  <c r="U244" i="2"/>
  <c r="U243" i="2"/>
  <c r="U242" i="2"/>
  <c r="U241" i="2"/>
  <c r="U240" i="2"/>
  <c r="U239" i="2"/>
  <c r="U238" i="2"/>
  <c r="U237" i="2"/>
  <c r="U236" i="2"/>
  <c r="U235" i="2"/>
  <c r="U234" i="2"/>
  <c r="U233" i="2"/>
  <c r="U232" i="2"/>
  <c r="U231" i="2"/>
  <c r="U230" i="2"/>
  <c r="U229" i="2"/>
  <c r="U228" i="2"/>
  <c r="U227" i="2"/>
  <c r="U226" i="2"/>
  <c r="U225" i="2"/>
  <c r="U224" i="2"/>
  <c r="U223" i="2"/>
  <c r="U222" i="2"/>
  <c r="U221" i="2"/>
  <c r="U220" i="2"/>
  <c r="U219" i="2"/>
  <c r="U218" i="2"/>
  <c r="U217" i="2"/>
  <c r="U216" i="2"/>
  <c r="U215" i="2"/>
  <c r="U214" i="2"/>
  <c r="U213" i="2"/>
  <c r="U212" i="2"/>
  <c r="U211" i="2"/>
  <c r="U210" i="2"/>
  <c r="U209" i="2"/>
  <c r="U208" i="2"/>
  <c r="U207" i="2"/>
  <c r="U206" i="2"/>
  <c r="U205" i="2"/>
  <c r="U204" i="2"/>
  <c r="U203" i="2"/>
  <c r="U202" i="2"/>
  <c r="U201" i="2"/>
  <c r="U200" i="2"/>
  <c r="U199" i="2"/>
  <c r="U198" i="2"/>
  <c r="U197" i="2"/>
  <c r="U196" i="2"/>
  <c r="U195" i="2"/>
  <c r="U194" i="2"/>
  <c r="U193" i="2"/>
  <c r="U192" i="2"/>
  <c r="U191" i="2"/>
  <c r="U190" i="2"/>
  <c r="U189" i="2"/>
  <c r="U188" i="2"/>
  <c r="U187" i="2"/>
  <c r="U186" i="2"/>
  <c r="U185" i="2"/>
  <c r="U184" i="2"/>
  <c r="U183" i="2"/>
  <c r="U182" i="2"/>
  <c r="U181" i="2"/>
  <c r="U180" i="2"/>
  <c r="U179" i="2"/>
  <c r="U178" i="2"/>
  <c r="U177" i="2"/>
  <c r="U176" i="2"/>
  <c r="U175" i="2"/>
  <c r="U174" i="2"/>
  <c r="U173" i="2"/>
  <c r="U172" i="2"/>
  <c r="U171" i="2"/>
  <c r="U170" i="2"/>
  <c r="U169" i="2"/>
  <c r="U168" i="2"/>
  <c r="U167" i="2"/>
  <c r="U166" i="2"/>
  <c r="U165" i="2"/>
  <c r="U164" i="2"/>
  <c r="U163" i="2"/>
  <c r="U162" i="2"/>
  <c r="U161" i="2"/>
  <c r="U160" i="2"/>
  <c r="U159" i="2"/>
  <c r="U158" i="2"/>
  <c r="U157" i="2"/>
  <c r="U156" i="2"/>
  <c r="U155" i="2"/>
  <c r="U154" i="2"/>
  <c r="U153" i="2"/>
  <c r="U152" i="2"/>
  <c r="U151" i="2"/>
  <c r="U150" i="2"/>
  <c r="U149" i="2"/>
  <c r="U148" i="2"/>
  <c r="U147" i="2"/>
  <c r="U146" i="2"/>
  <c r="U145" i="2"/>
  <c r="U144" i="2"/>
  <c r="U143" i="2"/>
  <c r="U142" i="2"/>
  <c r="U141" i="2"/>
  <c r="U140" i="2"/>
  <c r="U139"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F411" i="16"/>
  <c r="F410" i="16"/>
  <c r="F409" i="16"/>
  <c r="F408" i="16"/>
  <c r="F407" i="16"/>
  <c r="F406" i="16"/>
  <c r="F405" i="16"/>
  <c r="F404" i="16"/>
  <c r="F403" i="16"/>
  <c r="F402" i="16"/>
  <c r="F401" i="16"/>
  <c r="F400" i="16"/>
  <c r="F399" i="16"/>
  <c r="F398" i="16"/>
  <c r="F397" i="16"/>
  <c r="F396" i="16"/>
  <c r="F395" i="16"/>
  <c r="F394" i="16"/>
  <c r="F393" i="16"/>
  <c r="F392" i="16"/>
  <c r="F391" i="16"/>
  <c r="F390" i="16"/>
  <c r="F389" i="16"/>
  <c r="F388" i="16"/>
  <c r="F387" i="16"/>
  <c r="F386" i="16"/>
  <c r="F385" i="16"/>
  <c r="F384" i="16"/>
  <c r="F383" i="16"/>
  <c r="F382" i="16"/>
  <c r="F381" i="16"/>
  <c r="F380" i="16"/>
  <c r="F379" i="16"/>
  <c r="F378" i="16"/>
  <c r="F377" i="16"/>
  <c r="F376" i="16"/>
  <c r="F375" i="16"/>
  <c r="F374" i="16"/>
  <c r="F373" i="16"/>
  <c r="F372" i="16"/>
  <c r="F371" i="16"/>
  <c r="F370" i="16"/>
  <c r="F369" i="16"/>
  <c r="F368" i="16"/>
  <c r="F367" i="16"/>
  <c r="F366" i="16"/>
  <c r="F365" i="16"/>
  <c r="F364" i="16"/>
  <c r="F363" i="16"/>
  <c r="F362" i="16"/>
  <c r="F361" i="16"/>
  <c r="F360" i="16"/>
  <c r="F359" i="16"/>
  <c r="F358" i="16"/>
  <c r="F357" i="16"/>
  <c r="F356" i="16"/>
  <c r="F355" i="16"/>
  <c r="F354" i="16"/>
  <c r="F353" i="16"/>
  <c r="F352" i="16"/>
  <c r="F351" i="16"/>
  <c r="F350" i="16"/>
  <c r="F349" i="16"/>
  <c r="F348" i="16"/>
  <c r="F347" i="16"/>
  <c r="F346" i="16"/>
  <c r="F345" i="16"/>
  <c r="F344" i="16"/>
  <c r="F343" i="16"/>
  <c r="F342" i="16"/>
  <c r="F341" i="16"/>
  <c r="F340" i="16"/>
  <c r="F339" i="16"/>
  <c r="F338" i="16"/>
  <c r="F337" i="16"/>
  <c r="F336" i="16"/>
  <c r="F335" i="16"/>
  <c r="F334" i="16"/>
  <c r="F333" i="16"/>
  <c r="F332" i="16"/>
  <c r="F331" i="16"/>
  <c r="F330" i="16"/>
  <c r="F329" i="16"/>
  <c r="F328" i="16"/>
  <c r="F327" i="16"/>
  <c r="F326" i="16"/>
  <c r="F325" i="16"/>
  <c r="F324" i="16"/>
  <c r="F323" i="16"/>
  <c r="F322" i="16"/>
  <c r="F321" i="16"/>
  <c r="F320" i="16"/>
  <c r="F319" i="16"/>
  <c r="F318" i="16"/>
  <c r="F317" i="16"/>
  <c r="F316" i="16"/>
  <c r="F315" i="16"/>
  <c r="F314" i="16"/>
  <c r="F313" i="16"/>
  <c r="F312" i="16"/>
  <c r="F311" i="16"/>
  <c r="F310" i="16"/>
  <c r="F309" i="16"/>
  <c r="F308" i="16"/>
  <c r="F307" i="16"/>
  <c r="F306" i="16"/>
  <c r="F305" i="16"/>
  <c r="F304" i="16"/>
  <c r="F303" i="16"/>
  <c r="F302" i="16"/>
  <c r="F301" i="16"/>
  <c r="F300" i="16"/>
  <c r="F299" i="16"/>
  <c r="F298" i="16"/>
  <c r="F297" i="16"/>
  <c r="F296" i="16"/>
  <c r="F295" i="16"/>
  <c r="F294" i="16"/>
  <c r="F293" i="16"/>
  <c r="F292" i="16"/>
  <c r="F291" i="16"/>
  <c r="F290" i="16"/>
  <c r="F289" i="16"/>
  <c r="F288" i="16"/>
  <c r="F287" i="16"/>
  <c r="F286" i="16"/>
  <c r="F285" i="16"/>
  <c r="F284" i="16"/>
  <c r="F283" i="16"/>
  <c r="F282" i="16"/>
  <c r="F281" i="16"/>
  <c r="F280" i="16"/>
  <c r="F279" i="16"/>
  <c r="F278" i="16"/>
  <c r="F277" i="16"/>
  <c r="F276" i="16"/>
  <c r="F275" i="16"/>
  <c r="F274" i="16"/>
  <c r="F273" i="16"/>
  <c r="F272" i="16"/>
  <c r="F271" i="16"/>
  <c r="F270" i="16"/>
  <c r="F269" i="16"/>
  <c r="F268" i="16"/>
  <c r="F267" i="16"/>
  <c r="F266" i="16"/>
  <c r="F265" i="16"/>
  <c r="F264" i="16"/>
  <c r="F263" i="16"/>
  <c r="F262" i="16"/>
  <c r="F261" i="16"/>
  <c r="F260" i="16"/>
  <c r="F259" i="16"/>
  <c r="F258" i="16"/>
  <c r="F257" i="16"/>
  <c r="F256" i="16"/>
  <c r="F255" i="16"/>
  <c r="F254" i="16"/>
  <c r="F253" i="16"/>
  <c r="F252" i="16"/>
  <c r="F251" i="16"/>
  <c r="F250" i="16"/>
  <c r="F249" i="16"/>
  <c r="F248" i="16"/>
  <c r="F247" i="16"/>
  <c r="F246" i="16"/>
  <c r="F245" i="16"/>
  <c r="F244" i="16"/>
  <c r="F243" i="16"/>
  <c r="F242" i="16"/>
  <c r="F241" i="16"/>
  <c r="F240" i="16"/>
  <c r="F239" i="16"/>
  <c r="F238" i="16"/>
  <c r="F237" i="16"/>
  <c r="F236" i="16"/>
  <c r="F235" i="16"/>
  <c r="F234" i="16"/>
  <c r="F233" i="16"/>
  <c r="F232" i="16"/>
  <c r="F231" i="16"/>
  <c r="F230" i="16"/>
  <c r="F229" i="16"/>
  <c r="F228" i="16"/>
  <c r="F227" i="16"/>
  <c r="F226" i="16"/>
  <c r="F225" i="16"/>
  <c r="F224" i="16"/>
  <c r="F223" i="16"/>
  <c r="F222" i="16"/>
  <c r="F221" i="16"/>
  <c r="F220" i="16"/>
  <c r="F219" i="16"/>
  <c r="F218" i="16"/>
  <c r="F217" i="16"/>
  <c r="F216" i="16"/>
  <c r="F215" i="16"/>
  <c r="F214" i="16"/>
  <c r="F213" i="16"/>
  <c r="F212" i="16"/>
  <c r="F211" i="16"/>
  <c r="F210" i="16"/>
  <c r="F209" i="16"/>
  <c r="F208" i="16"/>
  <c r="F207" i="16"/>
  <c r="F206" i="16"/>
  <c r="F205" i="16"/>
  <c r="F204" i="16"/>
  <c r="F203" i="16"/>
  <c r="F202" i="16"/>
  <c r="F201" i="16"/>
  <c r="F200" i="16"/>
  <c r="F199" i="16"/>
  <c r="F198" i="16"/>
  <c r="F197" i="16"/>
  <c r="F196" i="16"/>
  <c r="F195" i="16"/>
  <c r="F194" i="16"/>
  <c r="F193" i="16"/>
  <c r="F192" i="16"/>
  <c r="F191" i="16"/>
  <c r="F190" i="16"/>
  <c r="F189" i="16"/>
  <c r="F188" i="16"/>
  <c r="F187" i="16"/>
  <c r="F186" i="16"/>
  <c r="F185" i="16"/>
  <c r="F184" i="16"/>
  <c r="F183" i="16"/>
  <c r="F182" i="16"/>
  <c r="F181" i="16"/>
  <c r="F180" i="16"/>
  <c r="F179" i="16"/>
  <c r="F178" i="16"/>
  <c r="F177" i="16"/>
  <c r="F176" i="16"/>
  <c r="F175" i="16"/>
  <c r="F174" i="16"/>
  <c r="F173" i="16"/>
  <c r="F172" i="16"/>
  <c r="F171" i="16"/>
  <c r="F170" i="16"/>
  <c r="F169" i="16"/>
  <c r="F168" i="16"/>
  <c r="F167" i="16"/>
  <c r="F166" i="16"/>
  <c r="F165" i="16"/>
  <c r="F164" i="16"/>
  <c r="F163" i="16"/>
  <c r="F162" i="16"/>
  <c r="F161" i="16"/>
  <c r="F160" i="16"/>
  <c r="F159" i="16"/>
  <c r="F158" i="16"/>
  <c r="F157" i="16"/>
  <c r="F156" i="16"/>
  <c r="F155" i="16"/>
  <c r="F154" i="16"/>
  <c r="F153" i="16"/>
  <c r="F152" i="16"/>
  <c r="F151" i="16"/>
  <c r="F150" i="16"/>
  <c r="F149" i="16"/>
  <c r="F148" i="16"/>
  <c r="F147" i="16"/>
  <c r="F146" i="16"/>
  <c r="F145" i="16"/>
  <c r="F144" i="16"/>
  <c r="F143" i="16"/>
  <c r="F142" i="16"/>
  <c r="F141" i="16"/>
  <c r="F140" i="16"/>
  <c r="F139" i="16"/>
  <c r="F138" i="16"/>
  <c r="F137" i="16"/>
  <c r="F136" i="16"/>
  <c r="F135" i="16"/>
  <c r="F134" i="16"/>
  <c r="F133" i="16"/>
  <c r="F132" i="16"/>
  <c r="F131" i="16"/>
  <c r="F130" i="16"/>
  <c r="F129" i="16"/>
  <c r="F128" i="16"/>
  <c r="F127" i="16"/>
  <c r="F126" i="16"/>
  <c r="F125" i="16"/>
  <c r="F124" i="16"/>
  <c r="F123" i="16"/>
  <c r="F122" i="16"/>
  <c r="F121" i="16"/>
  <c r="F120" i="16"/>
  <c r="F119" i="16"/>
  <c r="F118" i="16"/>
  <c r="F117" i="16"/>
  <c r="F116" i="16"/>
  <c r="F115" i="16"/>
  <c r="F114" i="16"/>
  <c r="F113" i="16"/>
  <c r="F112" i="16"/>
  <c r="F111" i="16"/>
  <c r="F110" i="16"/>
  <c r="F109" i="16"/>
  <c r="F108" i="16"/>
  <c r="F107" i="16"/>
  <c r="F106" i="16"/>
  <c r="F105" i="16"/>
  <c r="F104" i="16"/>
  <c r="F103" i="16"/>
  <c r="F102" i="16"/>
  <c r="F101" i="16"/>
  <c r="F100" i="16"/>
  <c r="F99" i="16"/>
  <c r="F98" i="16"/>
  <c r="F97" i="16"/>
  <c r="F96" i="16"/>
  <c r="F95" i="16"/>
  <c r="F94" i="16"/>
  <c r="F93" i="16"/>
  <c r="F92" i="16"/>
  <c r="F91" i="16"/>
  <c r="F90" i="16"/>
  <c r="F89" i="16"/>
  <c r="F88" i="16"/>
  <c r="F87" i="16"/>
  <c r="F86" i="16"/>
  <c r="F85" i="16"/>
  <c r="F84" i="16"/>
  <c r="F83" i="16"/>
  <c r="F82" i="16"/>
  <c r="F81" i="16"/>
  <c r="F80" i="16"/>
  <c r="F79" i="16"/>
  <c r="F78" i="16"/>
  <c r="F77" i="16"/>
  <c r="F76" i="16"/>
  <c r="F75" i="16"/>
  <c r="F74" i="16"/>
  <c r="F73" i="16"/>
  <c r="F72" i="16"/>
  <c r="F71" i="16"/>
  <c r="F70" i="16"/>
  <c r="F69" i="16"/>
  <c r="F68" i="16"/>
  <c r="F67" i="16"/>
  <c r="F66" i="16"/>
  <c r="F65" i="16"/>
  <c r="F64" i="16"/>
  <c r="F63" i="16"/>
  <c r="F62" i="16"/>
  <c r="F61" i="16"/>
  <c r="F60" i="16"/>
  <c r="F59" i="16"/>
  <c r="F58" i="16"/>
  <c r="F57" i="16"/>
  <c r="F56" i="16"/>
  <c r="F55"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5" i="16"/>
  <c r="U411" i="16"/>
  <c r="U410" i="16"/>
  <c r="U409" i="16"/>
  <c r="U408" i="16"/>
  <c r="U407" i="16"/>
  <c r="U406" i="16"/>
  <c r="U405" i="16"/>
  <c r="U404" i="16"/>
  <c r="U403" i="16"/>
  <c r="U402" i="16"/>
  <c r="U401" i="16"/>
  <c r="U400" i="16"/>
  <c r="U399" i="16"/>
  <c r="U398" i="16"/>
  <c r="U397" i="16"/>
  <c r="U396" i="16"/>
  <c r="U395" i="16"/>
  <c r="U394" i="16"/>
  <c r="U393" i="16"/>
  <c r="U392" i="16"/>
  <c r="U391" i="16"/>
  <c r="U390" i="16"/>
  <c r="U389" i="16"/>
  <c r="U388" i="16"/>
  <c r="U387" i="16"/>
  <c r="U386" i="16"/>
  <c r="U385" i="16"/>
  <c r="U384" i="16"/>
  <c r="U383" i="16"/>
  <c r="U382" i="16"/>
  <c r="U381" i="16"/>
  <c r="U380" i="16"/>
  <c r="U379" i="16"/>
  <c r="U378" i="16"/>
  <c r="U377" i="16"/>
  <c r="U376" i="16"/>
  <c r="U375" i="16"/>
  <c r="U374" i="16"/>
  <c r="U373" i="16"/>
  <c r="U372" i="16"/>
  <c r="U371" i="16"/>
  <c r="U370" i="16"/>
  <c r="U369" i="16"/>
  <c r="U368" i="16"/>
  <c r="U367" i="16"/>
  <c r="U366" i="16"/>
  <c r="U365" i="16"/>
  <c r="U364" i="16"/>
  <c r="U363" i="16"/>
  <c r="U362" i="16"/>
  <c r="U361" i="16"/>
  <c r="U360" i="16"/>
  <c r="U359" i="16"/>
  <c r="U358" i="16"/>
  <c r="U357" i="16"/>
  <c r="U356" i="16"/>
  <c r="U355" i="16"/>
  <c r="U354" i="16"/>
  <c r="U353" i="16"/>
  <c r="U352" i="16"/>
  <c r="U351" i="16"/>
  <c r="U350" i="16"/>
  <c r="U349" i="16"/>
  <c r="U348" i="16"/>
  <c r="U347" i="16"/>
  <c r="U346" i="16"/>
  <c r="U345" i="16"/>
  <c r="U344" i="16"/>
  <c r="U343" i="16"/>
  <c r="U342" i="16"/>
  <c r="U341" i="16"/>
  <c r="U340" i="16"/>
  <c r="U339" i="16"/>
  <c r="U338" i="16"/>
  <c r="U337" i="16"/>
  <c r="U336" i="16"/>
  <c r="U335" i="16"/>
  <c r="U334" i="16"/>
  <c r="U333" i="16"/>
  <c r="U332" i="16"/>
  <c r="U331" i="16"/>
  <c r="U330" i="16"/>
  <c r="U329" i="16"/>
  <c r="U328" i="16"/>
  <c r="U327" i="16"/>
  <c r="U326" i="16"/>
  <c r="U325" i="16"/>
  <c r="U324" i="16"/>
  <c r="U323" i="16"/>
  <c r="U322" i="16"/>
  <c r="U321" i="16"/>
  <c r="U320" i="16"/>
  <c r="U319" i="16"/>
  <c r="U318" i="16"/>
  <c r="U317" i="16"/>
  <c r="U316" i="16"/>
  <c r="U315" i="16"/>
  <c r="U314" i="16"/>
  <c r="U313" i="16"/>
  <c r="U312" i="16"/>
  <c r="U311" i="16"/>
  <c r="U310" i="16"/>
  <c r="U309" i="16"/>
  <c r="U308" i="16"/>
  <c r="U307" i="16"/>
  <c r="U306" i="16"/>
  <c r="U305" i="16"/>
  <c r="U304" i="16"/>
  <c r="U303" i="16"/>
  <c r="U302" i="16"/>
  <c r="U301" i="16"/>
  <c r="U300" i="16"/>
  <c r="U299" i="16"/>
  <c r="U298" i="16"/>
  <c r="U297" i="16"/>
  <c r="U296" i="16"/>
  <c r="U295" i="16"/>
  <c r="U294" i="16"/>
  <c r="U293" i="16"/>
  <c r="U292" i="16"/>
  <c r="U291" i="16"/>
  <c r="U290" i="16"/>
  <c r="U289" i="16"/>
  <c r="U288" i="16"/>
  <c r="U287" i="16"/>
  <c r="U286" i="16"/>
  <c r="U285" i="16"/>
  <c r="U284" i="16"/>
  <c r="U283" i="16"/>
  <c r="U282" i="16"/>
  <c r="U281" i="16"/>
  <c r="U280" i="16"/>
  <c r="U279" i="16"/>
  <c r="U278" i="16"/>
  <c r="U277" i="16"/>
  <c r="U276" i="16"/>
  <c r="U275" i="16"/>
  <c r="U274" i="16"/>
  <c r="U273" i="16"/>
  <c r="U272" i="16"/>
  <c r="U271" i="16"/>
  <c r="U270" i="16"/>
  <c r="U269" i="16"/>
  <c r="U268" i="16"/>
  <c r="U267" i="16"/>
  <c r="U266" i="16"/>
  <c r="U265" i="16"/>
  <c r="U264" i="16"/>
  <c r="U263" i="16"/>
  <c r="U262" i="16"/>
  <c r="U261" i="16"/>
  <c r="U260" i="16"/>
  <c r="U259" i="16"/>
  <c r="U258" i="16"/>
  <c r="U257" i="16"/>
  <c r="U256" i="16"/>
  <c r="U255" i="16"/>
  <c r="U254" i="16"/>
  <c r="U253" i="16"/>
  <c r="U252" i="16"/>
  <c r="U251" i="16"/>
  <c r="U250" i="16"/>
  <c r="U249" i="16"/>
  <c r="U248" i="16"/>
  <c r="U247" i="16"/>
  <c r="U246" i="16"/>
  <c r="U245" i="16"/>
  <c r="U244" i="16"/>
  <c r="U243" i="16"/>
  <c r="U242" i="16"/>
  <c r="U241" i="16"/>
  <c r="U240" i="16"/>
  <c r="U239" i="16"/>
  <c r="U238" i="16"/>
  <c r="U237" i="16"/>
  <c r="U236" i="16"/>
  <c r="U235" i="16"/>
  <c r="U234" i="16"/>
  <c r="U233" i="16"/>
  <c r="U232" i="16"/>
  <c r="U231" i="16"/>
  <c r="U230" i="16"/>
  <c r="U229" i="16"/>
  <c r="U228" i="16"/>
  <c r="U227" i="16"/>
  <c r="U226" i="16"/>
  <c r="U225" i="16"/>
  <c r="U224" i="16"/>
  <c r="U223" i="16"/>
  <c r="U222" i="16"/>
  <c r="U221" i="16"/>
  <c r="U220" i="16"/>
  <c r="U219" i="16"/>
  <c r="U218" i="16"/>
  <c r="U217" i="16"/>
  <c r="U216" i="16"/>
  <c r="U215" i="16"/>
  <c r="U214" i="16"/>
  <c r="U213" i="16"/>
  <c r="U212" i="16"/>
  <c r="U211" i="16"/>
  <c r="U210" i="16"/>
  <c r="U209" i="16"/>
  <c r="U208" i="16"/>
  <c r="U207" i="16"/>
  <c r="U206" i="16"/>
  <c r="U205" i="16"/>
  <c r="U204" i="16"/>
  <c r="U203" i="16"/>
  <c r="U202" i="16"/>
  <c r="U201" i="16"/>
  <c r="U200" i="16"/>
  <c r="U199" i="16"/>
  <c r="U198" i="16"/>
  <c r="U197" i="16"/>
  <c r="U196" i="16"/>
  <c r="U195" i="16"/>
  <c r="U194" i="16"/>
  <c r="U193" i="16"/>
  <c r="U192" i="16"/>
  <c r="U191" i="16"/>
  <c r="U190" i="16"/>
  <c r="U189" i="16"/>
  <c r="U188" i="16"/>
  <c r="U187" i="16"/>
  <c r="U186" i="16"/>
  <c r="U185" i="16"/>
  <c r="U184" i="16"/>
  <c r="U183" i="16"/>
  <c r="U182" i="16"/>
  <c r="U181" i="16"/>
  <c r="U180" i="16"/>
  <c r="U179" i="16"/>
  <c r="U178" i="16"/>
  <c r="U177" i="16"/>
  <c r="U176" i="16"/>
  <c r="U175" i="16"/>
  <c r="U174" i="16"/>
  <c r="U173" i="16"/>
  <c r="U172" i="16"/>
  <c r="U171" i="16"/>
  <c r="U170" i="16"/>
  <c r="U169" i="16"/>
  <c r="U168" i="16"/>
  <c r="U167" i="16"/>
  <c r="U166" i="16"/>
  <c r="U165" i="16"/>
  <c r="U164" i="16"/>
  <c r="U163" i="16"/>
  <c r="U162" i="16"/>
  <c r="U161" i="16"/>
  <c r="U160" i="16"/>
  <c r="U159" i="16"/>
  <c r="U158" i="16"/>
  <c r="U157" i="16"/>
  <c r="U156" i="16"/>
  <c r="U155" i="16"/>
  <c r="U154" i="16"/>
  <c r="U153" i="16"/>
  <c r="U152" i="16"/>
  <c r="U151" i="16"/>
  <c r="U150" i="16"/>
  <c r="U149" i="16"/>
  <c r="U148" i="16"/>
  <c r="U147" i="16"/>
  <c r="U146" i="16"/>
  <c r="U145" i="16"/>
  <c r="U144" i="16"/>
  <c r="U143" i="16"/>
  <c r="U142" i="16"/>
  <c r="U141" i="16"/>
  <c r="U140" i="16"/>
  <c r="U139" i="16"/>
  <c r="U138" i="16"/>
  <c r="U137" i="16"/>
  <c r="U136" i="16"/>
  <c r="U135" i="16"/>
  <c r="U134" i="16"/>
  <c r="U133" i="16"/>
  <c r="U132" i="16"/>
  <c r="U131" i="16"/>
  <c r="U130" i="16"/>
  <c r="U129" i="16"/>
  <c r="U128" i="16"/>
  <c r="U127" i="16"/>
  <c r="U126" i="16"/>
  <c r="U125" i="16"/>
  <c r="U124" i="16"/>
  <c r="U123" i="16"/>
  <c r="U122" i="16"/>
  <c r="U121" i="16"/>
  <c r="U120" i="16"/>
  <c r="U119" i="16"/>
  <c r="U118" i="16"/>
  <c r="U117" i="16"/>
  <c r="U116" i="16"/>
  <c r="U115" i="16"/>
  <c r="U114" i="16"/>
  <c r="U113" i="16"/>
  <c r="U112" i="16"/>
  <c r="U111" i="16"/>
  <c r="U110" i="16"/>
  <c r="U109" i="16"/>
  <c r="U108" i="16"/>
  <c r="U107" i="16"/>
  <c r="U106" i="16"/>
  <c r="U105" i="16"/>
  <c r="U104" i="16"/>
  <c r="U103" i="16"/>
  <c r="U102" i="16"/>
  <c r="U101" i="16"/>
  <c r="U100" i="16"/>
  <c r="U99" i="16"/>
  <c r="U98" i="16"/>
  <c r="U97" i="16"/>
  <c r="U96" i="16"/>
  <c r="U95" i="16"/>
  <c r="U94" i="16"/>
  <c r="U93" i="16"/>
  <c r="U92" i="16"/>
  <c r="U91" i="16"/>
  <c r="U90" i="16"/>
  <c r="U89" i="16"/>
  <c r="U88" i="16"/>
  <c r="U87" i="16"/>
  <c r="U86" i="16"/>
  <c r="U85" i="16"/>
  <c r="U84" i="16"/>
  <c r="U83" i="16"/>
  <c r="U82" i="16"/>
  <c r="U81" i="16"/>
  <c r="U80" i="16"/>
  <c r="U79" i="16"/>
  <c r="U78" i="16"/>
  <c r="U77" i="16"/>
  <c r="U76" i="16"/>
  <c r="U75" i="16"/>
  <c r="U74" i="16"/>
  <c r="U73" i="16"/>
  <c r="U72" i="16"/>
  <c r="U71" i="16"/>
  <c r="U70" i="16"/>
  <c r="U69" i="16"/>
  <c r="U68" i="16"/>
  <c r="U67" i="16"/>
  <c r="U66" i="16"/>
  <c r="U65" i="16"/>
  <c r="U64" i="16"/>
  <c r="U63" i="16"/>
  <c r="U62" i="16"/>
  <c r="U61" i="16"/>
  <c r="U60" i="16"/>
  <c r="U59" i="16"/>
  <c r="U58" i="16"/>
  <c r="U57" i="16"/>
  <c r="U56" i="16"/>
  <c r="U55" i="16"/>
  <c r="U54" i="16"/>
  <c r="U53" i="16"/>
  <c r="U52" i="16"/>
  <c r="U51" i="16"/>
  <c r="U50" i="16"/>
  <c r="U49" i="16"/>
  <c r="U48" i="16"/>
  <c r="U47" i="16"/>
  <c r="U46" i="16"/>
  <c r="U45" i="16"/>
  <c r="U44" i="16"/>
  <c r="U43" i="16"/>
  <c r="U42" i="16"/>
  <c r="U41" i="16"/>
  <c r="U40" i="16"/>
  <c r="U39" i="16"/>
  <c r="U38" i="16"/>
  <c r="U37" i="16"/>
  <c r="U36" i="16"/>
  <c r="U35" i="16"/>
  <c r="U34" i="16"/>
  <c r="U33" i="16"/>
  <c r="U32" i="16"/>
  <c r="U31" i="16"/>
  <c r="U30" i="16"/>
  <c r="U29" i="16"/>
  <c r="U28" i="16"/>
  <c r="U27" i="16"/>
  <c r="U26" i="16"/>
  <c r="U25" i="16"/>
  <c r="U24" i="16"/>
  <c r="U23" i="16"/>
  <c r="U22" i="16"/>
  <c r="U21" i="16"/>
  <c r="U20" i="16"/>
  <c r="U19" i="16"/>
  <c r="U18" i="16"/>
  <c r="U17" i="16"/>
  <c r="U16" i="16"/>
  <c r="U15" i="16"/>
  <c r="U14" i="16"/>
  <c r="U13" i="16"/>
  <c r="U12" i="16"/>
  <c r="U11" i="16"/>
  <c r="U10" i="16"/>
  <c r="F5" i="2"/>
  <c r="F978" i="2"/>
  <c r="F976" i="2"/>
  <c r="F975" i="2"/>
  <c r="F974" i="2"/>
  <c r="F972" i="2"/>
  <c r="F971" i="2"/>
  <c r="F970" i="2"/>
  <c r="F968" i="2"/>
  <c r="F967" i="2"/>
  <c r="F966" i="2"/>
  <c r="F964" i="2"/>
  <c r="F963" i="2"/>
  <c r="F962" i="2"/>
  <c r="F960" i="2"/>
  <c r="F959" i="2"/>
  <c r="F958" i="2"/>
  <c r="F956" i="2"/>
  <c r="F955" i="2"/>
  <c r="F954" i="2"/>
  <c r="F952" i="2"/>
  <c r="F951" i="2"/>
  <c r="F950" i="2"/>
  <c r="F948" i="2"/>
  <c r="F947" i="2"/>
  <c r="F946" i="2"/>
  <c r="F944" i="2"/>
  <c r="F943" i="2"/>
  <c r="F942" i="2"/>
  <c r="F940" i="2"/>
  <c r="F939" i="2"/>
  <c r="F938" i="2"/>
  <c r="F936" i="2"/>
  <c r="F935" i="2"/>
  <c r="F934" i="2"/>
  <c r="F932" i="2"/>
  <c r="F931" i="2"/>
  <c r="F930" i="2"/>
  <c r="F928" i="2"/>
  <c r="F927" i="2"/>
  <c r="F926" i="2"/>
  <c r="F924" i="2"/>
  <c r="F923" i="2"/>
  <c r="F922" i="2"/>
  <c r="F920" i="2"/>
  <c r="F919" i="2"/>
  <c r="F918" i="2"/>
  <c r="F916" i="2"/>
  <c r="F915" i="2"/>
  <c r="F914" i="2"/>
  <c r="F912" i="2"/>
  <c r="F911" i="2"/>
  <c r="F910" i="2"/>
  <c r="F908" i="2"/>
  <c r="F907" i="2"/>
  <c r="F906" i="2"/>
  <c r="F904" i="2"/>
  <c r="F903" i="2"/>
  <c r="F902" i="2"/>
  <c r="F900" i="2"/>
  <c r="F899" i="2"/>
  <c r="F898" i="2"/>
  <c r="F896" i="2"/>
  <c r="F895" i="2"/>
  <c r="F894" i="2"/>
  <c r="F892" i="2"/>
  <c r="F891" i="2"/>
  <c r="F890" i="2"/>
  <c r="F888" i="2"/>
  <c r="F887" i="2"/>
  <c r="F886" i="2"/>
  <c r="F884" i="2"/>
  <c r="F883" i="2"/>
  <c r="F882" i="2"/>
  <c r="F880" i="2"/>
  <c r="F879" i="2"/>
  <c r="F878" i="2"/>
  <c r="F876" i="2"/>
  <c r="F875" i="2"/>
  <c r="F874" i="2"/>
  <c r="F872" i="2"/>
  <c r="F871" i="2"/>
  <c r="F870" i="2"/>
  <c r="F868" i="2"/>
  <c r="F867" i="2"/>
  <c r="F866" i="2"/>
  <c r="F864" i="2"/>
  <c r="F863" i="2"/>
  <c r="F862" i="2"/>
  <c r="F860" i="2"/>
  <c r="F859" i="2"/>
  <c r="F858" i="2"/>
  <c r="F856" i="2"/>
  <c r="F855" i="2"/>
  <c r="F854" i="2"/>
  <c r="F852" i="2"/>
  <c r="F850" i="2"/>
  <c r="F848" i="2"/>
  <c r="F847" i="2"/>
  <c r="F846" i="2"/>
  <c r="F844" i="2"/>
  <c r="F843" i="2"/>
  <c r="F842" i="2"/>
  <c r="F840" i="2"/>
  <c r="F839" i="2"/>
  <c r="F838" i="2"/>
  <c r="F836" i="2"/>
  <c r="F834" i="2"/>
  <c r="F832" i="2"/>
  <c r="F831" i="2"/>
  <c r="F830" i="2"/>
  <c r="F828" i="2"/>
  <c r="F827" i="2"/>
  <c r="F826" i="2"/>
  <c r="F824" i="2"/>
  <c r="F823" i="2"/>
  <c r="F822" i="2"/>
  <c r="F820" i="2"/>
  <c r="F818" i="2"/>
  <c r="F816" i="2"/>
  <c r="F815" i="2"/>
  <c r="F814" i="2"/>
  <c r="F812" i="2"/>
  <c r="F811" i="2"/>
  <c r="F810" i="2"/>
  <c r="F808" i="2"/>
  <c r="F807" i="2"/>
  <c r="F806" i="2"/>
  <c r="F804" i="2"/>
  <c r="F802" i="2"/>
  <c r="F800" i="2"/>
  <c r="F799" i="2"/>
  <c r="F798" i="2"/>
  <c r="F796" i="2"/>
  <c r="F795" i="2"/>
  <c r="F794" i="2"/>
  <c r="F792" i="2"/>
  <c r="F791" i="2"/>
  <c r="F790" i="2"/>
  <c r="F788" i="2"/>
  <c r="F786" i="2"/>
  <c r="F784" i="2"/>
  <c r="F783" i="2"/>
  <c r="F782" i="2"/>
  <c r="F780" i="2"/>
  <c r="F779" i="2"/>
  <c r="F778" i="2"/>
  <c r="F776" i="2"/>
  <c r="F775" i="2"/>
  <c r="F774" i="2"/>
  <c r="F772" i="2"/>
  <c r="F770" i="2"/>
  <c r="F768" i="2"/>
  <c r="F767" i="2"/>
  <c r="F766" i="2"/>
  <c r="F764" i="2"/>
  <c r="F763" i="2"/>
  <c r="F762" i="2"/>
  <c r="F760" i="2"/>
  <c r="F759" i="2"/>
  <c r="F758" i="2"/>
  <c r="F756" i="2"/>
  <c r="F754" i="2"/>
  <c r="F752" i="2"/>
  <c r="F751" i="2"/>
  <c r="F750" i="2"/>
  <c r="F748" i="2"/>
  <c r="F747" i="2"/>
  <c r="F746" i="2"/>
  <c r="F744" i="2"/>
  <c r="F743" i="2"/>
  <c r="F742" i="2"/>
  <c r="F740" i="2"/>
  <c r="F738" i="2"/>
  <c r="F736" i="2"/>
  <c r="F735" i="2"/>
  <c r="F734" i="2"/>
  <c r="F732" i="2"/>
  <c r="F731" i="2"/>
  <c r="F730" i="2"/>
  <c r="F728" i="2"/>
  <c r="F727" i="2"/>
  <c r="F726" i="2"/>
  <c r="F724" i="2"/>
  <c r="F722" i="2"/>
  <c r="F720" i="2"/>
  <c r="F719" i="2"/>
  <c r="F718" i="2"/>
  <c r="F716" i="2"/>
  <c r="F715" i="2"/>
  <c r="F714" i="2"/>
  <c r="F712" i="2"/>
  <c r="F711" i="2"/>
  <c r="F710" i="2"/>
  <c r="F708" i="2"/>
  <c r="F706" i="2"/>
  <c r="F704" i="2"/>
  <c r="F703" i="2"/>
  <c r="F702" i="2"/>
  <c r="F700" i="2"/>
  <c r="F699" i="2"/>
  <c r="F698" i="2"/>
  <c r="F696" i="2"/>
  <c r="F695" i="2"/>
  <c r="F694" i="2"/>
  <c r="F692" i="2"/>
  <c r="F690" i="2"/>
  <c r="F688" i="2"/>
  <c r="F687" i="2"/>
  <c r="F686" i="2"/>
  <c r="F684" i="2"/>
  <c r="F683" i="2"/>
  <c r="F682" i="2"/>
  <c r="F680" i="2"/>
  <c r="F679" i="2"/>
  <c r="F678" i="2"/>
  <c r="F676" i="2"/>
  <c r="F674" i="2"/>
  <c r="F672" i="2"/>
  <c r="F671" i="2"/>
  <c r="F670" i="2"/>
  <c r="F668" i="2"/>
  <c r="F667" i="2"/>
  <c r="F666" i="2"/>
  <c r="F664" i="2"/>
  <c r="F663" i="2"/>
  <c r="F662" i="2"/>
  <c r="F660" i="2"/>
  <c r="F658" i="2"/>
  <c r="F656" i="2"/>
  <c r="F655" i="2"/>
  <c r="F654" i="2"/>
  <c r="F652" i="2"/>
  <c r="F651" i="2"/>
  <c r="F650" i="2"/>
  <c r="F648" i="2"/>
  <c r="F647" i="2"/>
  <c r="F646" i="2"/>
  <c r="F644" i="2"/>
  <c r="F642" i="2"/>
  <c r="F640" i="2"/>
  <c r="F639" i="2"/>
  <c r="F638" i="2"/>
  <c r="F636" i="2"/>
  <c r="F635" i="2"/>
  <c r="F634" i="2"/>
  <c r="F632" i="2"/>
  <c r="F631" i="2"/>
  <c r="F630" i="2"/>
  <c r="F628" i="2"/>
  <c r="F626" i="2"/>
  <c r="F624" i="2"/>
  <c r="F623" i="2"/>
  <c r="F622" i="2"/>
  <c r="F620" i="2"/>
  <c r="F619" i="2"/>
  <c r="F618" i="2"/>
  <c r="F616" i="2"/>
  <c r="F615" i="2"/>
  <c r="F614" i="2"/>
  <c r="F612" i="2"/>
  <c r="F610" i="2"/>
  <c r="F608" i="2"/>
  <c r="F607" i="2"/>
  <c r="F606" i="2"/>
  <c r="F604" i="2"/>
  <c r="F603" i="2"/>
  <c r="F602" i="2"/>
  <c r="F600" i="2"/>
  <c r="F599" i="2"/>
  <c r="F598" i="2"/>
  <c r="F596" i="2"/>
  <c r="F594" i="2"/>
  <c r="F592" i="2"/>
  <c r="F591" i="2"/>
  <c r="F590" i="2"/>
  <c r="F588" i="2"/>
  <c r="F587" i="2"/>
  <c r="F586" i="2"/>
  <c r="F584" i="2"/>
  <c r="F583" i="2"/>
  <c r="F582" i="2"/>
  <c r="F580" i="2"/>
  <c r="F578" i="2"/>
  <c r="F576" i="2"/>
  <c r="F575" i="2"/>
  <c r="F574" i="2"/>
  <c r="F572" i="2"/>
  <c r="F571" i="2"/>
  <c r="F570" i="2"/>
  <c r="F568" i="2"/>
  <c r="F567" i="2"/>
  <c r="F566" i="2"/>
  <c r="F564" i="2"/>
  <c r="F562" i="2"/>
  <c r="F560" i="2"/>
  <c r="F559" i="2"/>
  <c r="F558" i="2"/>
  <c r="F556" i="2"/>
  <c r="F555" i="2"/>
  <c r="F554" i="2"/>
  <c r="F552" i="2"/>
  <c r="F551" i="2"/>
  <c r="F550" i="2"/>
  <c r="F548" i="2"/>
  <c r="F546" i="2"/>
  <c r="F544" i="2"/>
  <c r="F543" i="2"/>
  <c r="F542" i="2"/>
  <c r="F540" i="2"/>
  <c r="F539" i="2"/>
  <c r="F538" i="2"/>
  <c r="F536" i="2"/>
  <c r="F535" i="2"/>
  <c r="F534" i="2"/>
  <c r="F532" i="2"/>
  <c r="F530" i="2"/>
  <c r="F528" i="2"/>
  <c r="F527" i="2"/>
  <c r="F526" i="2"/>
  <c r="F524" i="2"/>
  <c r="F523" i="2"/>
  <c r="F522"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8" i="2"/>
  <c r="F7" i="2"/>
  <c r="F6" i="2"/>
  <c r="U10" i="2"/>
  <c r="T978" i="2"/>
  <c r="S978" i="2"/>
  <c r="R978" i="2"/>
  <c r="T977" i="2"/>
  <c r="S977" i="2"/>
  <c r="R977" i="2"/>
  <c r="T976" i="2"/>
  <c r="S976" i="2"/>
  <c r="R976" i="2"/>
  <c r="T960" i="2"/>
  <c r="S960" i="2"/>
  <c r="R960" i="2"/>
  <c r="T959" i="2"/>
  <c r="S959" i="2"/>
  <c r="R959" i="2"/>
  <c r="T958" i="2"/>
  <c r="S958" i="2"/>
  <c r="R958" i="2"/>
  <c r="T957" i="2"/>
  <c r="S957" i="2"/>
  <c r="R957" i="2"/>
  <c r="T956" i="2"/>
  <c r="S956" i="2"/>
  <c r="R956" i="2"/>
  <c r="T935" i="2"/>
  <c r="S935" i="2"/>
  <c r="R935" i="2"/>
  <c r="T934" i="2"/>
  <c r="S934" i="2"/>
  <c r="R934" i="2"/>
  <c r="T933" i="2"/>
  <c r="S933" i="2"/>
  <c r="R933" i="2"/>
  <c r="T932" i="2"/>
  <c r="S932" i="2"/>
  <c r="R932" i="2"/>
  <c r="T931" i="2"/>
  <c r="S931" i="2"/>
  <c r="R931" i="2"/>
  <c r="T912" i="2"/>
  <c r="S912" i="2"/>
  <c r="R912" i="2"/>
  <c r="T911" i="2"/>
  <c r="S911" i="2"/>
  <c r="R911" i="2"/>
  <c r="T910" i="2"/>
  <c r="S910" i="2"/>
  <c r="R910" i="2"/>
  <c r="T906" i="2"/>
  <c r="S906" i="2"/>
  <c r="R906" i="2"/>
  <c r="T905" i="2"/>
  <c r="S905" i="2"/>
  <c r="R905" i="2"/>
  <c r="T904" i="2"/>
  <c r="S904" i="2"/>
  <c r="R904" i="2"/>
  <c r="T903" i="2"/>
  <c r="S903" i="2"/>
  <c r="R903" i="2"/>
  <c r="T902" i="2"/>
  <c r="S902" i="2"/>
  <c r="R902" i="2"/>
  <c r="T860" i="2"/>
  <c r="S860" i="2"/>
  <c r="R860" i="2"/>
  <c r="T859" i="2"/>
  <c r="S859" i="2"/>
  <c r="R859" i="2"/>
  <c r="T858" i="2"/>
  <c r="S858" i="2"/>
  <c r="R858" i="2"/>
  <c r="T857" i="2"/>
  <c r="S857" i="2"/>
  <c r="R857" i="2"/>
  <c r="T843" i="2"/>
  <c r="S843" i="2"/>
  <c r="R843" i="2"/>
  <c r="T842" i="2"/>
  <c r="S842" i="2"/>
  <c r="R842" i="2"/>
  <c r="T841" i="2"/>
  <c r="S841" i="2"/>
  <c r="R841" i="2"/>
  <c r="T840" i="2"/>
  <c r="S840" i="2"/>
  <c r="R840" i="2"/>
  <c r="T839" i="2"/>
  <c r="S839" i="2"/>
  <c r="R839" i="2"/>
  <c r="T779" i="2"/>
  <c r="S779" i="2"/>
  <c r="R779" i="2"/>
  <c r="T778" i="2"/>
  <c r="S778" i="2"/>
  <c r="R778" i="2"/>
  <c r="T777" i="2"/>
  <c r="S777" i="2"/>
  <c r="R777" i="2"/>
  <c r="T776" i="2"/>
  <c r="S776" i="2"/>
  <c r="R776" i="2"/>
  <c r="T775" i="2"/>
  <c r="S775" i="2"/>
  <c r="R775" i="2"/>
  <c r="T754" i="2"/>
  <c r="S754" i="2"/>
  <c r="R754" i="2"/>
  <c r="T753" i="2"/>
  <c r="S753" i="2"/>
  <c r="R753" i="2"/>
  <c r="T752" i="2"/>
  <c r="S752" i="2"/>
  <c r="R752" i="2"/>
  <c r="T751" i="2"/>
  <c r="S751" i="2"/>
  <c r="R751" i="2"/>
  <c r="T750" i="2"/>
  <c r="S750" i="2"/>
  <c r="R750" i="2"/>
  <c r="T717" i="2"/>
  <c r="S717" i="2"/>
  <c r="R717" i="2"/>
  <c r="T716" i="2"/>
  <c r="S716" i="2"/>
  <c r="R716" i="2"/>
  <c r="T715" i="2"/>
  <c r="S715" i="2"/>
  <c r="R715" i="2"/>
  <c r="T714" i="2"/>
  <c r="S714" i="2"/>
  <c r="R714" i="2"/>
  <c r="T713" i="2"/>
  <c r="S713" i="2"/>
  <c r="R713" i="2"/>
  <c r="T584" i="2"/>
  <c r="S584" i="2"/>
  <c r="R584" i="2"/>
  <c r="T583" i="2"/>
  <c r="S583" i="2"/>
  <c r="R583" i="2"/>
  <c r="T582" i="2"/>
  <c r="S582" i="2"/>
  <c r="R582" i="2"/>
  <c r="T581" i="2"/>
  <c r="S581" i="2"/>
  <c r="R581" i="2"/>
  <c r="T580" i="2"/>
  <c r="S580" i="2"/>
  <c r="R580" i="2"/>
  <c r="T549" i="2"/>
  <c r="S549" i="2"/>
  <c r="R549" i="2"/>
  <c r="T548" i="2"/>
  <c r="S548" i="2"/>
  <c r="R548" i="2"/>
  <c r="T547" i="2"/>
  <c r="S547" i="2"/>
  <c r="R547" i="2"/>
  <c r="T546" i="2"/>
  <c r="S546" i="2"/>
  <c r="R546" i="2"/>
  <c r="T545" i="2"/>
  <c r="S545" i="2"/>
  <c r="R545" i="2"/>
  <c r="T538" i="2"/>
  <c r="S538" i="2"/>
  <c r="R538" i="2"/>
  <c r="T537" i="2"/>
  <c r="S537" i="2"/>
  <c r="R537" i="2"/>
  <c r="T536" i="2"/>
  <c r="S536" i="2"/>
  <c r="R536" i="2"/>
  <c r="T535" i="2"/>
  <c r="S535" i="2"/>
  <c r="R535" i="2"/>
  <c r="T529" i="2"/>
  <c r="S529" i="2"/>
  <c r="R529" i="2"/>
  <c r="T528" i="2"/>
  <c r="S528" i="2"/>
  <c r="R528" i="2"/>
  <c r="T527" i="2"/>
  <c r="S527" i="2"/>
  <c r="R527" i="2"/>
  <c r="T526" i="2"/>
  <c r="S526" i="2"/>
  <c r="R526" i="2"/>
  <c r="T525" i="2"/>
  <c r="S525" i="2"/>
  <c r="R525" i="2"/>
  <c r="T519" i="2"/>
  <c r="S519" i="2"/>
  <c r="R519" i="2"/>
  <c r="T518" i="2"/>
  <c r="S518" i="2"/>
  <c r="R518" i="2"/>
  <c r="T517" i="2"/>
  <c r="S517" i="2"/>
  <c r="R517" i="2"/>
  <c r="T516" i="2"/>
  <c r="S516" i="2"/>
  <c r="R516" i="2"/>
  <c r="T515" i="2"/>
  <c r="S515" i="2"/>
  <c r="R515" i="2"/>
  <c r="T489" i="2"/>
  <c r="S489" i="2"/>
  <c r="R489" i="2"/>
  <c r="T488" i="2"/>
  <c r="S488" i="2"/>
  <c r="R488" i="2"/>
  <c r="T487" i="2"/>
  <c r="S487" i="2"/>
  <c r="R487" i="2"/>
  <c r="T486" i="2"/>
  <c r="S486" i="2"/>
  <c r="R486" i="2"/>
  <c r="T485" i="2"/>
  <c r="S485" i="2"/>
  <c r="R485" i="2"/>
  <c r="T461" i="2"/>
  <c r="S461" i="2"/>
  <c r="R461" i="2"/>
  <c r="T460" i="2"/>
  <c r="S460" i="2"/>
  <c r="R460" i="2"/>
  <c r="T459" i="2"/>
  <c r="S459" i="2"/>
  <c r="R459" i="2"/>
  <c r="T458" i="2"/>
  <c r="S458" i="2"/>
  <c r="R458" i="2"/>
  <c r="T457" i="2"/>
  <c r="S457" i="2"/>
  <c r="R457" i="2"/>
  <c r="T416" i="2"/>
  <c r="S416" i="2"/>
  <c r="R416" i="2"/>
  <c r="T415" i="2"/>
  <c r="S415" i="2"/>
  <c r="R415" i="2"/>
  <c r="T414" i="2"/>
  <c r="S414" i="2"/>
  <c r="R414" i="2"/>
  <c r="T413" i="2"/>
  <c r="S413" i="2"/>
  <c r="R413" i="2"/>
  <c r="T412" i="2"/>
  <c r="S412" i="2"/>
  <c r="R412" i="2"/>
  <c r="T390" i="2"/>
  <c r="S390" i="2"/>
  <c r="R390" i="2"/>
  <c r="T389" i="2"/>
  <c r="S389" i="2"/>
  <c r="R389" i="2"/>
  <c r="T388" i="2"/>
  <c r="S388" i="2"/>
  <c r="R388" i="2"/>
  <c r="T387" i="2"/>
  <c r="S387" i="2"/>
  <c r="R387" i="2"/>
  <c r="T386" i="2"/>
  <c r="S386" i="2"/>
  <c r="R386" i="2"/>
  <c r="T335" i="2"/>
  <c r="S335" i="2"/>
  <c r="R335" i="2"/>
  <c r="T334" i="2"/>
  <c r="S334" i="2"/>
  <c r="R334" i="2"/>
  <c r="T333" i="2"/>
  <c r="S333" i="2"/>
  <c r="R333" i="2"/>
  <c r="T332" i="2"/>
  <c r="S332" i="2"/>
  <c r="R332" i="2"/>
  <c r="T331" i="2"/>
  <c r="S331" i="2"/>
  <c r="R331" i="2"/>
  <c r="F5"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U379" i="3"/>
  <c r="U378" i="3"/>
  <c r="U377" i="3"/>
  <c r="U376" i="3"/>
  <c r="U375" i="3"/>
  <c r="U374" i="3"/>
  <c r="U373" i="3"/>
  <c r="U372" i="3"/>
  <c r="U371" i="3"/>
  <c r="U370" i="3"/>
  <c r="U369" i="3"/>
  <c r="U368" i="3"/>
  <c r="U367" i="3"/>
  <c r="U366" i="3"/>
  <c r="U365" i="3"/>
  <c r="U364" i="3"/>
  <c r="U363" i="3"/>
  <c r="U362" i="3"/>
  <c r="U361" i="3"/>
  <c r="U360" i="3"/>
  <c r="U359" i="3"/>
  <c r="U358" i="3"/>
  <c r="U357" i="3"/>
  <c r="U356" i="3"/>
  <c r="U355" i="3"/>
  <c r="U354" i="3"/>
  <c r="U353" i="3"/>
  <c r="U352" i="3"/>
  <c r="U351" i="3"/>
  <c r="U350" i="3"/>
  <c r="U349" i="3"/>
  <c r="U348" i="3"/>
  <c r="U347" i="3"/>
  <c r="U346" i="3"/>
  <c r="U345" i="3"/>
  <c r="U344" i="3"/>
  <c r="U343" i="3"/>
  <c r="U342" i="3"/>
  <c r="U341" i="3"/>
  <c r="U340" i="3"/>
  <c r="U339" i="3"/>
  <c r="U338" i="3"/>
  <c r="U337" i="3"/>
  <c r="U336" i="3"/>
  <c r="U335" i="3"/>
  <c r="U334" i="3"/>
  <c r="U333" i="3"/>
  <c r="U332" i="3"/>
  <c r="U331" i="3"/>
  <c r="U330" i="3"/>
  <c r="U329" i="3"/>
  <c r="U328" i="3"/>
  <c r="U327" i="3"/>
  <c r="U326" i="3"/>
  <c r="U325" i="3"/>
  <c r="U324" i="3"/>
  <c r="U323" i="3"/>
  <c r="U322" i="3"/>
  <c r="U321" i="3"/>
  <c r="U320" i="3"/>
  <c r="U319" i="3"/>
  <c r="U318" i="3"/>
  <c r="U317" i="3"/>
  <c r="U316" i="3"/>
  <c r="U315" i="3"/>
  <c r="U314" i="3"/>
  <c r="U313" i="3"/>
  <c r="U312" i="3"/>
  <c r="U311" i="3"/>
  <c r="U310" i="3"/>
  <c r="U309" i="3"/>
  <c r="U308" i="3"/>
  <c r="U307" i="3"/>
  <c r="U306" i="3"/>
  <c r="U305" i="3"/>
  <c r="U304" i="3"/>
  <c r="U303" i="3"/>
  <c r="U302" i="3"/>
  <c r="U301" i="3"/>
  <c r="U300" i="3"/>
  <c r="U299" i="3"/>
  <c r="U298" i="3"/>
  <c r="U297" i="3"/>
  <c r="U296" i="3"/>
  <c r="U295" i="3"/>
  <c r="U294" i="3"/>
  <c r="U293" i="3"/>
  <c r="U292" i="3"/>
  <c r="U291" i="3"/>
  <c r="U290" i="3"/>
  <c r="U289" i="3"/>
  <c r="U288" i="3"/>
  <c r="U287" i="3"/>
  <c r="U286" i="3"/>
  <c r="U285" i="3"/>
  <c r="U284" i="3"/>
  <c r="U283" i="3"/>
  <c r="U282" i="3"/>
  <c r="U281" i="3"/>
  <c r="U280" i="3"/>
  <c r="U279" i="3"/>
  <c r="U278" i="3"/>
  <c r="U277" i="3"/>
  <c r="U276" i="3"/>
  <c r="U275" i="3"/>
  <c r="U274" i="3"/>
  <c r="U273" i="3"/>
  <c r="U272" i="3"/>
  <c r="U271" i="3"/>
  <c r="U270" i="3"/>
  <c r="U269" i="3"/>
  <c r="U268" i="3"/>
  <c r="U267" i="3"/>
  <c r="U266" i="3"/>
  <c r="U265" i="3"/>
  <c r="U264" i="3"/>
  <c r="U263" i="3"/>
  <c r="U262" i="3"/>
  <c r="U261" i="3"/>
  <c r="U260" i="3"/>
  <c r="U259" i="3"/>
  <c r="U258" i="3"/>
  <c r="U257" i="3"/>
  <c r="U256" i="3"/>
  <c r="U255" i="3"/>
  <c r="U254" i="3"/>
  <c r="U253" i="3"/>
  <c r="U252" i="3"/>
  <c r="U251" i="3"/>
  <c r="U250" i="3"/>
  <c r="U249" i="3"/>
  <c r="U248" i="3"/>
  <c r="U247" i="3"/>
  <c r="U246" i="3"/>
  <c r="U245" i="3"/>
  <c r="U244" i="3"/>
  <c r="U243" i="3"/>
  <c r="U242" i="3"/>
  <c r="U241" i="3"/>
  <c r="U240" i="3"/>
  <c r="U239" i="3"/>
  <c r="U238" i="3"/>
  <c r="U237" i="3"/>
  <c r="U236" i="3"/>
  <c r="U235" i="3"/>
  <c r="U234" i="3"/>
  <c r="U233" i="3"/>
  <c r="U232" i="3"/>
  <c r="U231" i="3"/>
  <c r="U230" i="3"/>
  <c r="U229" i="3"/>
  <c r="U228" i="3"/>
  <c r="U227" i="3"/>
  <c r="U226" i="3"/>
  <c r="U225" i="3"/>
  <c r="U224" i="3"/>
  <c r="U223" i="3"/>
  <c r="U222" i="3"/>
  <c r="U221" i="3"/>
  <c r="U220" i="3"/>
  <c r="U219" i="3"/>
  <c r="U218" i="3"/>
  <c r="U217" i="3"/>
  <c r="U216" i="3"/>
  <c r="U215" i="3"/>
  <c r="U214" i="3"/>
  <c r="U213" i="3"/>
  <c r="U212" i="3"/>
  <c r="U211" i="3"/>
  <c r="U210" i="3"/>
  <c r="U209" i="3"/>
  <c r="U208" i="3"/>
  <c r="U207" i="3"/>
  <c r="U206" i="3"/>
  <c r="U205" i="3"/>
  <c r="U204" i="3"/>
  <c r="U203" i="3"/>
  <c r="U202" i="3"/>
  <c r="U201" i="3"/>
  <c r="U200" i="3"/>
  <c r="U199" i="3"/>
  <c r="U198" i="3"/>
  <c r="U197" i="3"/>
  <c r="U196" i="3"/>
  <c r="U195" i="3"/>
  <c r="U194" i="3"/>
  <c r="U193" i="3"/>
  <c r="U192" i="3"/>
  <c r="U191" i="3"/>
  <c r="U190" i="3"/>
  <c r="U189" i="3"/>
  <c r="U188" i="3"/>
  <c r="U187" i="3"/>
  <c r="U186" i="3"/>
  <c r="U185" i="3"/>
  <c r="U184" i="3"/>
  <c r="U183" i="3"/>
  <c r="U182" i="3"/>
  <c r="U181" i="3"/>
  <c r="U180" i="3"/>
  <c r="U179" i="3"/>
  <c r="U178" i="3"/>
  <c r="U177" i="3"/>
  <c r="U176" i="3"/>
  <c r="U175" i="3"/>
  <c r="U174" i="3"/>
  <c r="U173" i="3"/>
  <c r="U172" i="3"/>
  <c r="U171" i="3"/>
  <c r="U170" i="3"/>
  <c r="U169" i="3"/>
  <c r="U168" i="3"/>
  <c r="U167" i="3"/>
  <c r="U166" i="3"/>
  <c r="U165" i="3"/>
  <c r="U164" i="3"/>
  <c r="U163" i="3"/>
  <c r="U162" i="3"/>
  <c r="U161" i="3"/>
  <c r="U160" i="3"/>
  <c r="U159" i="3"/>
  <c r="U158" i="3"/>
  <c r="U157" i="3"/>
  <c r="U156" i="3"/>
  <c r="U155" i="3"/>
  <c r="U154" i="3"/>
  <c r="U153" i="3"/>
  <c r="U152" i="3"/>
  <c r="U151" i="3"/>
  <c r="U150" i="3"/>
  <c r="U149" i="3"/>
  <c r="U148" i="3"/>
  <c r="U147" i="3"/>
  <c r="U146" i="3"/>
  <c r="U145" i="3"/>
  <c r="U144" i="3"/>
  <c r="U143" i="3"/>
  <c r="U142" i="3"/>
  <c r="U141" i="3"/>
  <c r="U140" i="3"/>
  <c r="U139" i="3"/>
  <c r="U138" i="3"/>
  <c r="U137" i="3"/>
  <c r="U136" i="3"/>
  <c r="U135" i="3"/>
  <c r="U134" i="3"/>
  <c r="U133" i="3"/>
  <c r="U132" i="3"/>
  <c r="U131" i="3"/>
  <c r="U130" i="3"/>
  <c r="U129" i="3"/>
  <c r="U128" i="3"/>
  <c r="U127" i="3"/>
  <c r="U126" i="3"/>
  <c r="U125" i="3"/>
  <c r="U124" i="3"/>
  <c r="U123" i="3"/>
  <c r="U122" i="3"/>
  <c r="U121" i="3"/>
  <c r="U120" i="3"/>
  <c r="U119" i="3"/>
  <c r="U118" i="3"/>
  <c r="U117" i="3"/>
  <c r="U116" i="3"/>
  <c r="U115" i="3"/>
  <c r="U114" i="3"/>
  <c r="U113" i="3"/>
  <c r="U112" i="3"/>
  <c r="U111" i="3"/>
  <c r="U110" i="3"/>
  <c r="U109" i="3"/>
  <c r="U108" i="3"/>
  <c r="U107" i="3"/>
  <c r="U106" i="3"/>
  <c r="U105" i="3"/>
  <c r="U104" i="3"/>
  <c r="U103" i="3"/>
  <c r="U102" i="3"/>
  <c r="U101" i="3"/>
  <c r="U100" i="3"/>
  <c r="U99" i="3"/>
  <c r="U98" i="3"/>
  <c r="U97" i="3"/>
  <c r="U96" i="3"/>
  <c r="U95" i="3"/>
  <c r="U94" i="3"/>
  <c r="U93" i="3"/>
  <c r="U92" i="3"/>
  <c r="U91" i="3"/>
  <c r="U90" i="3"/>
  <c r="U89" i="3"/>
  <c r="U88" i="3"/>
  <c r="U87" i="3"/>
  <c r="U86" i="3"/>
  <c r="U85" i="3"/>
  <c r="U84" i="3"/>
  <c r="U83" i="3"/>
  <c r="U82" i="3"/>
  <c r="U81" i="3"/>
  <c r="U80" i="3"/>
  <c r="U79" i="3"/>
  <c r="U78" i="3"/>
  <c r="U77" i="3"/>
  <c r="U76" i="3"/>
  <c r="U75" i="3"/>
  <c r="U74" i="3"/>
  <c r="U73" i="3"/>
  <c r="U72" i="3"/>
  <c r="U71" i="3"/>
  <c r="U70" i="3"/>
  <c r="U69" i="3"/>
  <c r="U68" i="3"/>
  <c r="U67" i="3"/>
  <c r="U66" i="3"/>
  <c r="U65" i="3"/>
  <c r="U64" i="3"/>
  <c r="U63" i="3"/>
  <c r="U62" i="3"/>
  <c r="U61" i="3"/>
  <c r="U60" i="3"/>
  <c r="U59" i="3"/>
  <c r="U58" i="3"/>
  <c r="U57" i="3"/>
  <c r="U56" i="3"/>
  <c r="U55" i="3"/>
  <c r="U54" i="3"/>
  <c r="U53" i="3"/>
  <c r="U52" i="3"/>
  <c r="U51" i="3"/>
  <c r="U50" i="3"/>
  <c r="U49" i="3"/>
  <c r="U48" i="3"/>
  <c r="U47" i="3"/>
  <c r="U46" i="3"/>
  <c r="U45" i="3"/>
  <c r="U44" i="3"/>
  <c r="U43" i="3"/>
  <c r="U42" i="3"/>
  <c r="U41" i="3"/>
  <c r="U40" i="3"/>
  <c r="U39" i="3"/>
  <c r="U38" i="3"/>
  <c r="U37" i="3"/>
  <c r="U36" i="3"/>
  <c r="U35" i="3"/>
  <c r="U34" i="3"/>
  <c r="U33" i="3"/>
  <c r="U32" i="3"/>
  <c r="U31" i="3"/>
  <c r="U30" i="3"/>
  <c r="U29" i="3"/>
  <c r="U28" i="3"/>
  <c r="U27" i="3"/>
  <c r="U26" i="3"/>
  <c r="U25" i="3"/>
  <c r="U24" i="3"/>
  <c r="U23" i="3"/>
  <c r="U22" i="3"/>
  <c r="U21" i="3"/>
  <c r="U20" i="3"/>
  <c r="U19" i="3"/>
  <c r="U18" i="3"/>
  <c r="U17" i="3"/>
  <c r="U16" i="3"/>
  <c r="U15" i="3"/>
  <c r="U14" i="3"/>
  <c r="U13" i="3"/>
  <c r="U12" i="3"/>
  <c r="U11" i="3"/>
  <c r="U10" i="3"/>
  <c r="U9" i="3"/>
  <c r="U8" i="3"/>
  <c r="T379" i="3"/>
  <c r="S379" i="3"/>
  <c r="R379" i="3"/>
  <c r="T378" i="3"/>
  <c r="S378" i="3"/>
  <c r="R378" i="3"/>
  <c r="T377" i="3"/>
  <c r="S377" i="3"/>
  <c r="R377" i="3"/>
  <c r="T373" i="3"/>
  <c r="S373" i="3"/>
  <c r="R373" i="3"/>
  <c r="T372" i="3"/>
  <c r="S372" i="3"/>
  <c r="R372" i="3"/>
  <c r="T371" i="3"/>
  <c r="S371" i="3"/>
  <c r="R371" i="3"/>
  <c r="T364" i="3"/>
  <c r="S364" i="3"/>
  <c r="R364" i="3"/>
  <c r="T363" i="3"/>
  <c r="S363" i="3"/>
  <c r="R363" i="3"/>
  <c r="T362" i="3"/>
  <c r="S362" i="3"/>
  <c r="R362" i="3"/>
  <c r="T358" i="3"/>
  <c r="S358" i="3"/>
  <c r="R358" i="3"/>
  <c r="T357" i="3"/>
  <c r="S357" i="3"/>
  <c r="R357" i="3"/>
  <c r="T356" i="3"/>
  <c r="S356" i="3"/>
  <c r="R356" i="3"/>
  <c r="T352" i="3"/>
  <c r="S352" i="3"/>
  <c r="R352" i="3"/>
  <c r="T351" i="3"/>
  <c r="S351" i="3"/>
  <c r="R351" i="3"/>
  <c r="T350" i="3"/>
  <c r="S350" i="3"/>
  <c r="R350" i="3"/>
  <c r="T346" i="3"/>
  <c r="S346" i="3"/>
  <c r="R346" i="3"/>
  <c r="T345" i="3"/>
  <c r="S345" i="3"/>
  <c r="R345" i="3"/>
  <c r="T344" i="3"/>
  <c r="S344" i="3"/>
  <c r="R344" i="3"/>
  <c r="T340" i="3"/>
  <c r="S340" i="3"/>
  <c r="R340" i="3"/>
  <c r="T339" i="3"/>
  <c r="S339" i="3"/>
  <c r="R339" i="3"/>
  <c r="T338" i="3"/>
  <c r="S338" i="3"/>
  <c r="R338" i="3"/>
  <c r="T334" i="3"/>
  <c r="S334" i="3"/>
  <c r="R334" i="3"/>
  <c r="T333" i="3"/>
  <c r="S333" i="3"/>
  <c r="R333" i="3"/>
  <c r="T332" i="3"/>
  <c r="S332" i="3"/>
  <c r="R332" i="3"/>
  <c r="T328" i="3"/>
  <c r="S328" i="3"/>
  <c r="R328" i="3"/>
  <c r="T327" i="3"/>
  <c r="S327" i="3"/>
  <c r="R327" i="3"/>
  <c r="T326" i="3"/>
  <c r="S326" i="3"/>
  <c r="R326" i="3"/>
  <c r="T322" i="3"/>
  <c r="S322" i="3"/>
  <c r="R322" i="3"/>
  <c r="T321" i="3"/>
  <c r="S321" i="3"/>
  <c r="R321" i="3"/>
  <c r="T320" i="3"/>
  <c r="S320" i="3"/>
  <c r="R320" i="3"/>
  <c r="T316" i="3"/>
  <c r="S316" i="3"/>
  <c r="R316" i="3"/>
  <c r="T315" i="3"/>
  <c r="S315" i="3"/>
  <c r="R315" i="3"/>
  <c r="T314" i="3"/>
  <c r="S314" i="3"/>
  <c r="R314" i="3"/>
  <c r="T310" i="3"/>
  <c r="S310" i="3"/>
  <c r="R310" i="3"/>
  <c r="T309" i="3"/>
  <c r="S309" i="3"/>
  <c r="R309" i="3"/>
  <c r="T308" i="3"/>
  <c r="S308" i="3"/>
  <c r="R308" i="3"/>
  <c r="T304" i="3"/>
  <c r="S304" i="3"/>
  <c r="R304" i="3"/>
  <c r="T303" i="3"/>
  <c r="S303" i="3"/>
  <c r="R303" i="3"/>
  <c r="T302" i="3"/>
  <c r="S302" i="3"/>
  <c r="R302" i="3"/>
  <c r="T295" i="3"/>
  <c r="S295" i="3"/>
  <c r="R295" i="3"/>
  <c r="T294" i="3"/>
  <c r="S294" i="3"/>
  <c r="R294" i="3"/>
  <c r="T293" i="3"/>
  <c r="S293" i="3"/>
  <c r="R293" i="3"/>
  <c r="T271" i="3"/>
  <c r="S271" i="3"/>
  <c r="R271" i="3"/>
  <c r="T270" i="3"/>
  <c r="S270" i="3"/>
  <c r="R270" i="3"/>
  <c r="T269" i="3"/>
  <c r="S269" i="3"/>
  <c r="R269" i="3"/>
  <c r="T121" i="3"/>
  <c r="S121" i="3"/>
  <c r="R121" i="3"/>
  <c r="T120" i="3"/>
  <c r="S120" i="3"/>
  <c r="R120" i="3"/>
  <c r="T119" i="3"/>
  <c r="S119" i="3"/>
  <c r="R119" i="3"/>
  <c r="T115" i="3"/>
  <c r="S115" i="3"/>
  <c r="R115" i="3"/>
  <c r="T114" i="3"/>
  <c r="S114" i="3"/>
  <c r="R114" i="3"/>
  <c r="T113" i="3"/>
  <c r="S113" i="3"/>
  <c r="R113" i="3"/>
  <c r="T43" i="3"/>
  <c r="S43" i="3"/>
  <c r="R43" i="3"/>
  <c r="T42" i="3"/>
  <c r="S42" i="3"/>
  <c r="R42" i="3"/>
  <c r="T41" i="3"/>
  <c r="S41" i="3"/>
  <c r="R41" i="3"/>
  <c r="T16" i="3"/>
  <c r="S16" i="3"/>
  <c r="R16" i="3"/>
  <c r="T15" i="3"/>
  <c r="S15" i="3"/>
  <c r="R15" i="3"/>
  <c r="T14" i="3"/>
  <c r="S14" i="3"/>
  <c r="R14" i="3"/>
  <c r="T13" i="17"/>
  <c r="S13" i="17"/>
  <c r="R13" i="17"/>
  <c r="Q13" i="17"/>
  <c r="U13" i="17" s="1"/>
  <c r="T12" i="17"/>
  <c r="S12" i="17"/>
  <c r="R12" i="17"/>
  <c r="Q12" i="17"/>
  <c r="U12" i="17" s="1"/>
  <c r="T11" i="17"/>
  <c r="S11" i="17"/>
  <c r="R11" i="17"/>
  <c r="Q11" i="17"/>
  <c r="U11" i="17" s="1"/>
  <c r="U10" i="17"/>
  <c r="U9" i="17"/>
  <c r="U8" i="17"/>
  <c r="Q40" i="18"/>
  <c r="Q39" i="18"/>
  <c r="Q38" i="18"/>
  <c r="Q13" i="18"/>
  <c r="Q12" i="18"/>
  <c r="Q11" i="18"/>
  <c r="Q978" i="2"/>
  <c r="Q977" i="2"/>
  <c r="Q976" i="2"/>
  <c r="Q960" i="2"/>
  <c r="Q959" i="2"/>
  <c r="Q958" i="2"/>
  <c r="Q957" i="2"/>
  <c r="Q956" i="2"/>
  <c r="Q935" i="2"/>
  <c r="Q934" i="2"/>
  <c r="Q933" i="2"/>
  <c r="Q932" i="2"/>
  <c r="Q931" i="2"/>
  <c r="Q912" i="2"/>
  <c r="Q911" i="2"/>
  <c r="Q910" i="2"/>
  <c r="Q906" i="2"/>
  <c r="Q905" i="2"/>
  <c r="Q904" i="2"/>
  <c r="Q903" i="2"/>
  <c r="Q902" i="2"/>
  <c r="Q860" i="2"/>
  <c r="Q859" i="2"/>
  <c r="Q858" i="2"/>
  <c r="Q857" i="2"/>
  <c r="Q843" i="2"/>
  <c r="Q842" i="2"/>
  <c r="Q841" i="2"/>
  <c r="Q840" i="2"/>
  <c r="Q839" i="2"/>
  <c r="Q779" i="2"/>
  <c r="Q778" i="2"/>
  <c r="Q777" i="2"/>
  <c r="Q776" i="2"/>
  <c r="Q775" i="2"/>
  <c r="Q754" i="2"/>
  <c r="Q753" i="2"/>
  <c r="Q752" i="2"/>
  <c r="Q751" i="2"/>
  <c r="Q750" i="2"/>
  <c r="Q717" i="2"/>
  <c r="Q716" i="2"/>
  <c r="Q715" i="2"/>
  <c r="Q714" i="2"/>
  <c r="Q713" i="2"/>
  <c r="Q584" i="2"/>
  <c r="Q583" i="2"/>
  <c r="Q582" i="2"/>
  <c r="Q581" i="2"/>
  <c r="Q580" i="2"/>
  <c r="Q549" i="2"/>
  <c r="Q548" i="2"/>
  <c r="Q547" i="2"/>
  <c r="Q546" i="2"/>
  <c r="Q545" i="2"/>
  <c r="Q538" i="2"/>
  <c r="Q537" i="2"/>
  <c r="Q536" i="2"/>
  <c r="Q529" i="2"/>
  <c r="Q528" i="2"/>
  <c r="Q527" i="2"/>
  <c r="Q526" i="2"/>
  <c r="Q525" i="2"/>
  <c r="Q519" i="2"/>
  <c r="Q518" i="2"/>
  <c r="Q517" i="2"/>
  <c r="Q516" i="2"/>
  <c r="Q515" i="2"/>
  <c r="Q489" i="2"/>
  <c r="Q488" i="2"/>
  <c r="Q487" i="2"/>
  <c r="Q486" i="2"/>
  <c r="Q485" i="2"/>
  <c r="Q461" i="2"/>
  <c r="Q460" i="2"/>
  <c r="Q459" i="2"/>
  <c r="Q458" i="2"/>
  <c r="Q457" i="2"/>
  <c r="Q416" i="2"/>
  <c r="Q415" i="2"/>
  <c r="Q414" i="2"/>
  <c r="Q413" i="2"/>
  <c r="Q412" i="2"/>
  <c r="Q390" i="2"/>
  <c r="Q389" i="2"/>
  <c r="Q388" i="2"/>
  <c r="Q387" i="2"/>
  <c r="Q386" i="2"/>
  <c r="Q335" i="2"/>
  <c r="Q334" i="2"/>
  <c r="Q333" i="2"/>
  <c r="Q332" i="2"/>
  <c r="Q331" i="2"/>
  <c r="Q379" i="3"/>
  <c r="Q378" i="3"/>
  <c r="Q377" i="3"/>
  <c r="Q373" i="3"/>
  <c r="Q372" i="3"/>
  <c r="Q371" i="3"/>
  <c r="Q364" i="3"/>
  <c r="Q363" i="3"/>
  <c r="Q362" i="3"/>
  <c r="Q358" i="3"/>
  <c r="Q357" i="3"/>
  <c r="Q356" i="3"/>
  <c r="Q352" i="3"/>
  <c r="Q351" i="3"/>
  <c r="Q350" i="3"/>
  <c r="Q346" i="3"/>
  <c r="Q345" i="3"/>
  <c r="Q344" i="3"/>
  <c r="Q340" i="3"/>
  <c r="Q339" i="3"/>
  <c r="Q338" i="3"/>
  <c r="Q334" i="3"/>
  <c r="Q333" i="3"/>
  <c r="Q332" i="3"/>
  <c r="Q328" i="3"/>
  <c r="Q327" i="3"/>
  <c r="Q326" i="3"/>
  <c r="Q322" i="3"/>
  <c r="Q321" i="3"/>
  <c r="Q320" i="3"/>
  <c r="Q316" i="3"/>
  <c r="Q315" i="3"/>
  <c r="Q314" i="3"/>
  <c r="Q310" i="3"/>
  <c r="Q309" i="3"/>
  <c r="Q308" i="3"/>
  <c r="Q304" i="3"/>
  <c r="Q303" i="3"/>
  <c r="Q302" i="3"/>
  <c r="Q295" i="3"/>
  <c r="Q294" i="3"/>
  <c r="Q293" i="3"/>
  <c r="Q271" i="3"/>
  <c r="Q270" i="3"/>
  <c r="Q269" i="3"/>
  <c r="Q121" i="3"/>
  <c r="Q120" i="3"/>
  <c r="Q119" i="3"/>
  <c r="Q115" i="3"/>
  <c r="Q114" i="3"/>
  <c r="Q113" i="3"/>
  <c r="Q43" i="3"/>
  <c r="Q42" i="3"/>
  <c r="Q41" i="3"/>
  <c r="Q16" i="3"/>
  <c r="Q15" i="3"/>
  <c r="Q14" i="3"/>
  <c r="T7" i="18" l="1"/>
  <c r="S7" i="18"/>
  <c r="R7" i="18"/>
  <c r="Q7" i="18"/>
  <c r="T6" i="18"/>
  <c r="S6" i="18"/>
  <c r="R6" i="18"/>
  <c r="Q6" i="18"/>
  <c r="T5" i="18"/>
  <c r="S5" i="18"/>
  <c r="R5" i="18"/>
  <c r="Q5" i="18"/>
  <c r="T7" i="17"/>
  <c r="S7" i="17"/>
  <c r="R7" i="17"/>
  <c r="Q7" i="17"/>
  <c r="T6" i="17"/>
  <c r="S6" i="17"/>
  <c r="R6" i="17"/>
  <c r="Q6" i="17"/>
  <c r="T5" i="17"/>
  <c r="S5" i="17"/>
  <c r="R5" i="17"/>
  <c r="Q5" i="17"/>
  <c r="R5" i="4"/>
  <c r="Q5" i="4"/>
  <c r="P5" i="4"/>
  <c r="O5" i="4"/>
  <c r="R5" i="5"/>
  <c r="Q5" i="5"/>
  <c r="P5" i="5"/>
  <c r="O5" i="5"/>
  <c r="S5" i="5" s="1"/>
  <c r="T9" i="16"/>
  <c r="S9" i="16"/>
  <c r="R9" i="16"/>
  <c r="Q9" i="16"/>
  <c r="T8" i="16"/>
  <c r="S8" i="16"/>
  <c r="R8" i="16"/>
  <c r="Q8" i="16"/>
  <c r="T7" i="16"/>
  <c r="S7" i="16"/>
  <c r="R7" i="16"/>
  <c r="Q7" i="16"/>
  <c r="T6" i="16"/>
  <c r="S6" i="16"/>
  <c r="R6" i="16"/>
  <c r="Q6" i="16"/>
  <c r="T5" i="16"/>
  <c r="S5" i="16"/>
  <c r="R5" i="16"/>
  <c r="Q5" i="16"/>
  <c r="T9" i="2"/>
  <c r="T8" i="2"/>
  <c r="S8" i="2"/>
  <c r="R8" i="2"/>
  <c r="Q8" i="2"/>
  <c r="T7" i="2"/>
  <c r="S7" i="2"/>
  <c r="R7" i="2"/>
  <c r="Q7" i="2"/>
  <c r="T6" i="2"/>
  <c r="S6" i="2"/>
  <c r="R6" i="2"/>
  <c r="Q6" i="2"/>
  <c r="T5" i="2"/>
  <c r="S5" i="2"/>
  <c r="R5" i="2"/>
  <c r="Q5" i="2"/>
  <c r="T7" i="3"/>
  <c r="S7" i="3"/>
  <c r="R7" i="3"/>
  <c r="Q7" i="3"/>
  <c r="T6" i="3"/>
  <c r="S6" i="3"/>
  <c r="R6" i="3"/>
  <c r="Q6" i="3"/>
  <c r="T5" i="3"/>
  <c r="S5" i="3"/>
  <c r="R5" i="3"/>
  <c r="Q5" i="3"/>
  <c r="S5" i="4" l="1"/>
  <c r="U5" i="18"/>
  <c r="U6" i="18"/>
  <c r="U7" i="18"/>
  <c r="U5" i="16"/>
  <c r="U6" i="16"/>
  <c r="U7" i="16"/>
  <c r="U8" i="16"/>
  <c r="U9" i="16"/>
  <c r="U5" i="2"/>
  <c r="U6" i="2"/>
  <c r="U8" i="2"/>
  <c r="U5" i="3"/>
  <c r="U6" i="3"/>
  <c r="U7" i="3"/>
  <c r="U5" i="17"/>
  <c r="U6" i="17"/>
  <c r="U7" i="17"/>
  <c r="U7" i="2"/>
  <c r="J40" i="18"/>
  <c r="I40" i="18"/>
  <c r="H40" i="18"/>
  <c r="J39" i="18"/>
  <c r="I39" i="18"/>
  <c r="H39" i="18"/>
  <c r="J38" i="18"/>
  <c r="I38" i="18"/>
  <c r="H38" i="18"/>
  <c r="J13" i="18"/>
  <c r="I13" i="18"/>
  <c r="H13" i="18"/>
  <c r="J12" i="18"/>
  <c r="I12" i="18"/>
  <c r="H12" i="18"/>
  <c r="J11" i="18"/>
  <c r="I11" i="18"/>
  <c r="H11" i="18"/>
  <c r="N17" i="5" l="1"/>
  <c r="N16" i="5"/>
  <c r="N15" i="5"/>
  <c r="N14" i="5"/>
  <c r="N13" i="5"/>
  <c r="N12" i="5"/>
  <c r="N11" i="5"/>
  <c r="N10" i="5"/>
  <c r="N9" i="5"/>
  <c r="N8" i="5"/>
  <c r="N7" i="5"/>
  <c r="N6" i="5"/>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O13" i="17"/>
  <c r="N13" i="17"/>
  <c r="M13" i="17"/>
  <c r="O12" i="17"/>
  <c r="N12" i="17"/>
  <c r="M12" i="17"/>
  <c r="O11" i="17"/>
  <c r="N11" i="17"/>
  <c r="M11" i="17"/>
  <c r="P10" i="17"/>
  <c r="P9" i="17"/>
  <c r="P8" i="17"/>
  <c r="P40" i="18"/>
  <c r="P39" i="18"/>
  <c r="P38" i="18"/>
  <c r="P37" i="18"/>
  <c r="P36" i="18"/>
  <c r="P35" i="18"/>
  <c r="P34" i="18"/>
  <c r="P33" i="18"/>
  <c r="P32" i="18"/>
  <c r="P31" i="18"/>
  <c r="P30" i="18"/>
  <c r="P29" i="18"/>
  <c r="P28" i="18"/>
  <c r="P27" i="18"/>
  <c r="P26" i="18"/>
  <c r="P25" i="18"/>
  <c r="P24" i="18"/>
  <c r="P23" i="18"/>
  <c r="P22" i="18"/>
  <c r="P21" i="18"/>
  <c r="P20" i="18"/>
  <c r="P19" i="18"/>
  <c r="P18" i="18"/>
  <c r="P17" i="18"/>
  <c r="P16" i="18"/>
  <c r="P15" i="18"/>
  <c r="P14" i="18"/>
  <c r="P13" i="18"/>
  <c r="P12" i="18"/>
  <c r="P11" i="18"/>
  <c r="P10" i="18"/>
  <c r="P9" i="18"/>
  <c r="P8" i="18"/>
  <c r="O40" i="18"/>
  <c r="N40" i="18"/>
  <c r="M40" i="18"/>
  <c r="O39" i="18"/>
  <c r="N39" i="18"/>
  <c r="M39" i="18"/>
  <c r="O38" i="18"/>
  <c r="N38" i="18"/>
  <c r="M38" i="18"/>
  <c r="O13" i="18"/>
  <c r="N13" i="18"/>
  <c r="M13" i="18"/>
  <c r="O12" i="18"/>
  <c r="N12" i="18"/>
  <c r="M12" i="18"/>
  <c r="O11" i="18"/>
  <c r="N11" i="18"/>
  <c r="M11" i="18"/>
  <c r="P411" i="16"/>
  <c r="P410" i="16"/>
  <c r="P409" i="16"/>
  <c r="P408" i="16"/>
  <c r="P407" i="16"/>
  <c r="P406" i="16"/>
  <c r="P405" i="16"/>
  <c r="P404" i="16"/>
  <c r="P403" i="16"/>
  <c r="P402" i="16"/>
  <c r="P401" i="16"/>
  <c r="P400" i="16"/>
  <c r="P399" i="16"/>
  <c r="P398" i="16"/>
  <c r="P397" i="16"/>
  <c r="P396" i="16"/>
  <c r="P395" i="16"/>
  <c r="P394" i="16"/>
  <c r="P393" i="16"/>
  <c r="P392" i="16"/>
  <c r="P391" i="16"/>
  <c r="P390" i="16"/>
  <c r="P389" i="16"/>
  <c r="P388" i="16"/>
  <c r="P387" i="16"/>
  <c r="P386" i="16"/>
  <c r="P385" i="16"/>
  <c r="P384" i="16"/>
  <c r="P383" i="16"/>
  <c r="P382" i="16"/>
  <c r="P381" i="16"/>
  <c r="P380" i="16"/>
  <c r="P379" i="16"/>
  <c r="P378" i="16"/>
  <c r="P377" i="16"/>
  <c r="P376" i="16"/>
  <c r="P375" i="16"/>
  <c r="P374" i="16"/>
  <c r="P373" i="16"/>
  <c r="P372" i="16"/>
  <c r="P371" i="16"/>
  <c r="P370" i="16"/>
  <c r="P369" i="16"/>
  <c r="P368" i="16"/>
  <c r="P367" i="16"/>
  <c r="P366" i="16"/>
  <c r="P365" i="16"/>
  <c r="P364" i="16"/>
  <c r="P363" i="16"/>
  <c r="P362" i="16"/>
  <c r="P361" i="16"/>
  <c r="P360" i="16"/>
  <c r="P359" i="16"/>
  <c r="P358" i="16"/>
  <c r="P357" i="16"/>
  <c r="P356" i="16"/>
  <c r="P355" i="16"/>
  <c r="P354" i="16"/>
  <c r="P353" i="16"/>
  <c r="P352" i="16"/>
  <c r="P351" i="16"/>
  <c r="P350" i="16"/>
  <c r="P349" i="16"/>
  <c r="P348" i="16"/>
  <c r="P347" i="16"/>
  <c r="P346" i="16"/>
  <c r="P345" i="16"/>
  <c r="P344" i="16"/>
  <c r="P343" i="16"/>
  <c r="P342" i="16"/>
  <c r="P341" i="16"/>
  <c r="P340" i="16"/>
  <c r="P339" i="16"/>
  <c r="P338" i="16"/>
  <c r="P337" i="16"/>
  <c r="P336" i="16"/>
  <c r="P335" i="16"/>
  <c r="P334" i="16"/>
  <c r="P333" i="16"/>
  <c r="P332" i="16"/>
  <c r="P331" i="16"/>
  <c r="P330" i="16"/>
  <c r="P329" i="16"/>
  <c r="P328" i="16"/>
  <c r="P327" i="16"/>
  <c r="P326" i="16"/>
  <c r="P325" i="16"/>
  <c r="P324" i="16"/>
  <c r="P323" i="16"/>
  <c r="P322" i="16"/>
  <c r="P321" i="16"/>
  <c r="P320" i="16"/>
  <c r="P319" i="16"/>
  <c r="P318" i="16"/>
  <c r="P317" i="16"/>
  <c r="P316" i="16"/>
  <c r="P315" i="16"/>
  <c r="P314" i="16"/>
  <c r="P313" i="16"/>
  <c r="P312" i="16"/>
  <c r="P311" i="16"/>
  <c r="P310" i="16"/>
  <c r="P309" i="16"/>
  <c r="P308" i="16"/>
  <c r="P307" i="16"/>
  <c r="P306" i="16"/>
  <c r="P305" i="16"/>
  <c r="P304" i="16"/>
  <c r="P303" i="16"/>
  <c r="P302" i="16"/>
  <c r="P301" i="16"/>
  <c r="P300" i="16"/>
  <c r="P299" i="16"/>
  <c r="P298" i="16"/>
  <c r="P297" i="16"/>
  <c r="P296" i="16"/>
  <c r="P295" i="16"/>
  <c r="P294" i="16"/>
  <c r="P293" i="16"/>
  <c r="P292" i="16"/>
  <c r="P291" i="16"/>
  <c r="P290" i="16"/>
  <c r="P289" i="16"/>
  <c r="P288" i="16"/>
  <c r="P287" i="16"/>
  <c r="P286" i="16"/>
  <c r="P285" i="16"/>
  <c r="P284" i="16"/>
  <c r="P283" i="16"/>
  <c r="P282" i="16"/>
  <c r="P281" i="16"/>
  <c r="P280" i="16"/>
  <c r="P279" i="16"/>
  <c r="P278" i="16"/>
  <c r="P277" i="16"/>
  <c r="P276" i="16"/>
  <c r="P275" i="16"/>
  <c r="P274" i="16"/>
  <c r="P273" i="16"/>
  <c r="P272" i="16"/>
  <c r="P271" i="16"/>
  <c r="P270" i="16"/>
  <c r="P269" i="16"/>
  <c r="P268" i="16"/>
  <c r="P267" i="16"/>
  <c r="P266" i="16"/>
  <c r="P265" i="16"/>
  <c r="P264" i="16"/>
  <c r="P263" i="16"/>
  <c r="P262" i="16"/>
  <c r="P261" i="16"/>
  <c r="P260" i="16"/>
  <c r="P259" i="16"/>
  <c r="P258" i="16"/>
  <c r="P257" i="16"/>
  <c r="P256" i="16"/>
  <c r="P255" i="16"/>
  <c r="P254" i="16"/>
  <c r="P253" i="16"/>
  <c r="P252" i="16"/>
  <c r="P251" i="16"/>
  <c r="P250" i="16"/>
  <c r="P249" i="16"/>
  <c r="P248" i="16"/>
  <c r="P247" i="16"/>
  <c r="P246" i="16"/>
  <c r="P245" i="16"/>
  <c r="P244" i="16"/>
  <c r="P243" i="16"/>
  <c r="P242" i="16"/>
  <c r="P241" i="16"/>
  <c r="P240" i="16"/>
  <c r="P239" i="16"/>
  <c r="P238" i="16"/>
  <c r="P237" i="16"/>
  <c r="P236" i="16"/>
  <c r="P235" i="16"/>
  <c r="P234" i="16"/>
  <c r="P233" i="16"/>
  <c r="P232" i="16"/>
  <c r="P231" i="16"/>
  <c r="P230" i="16"/>
  <c r="P229" i="16"/>
  <c r="P228" i="16"/>
  <c r="P227" i="16"/>
  <c r="P226" i="16"/>
  <c r="P225" i="16"/>
  <c r="P224" i="16"/>
  <c r="P223" i="16"/>
  <c r="P222" i="16"/>
  <c r="P221" i="16"/>
  <c r="P220" i="16"/>
  <c r="P219" i="16"/>
  <c r="P218" i="16"/>
  <c r="P217" i="16"/>
  <c r="P216" i="16"/>
  <c r="P215" i="16"/>
  <c r="P214" i="16"/>
  <c r="P213" i="16"/>
  <c r="P212" i="16"/>
  <c r="P211" i="16"/>
  <c r="P210" i="16"/>
  <c r="P209" i="16"/>
  <c r="P208" i="16"/>
  <c r="P207" i="16"/>
  <c r="P206" i="16"/>
  <c r="P205" i="16"/>
  <c r="P204" i="16"/>
  <c r="P203" i="16"/>
  <c r="P202" i="16"/>
  <c r="P201" i="16"/>
  <c r="P200" i="16"/>
  <c r="P199" i="16"/>
  <c r="P198" i="16"/>
  <c r="P197" i="16"/>
  <c r="P196" i="16"/>
  <c r="P195" i="16"/>
  <c r="P194" i="16"/>
  <c r="P193" i="16"/>
  <c r="P192" i="16"/>
  <c r="P191" i="16"/>
  <c r="P190" i="16"/>
  <c r="P189" i="16"/>
  <c r="P188" i="16"/>
  <c r="P187" i="16"/>
  <c r="P186" i="16"/>
  <c r="P185" i="16"/>
  <c r="P184" i="16"/>
  <c r="P183" i="16"/>
  <c r="P182" i="16"/>
  <c r="P181" i="16"/>
  <c r="P180" i="16"/>
  <c r="P179" i="16"/>
  <c r="P178" i="16"/>
  <c r="P177" i="16"/>
  <c r="P176" i="16"/>
  <c r="P175" i="16"/>
  <c r="P174" i="16"/>
  <c r="P173" i="16"/>
  <c r="P172" i="16"/>
  <c r="P171" i="16"/>
  <c r="P170" i="16"/>
  <c r="P169" i="16"/>
  <c r="P168" i="16"/>
  <c r="P167" i="16"/>
  <c r="P166" i="16"/>
  <c r="P165" i="16"/>
  <c r="P164" i="16"/>
  <c r="P163" i="16"/>
  <c r="P162" i="16"/>
  <c r="P161" i="16"/>
  <c r="P160" i="16"/>
  <c r="P159" i="16"/>
  <c r="P158" i="16"/>
  <c r="P157" i="16"/>
  <c r="P156" i="16"/>
  <c r="P155" i="16"/>
  <c r="P154" i="16"/>
  <c r="P153" i="16"/>
  <c r="P152" i="16"/>
  <c r="P151" i="16"/>
  <c r="P150" i="16"/>
  <c r="P149" i="16"/>
  <c r="P148" i="16"/>
  <c r="P147" i="16"/>
  <c r="P146" i="16"/>
  <c r="P145" i="16"/>
  <c r="P144" i="16"/>
  <c r="P143" i="16"/>
  <c r="P142" i="16"/>
  <c r="P141" i="16"/>
  <c r="P140" i="16"/>
  <c r="P139" i="16"/>
  <c r="P138" i="16"/>
  <c r="P137" i="16"/>
  <c r="P136" i="16"/>
  <c r="P135" i="16"/>
  <c r="P134" i="16"/>
  <c r="P133" i="16"/>
  <c r="P132" i="16"/>
  <c r="P131" i="16"/>
  <c r="P130" i="16"/>
  <c r="P129" i="16"/>
  <c r="P128" i="16"/>
  <c r="P127" i="16"/>
  <c r="P126" i="16"/>
  <c r="P125" i="16"/>
  <c r="P124" i="16"/>
  <c r="P123" i="16"/>
  <c r="P122" i="16"/>
  <c r="P121" i="16"/>
  <c r="P120" i="16"/>
  <c r="P119" i="16"/>
  <c r="P118" i="16"/>
  <c r="P117" i="16"/>
  <c r="P116" i="16"/>
  <c r="P115" i="16"/>
  <c r="P114" i="16"/>
  <c r="P113" i="16"/>
  <c r="P112" i="16"/>
  <c r="P111" i="16"/>
  <c r="P110" i="16"/>
  <c r="P109" i="16"/>
  <c r="P108" i="16"/>
  <c r="P107" i="16"/>
  <c r="P106" i="16"/>
  <c r="P105" i="16"/>
  <c r="P104" i="16"/>
  <c r="P103" i="16"/>
  <c r="P102" i="16"/>
  <c r="P101" i="16"/>
  <c r="P100" i="16"/>
  <c r="P99" i="16"/>
  <c r="P98" i="16"/>
  <c r="P97" i="16"/>
  <c r="P96" i="16"/>
  <c r="P95" i="16"/>
  <c r="P94" i="16"/>
  <c r="P93" i="16"/>
  <c r="P92" i="16"/>
  <c r="P91" i="16"/>
  <c r="P90" i="16"/>
  <c r="P89" i="16"/>
  <c r="P88" i="16"/>
  <c r="P87" i="16"/>
  <c r="P86" i="16"/>
  <c r="P85" i="16"/>
  <c r="P84" i="16"/>
  <c r="P83" i="16"/>
  <c r="P82" i="16"/>
  <c r="P81" i="16"/>
  <c r="P80" i="16"/>
  <c r="P79" i="16"/>
  <c r="P78" i="16"/>
  <c r="P77" i="16"/>
  <c r="P76" i="16"/>
  <c r="P75" i="16"/>
  <c r="P74" i="16"/>
  <c r="P73" i="16"/>
  <c r="P72" i="16"/>
  <c r="P71" i="16"/>
  <c r="P70" i="16"/>
  <c r="P69" i="16"/>
  <c r="P68" i="16"/>
  <c r="P67" i="16"/>
  <c r="P66" i="16"/>
  <c r="P65" i="16"/>
  <c r="P64" i="16"/>
  <c r="P63" i="16"/>
  <c r="P62" i="16"/>
  <c r="P61" i="16"/>
  <c r="P60" i="16"/>
  <c r="P59" i="16"/>
  <c r="P58" i="16"/>
  <c r="P57" i="16"/>
  <c r="P56" i="16"/>
  <c r="P55" i="16"/>
  <c r="P54" i="16"/>
  <c r="P53" i="16"/>
  <c r="P52" i="16"/>
  <c r="P51" i="16"/>
  <c r="P50" i="16"/>
  <c r="P49" i="16"/>
  <c r="P48" i="16"/>
  <c r="P47" i="16"/>
  <c r="P46" i="16"/>
  <c r="P45" i="16"/>
  <c r="P44" i="16"/>
  <c r="P43" i="16"/>
  <c r="P42" i="16"/>
  <c r="P41" i="16"/>
  <c r="P40" i="16"/>
  <c r="P39" i="16"/>
  <c r="P38" i="16"/>
  <c r="P37" i="16"/>
  <c r="P36" i="16"/>
  <c r="P35" i="16"/>
  <c r="P34" i="16"/>
  <c r="P33" i="16"/>
  <c r="P32" i="16"/>
  <c r="P31" i="16"/>
  <c r="P30" i="16"/>
  <c r="P29" i="16"/>
  <c r="P28" i="16"/>
  <c r="P27" i="16"/>
  <c r="P26" i="16"/>
  <c r="P25" i="16"/>
  <c r="P24" i="16"/>
  <c r="P23" i="16"/>
  <c r="P22" i="16"/>
  <c r="P21" i="16"/>
  <c r="P20" i="16"/>
  <c r="P19" i="16"/>
  <c r="P18" i="16"/>
  <c r="P17" i="16"/>
  <c r="P16" i="16"/>
  <c r="P15" i="16"/>
  <c r="P14" i="16"/>
  <c r="P13" i="16"/>
  <c r="P12" i="16"/>
  <c r="P11" i="16"/>
  <c r="P10" i="16"/>
  <c r="P978" i="2"/>
  <c r="P977" i="2"/>
  <c r="P976" i="2"/>
  <c r="P975" i="2"/>
  <c r="P974" i="2"/>
  <c r="P973" i="2"/>
  <c r="P972" i="2"/>
  <c r="P971" i="2"/>
  <c r="P970" i="2"/>
  <c r="P969" i="2"/>
  <c r="P968" i="2"/>
  <c r="P967" i="2"/>
  <c r="P966" i="2"/>
  <c r="P965" i="2"/>
  <c r="P964" i="2"/>
  <c r="P963" i="2"/>
  <c r="P962" i="2"/>
  <c r="P961" i="2"/>
  <c r="P960" i="2"/>
  <c r="P959" i="2"/>
  <c r="P958" i="2"/>
  <c r="P957" i="2"/>
  <c r="P956" i="2"/>
  <c r="P955" i="2"/>
  <c r="P954" i="2"/>
  <c r="P953" i="2"/>
  <c r="P952" i="2"/>
  <c r="P951" i="2"/>
  <c r="P950" i="2"/>
  <c r="P949" i="2"/>
  <c r="P948" i="2"/>
  <c r="P947" i="2"/>
  <c r="P946" i="2"/>
  <c r="P945" i="2"/>
  <c r="P944" i="2"/>
  <c r="P943" i="2"/>
  <c r="P942" i="2"/>
  <c r="P941" i="2"/>
  <c r="P940" i="2"/>
  <c r="P939" i="2"/>
  <c r="P938" i="2"/>
  <c r="P937" i="2"/>
  <c r="P936" i="2"/>
  <c r="P935" i="2"/>
  <c r="P934" i="2"/>
  <c r="P933" i="2"/>
  <c r="P932" i="2"/>
  <c r="P931" i="2"/>
  <c r="P930" i="2"/>
  <c r="P929" i="2"/>
  <c r="P928" i="2"/>
  <c r="P927" i="2"/>
  <c r="P926" i="2"/>
  <c r="P925" i="2"/>
  <c r="P924" i="2"/>
  <c r="P923" i="2"/>
  <c r="P922" i="2"/>
  <c r="P921" i="2"/>
  <c r="P920" i="2"/>
  <c r="P919" i="2"/>
  <c r="P918" i="2"/>
  <c r="P917" i="2"/>
  <c r="P916" i="2"/>
  <c r="P915" i="2"/>
  <c r="P914" i="2"/>
  <c r="P913" i="2"/>
  <c r="P912" i="2"/>
  <c r="P911" i="2"/>
  <c r="P910" i="2"/>
  <c r="P909" i="2"/>
  <c r="P908" i="2"/>
  <c r="P907" i="2"/>
  <c r="P906" i="2"/>
  <c r="P905" i="2"/>
  <c r="P904" i="2"/>
  <c r="P903" i="2"/>
  <c r="P902" i="2"/>
  <c r="P901" i="2"/>
  <c r="P900" i="2"/>
  <c r="P899" i="2"/>
  <c r="P898" i="2"/>
  <c r="P897" i="2"/>
  <c r="P896" i="2"/>
  <c r="P895" i="2"/>
  <c r="P894" i="2"/>
  <c r="P893" i="2"/>
  <c r="P892" i="2"/>
  <c r="P891" i="2"/>
  <c r="P890" i="2"/>
  <c r="P889" i="2"/>
  <c r="P888" i="2"/>
  <c r="P887" i="2"/>
  <c r="P886" i="2"/>
  <c r="P885" i="2"/>
  <c r="P884" i="2"/>
  <c r="P883" i="2"/>
  <c r="P882" i="2"/>
  <c r="P881" i="2"/>
  <c r="P880" i="2"/>
  <c r="P879" i="2"/>
  <c r="P878" i="2"/>
  <c r="P877" i="2"/>
  <c r="P876" i="2"/>
  <c r="P875" i="2"/>
  <c r="P874" i="2"/>
  <c r="P873" i="2"/>
  <c r="P872" i="2"/>
  <c r="P871" i="2"/>
  <c r="P870" i="2"/>
  <c r="P869" i="2"/>
  <c r="P868" i="2"/>
  <c r="P867" i="2"/>
  <c r="P866" i="2"/>
  <c r="P865" i="2"/>
  <c r="P864" i="2"/>
  <c r="P863" i="2"/>
  <c r="P862" i="2"/>
  <c r="P861" i="2"/>
  <c r="P860" i="2"/>
  <c r="P859" i="2"/>
  <c r="P858" i="2"/>
  <c r="P857" i="2"/>
  <c r="P856" i="2"/>
  <c r="P855" i="2"/>
  <c r="P854" i="2"/>
  <c r="P853" i="2"/>
  <c r="P852" i="2"/>
  <c r="P851" i="2"/>
  <c r="P850" i="2"/>
  <c r="P849" i="2"/>
  <c r="P848" i="2"/>
  <c r="P847" i="2"/>
  <c r="P846" i="2"/>
  <c r="P845" i="2"/>
  <c r="P844" i="2"/>
  <c r="P843" i="2"/>
  <c r="P842" i="2"/>
  <c r="P841" i="2"/>
  <c r="P840" i="2"/>
  <c r="P839" i="2"/>
  <c r="P838" i="2"/>
  <c r="P837" i="2"/>
  <c r="P836" i="2"/>
  <c r="P835" i="2"/>
  <c r="P834" i="2"/>
  <c r="P833" i="2"/>
  <c r="P832" i="2"/>
  <c r="P831" i="2"/>
  <c r="P830" i="2"/>
  <c r="P829" i="2"/>
  <c r="P828" i="2"/>
  <c r="P827" i="2"/>
  <c r="P826" i="2"/>
  <c r="P825" i="2"/>
  <c r="P824" i="2"/>
  <c r="P823" i="2"/>
  <c r="P822" i="2"/>
  <c r="P821" i="2"/>
  <c r="P820" i="2"/>
  <c r="P819" i="2"/>
  <c r="P818" i="2"/>
  <c r="P817" i="2"/>
  <c r="P816" i="2"/>
  <c r="P815" i="2"/>
  <c r="P814" i="2"/>
  <c r="P813" i="2"/>
  <c r="P812" i="2"/>
  <c r="P811" i="2"/>
  <c r="P810" i="2"/>
  <c r="P809" i="2"/>
  <c r="P808" i="2"/>
  <c r="P807" i="2"/>
  <c r="P806" i="2"/>
  <c r="P805" i="2"/>
  <c r="P804" i="2"/>
  <c r="P803" i="2"/>
  <c r="P802" i="2"/>
  <c r="P801" i="2"/>
  <c r="P800" i="2"/>
  <c r="P799" i="2"/>
  <c r="P798" i="2"/>
  <c r="P797" i="2"/>
  <c r="P796" i="2"/>
  <c r="P795" i="2"/>
  <c r="P794" i="2"/>
  <c r="P793" i="2"/>
  <c r="P792" i="2"/>
  <c r="P791" i="2"/>
  <c r="P790" i="2"/>
  <c r="P789" i="2"/>
  <c r="P788" i="2"/>
  <c r="P787" i="2"/>
  <c r="P786" i="2"/>
  <c r="P785" i="2"/>
  <c r="P784" i="2"/>
  <c r="P783" i="2"/>
  <c r="P782" i="2"/>
  <c r="P781" i="2"/>
  <c r="P780" i="2"/>
  <c r="P779" i="2"/>
  <c r="P778" i="2"/>
  <c r="P777" i="2"/>
  <c r="P776" i="2"/>
  <c r="P775" i="2"/>
  <c r="P774" i="2"/>
  <c r="P773" i="2"/>
  <c r="P772" i="2"/>
  <c r="P771" i="2"/>
  <c r="P770" i="2"/>
  <c r="P769" i="2"/>
  <c r="P768" i="2"/>
  <c r="P767" i="2"/>
  <c r="P766" i="2"/>
  <c r="P765" i="2"/>
  <c r="P764" i="2"/>
  <c r="P763" i="2"/>
  <c r="P762" i="2"/>
  <c r="P761" i="2"/>
  <c r="P760" i="2"/>
  <c r="P759" i="2"/>
  <c r="P758" i="2"/>
  <c r="P757" i="2"/>
  <c r="P756" i="2"/>
  <c r="P755" i="2"/>
  <c r="P754" i="2"/>
  <c r="P753" i="2"/>
  <c r="P752" i="2"/>
  <c r="P751" i="2"/>
  <c r="P750" i="2"/>
  <c r="P749" i="2"/>
  <c r="P748" i="2"/>
  <c r="P747" i="2"/>
  <c r="P746" i="2"/>
  <c r="P745" i="2"/>
  <c r="P744" i="2"/>
  <c r="P743" i="2"/>
  <c r="P742" i="2"/>
  <c r="P741" i="2"/>
  <c r="P740" i="2"/>
  <c r="P739" i="2"/>
  <c r="P738" i="2"/>
  <c r="P737" i="2"/>
  <c r="P736" i="2"/>
  <c r="P735" i="2"/>
  <c r="P734" i="2"/>
  <c r="P733" i="2"/>
  <c r="P732" i="2"/>
  <c r="P731" i="2"/>
  <c r="P730" i="2"/>
  <c r="P729" i="2"/>
  <c r="P728" i="2"/>
  <c r="P727" i="2"/>
  <c r="P726" i="2"/>
  <c r="P725" i="2"/>
  <c r="P724" i="2"/>
  <c r="P723" i="2"/>
  <c r="P722" i="2"/>
  <c r="P721" i="2"/>
  <c r="P720" i="2"/>
  <c r="P719" i="2"/>
  <c r="P718" i="2"/>
  <c r="P717" i="2"/>
  <c r="P716" i="2"/>
  <c r="P715" i="2"/>
  <c r="P714" i="2"/>
  <c r="P713" i="2"/>
  <c r="P712" i="2"/>
  <c r="P711" i="2"/>
  <c r="P710" i="2"/>
  <c r="P709" i="2"/>
  <c r="P708" i="2"/>
  <c r="P707" i="2"/>
  <c r="P706" i="2"/>
  <c r="P705" i="2"/>
  <c r="P704" i="2"/>
  <c r="P703" i="2"/>
  <c r="P702" i="2"/>
  <c r="P701" i="2"/>
  <c r="P700" i="2"/>
  <c r="P699" i="2"/>
  <c r="P698" i="2"/>
  <c r="P697" i="2"/>
  <c r="P696" i="2"/>
  <c r="P695" i="2"/>
  <c r="P694" i="2"/>
  <c r="P693" i="2"/>
  <c r="P692" i="2"/>
  <c r="P691" i="2"/>
  <c r="P690" i="2"/>
  <c r="P689" i="2"/>
  <c r="P688" i="2"/>
  <c r="P687" i="2"/>
  <c r="P686" i="2"/>
  <c r="P685" i="2"/>
  <c r="P684" i="2"/>
  <c r="P683" i="2"/>
  <c r="P682" i="2"/>
  <c r="P681" i="2"/>
  <c r="P680" i="2"/>
  <c r="P679" i="2"/>
  <c r="P678" i="2"/>
  <c r="P677" i="2"/>
  <c r="P676" i="2"/>
  <c r="P675" i="2"/>
  <c r="P674" i="2"/>
  <c r="P673" i="2"/>
  <c r="P672" i="2"/>
  <c r="P671" i="2"/>
  <c r="P670" i="2"/>
  <c r="P669" i="2"/>
  <c r="P668" i="2"/>
  <c r="P667" i="2"/>
  <c r="P666" i="2"/>
  <c r="P665" i="2"/>
  <c r="P664" i="2"/>
  <c r="P663" i="2"/>
  <c r="P662" i="2"/>
  <c r="P661" i="2"/>
  <c r="P660" i="2"/>
  <c r="P659" i="2"/>
  <c r="P658" i="2"/>
  <c r="P657" i="2"/>
  <c r="P656" i="2"/>
  <c r="P655" i="2"/>
  <c r="P654" i="2"/>
  <c r="P653" i="2"/>
  <c r="P652" i="2"/>
  <c r="P651" i="2"/>
  <c r="P650" i="2"/>
  <c r="P649" i="2"/>
  <c r="P648" i="2"/>
  <c r="P647" i="2"/>
  <c r="P646" i="2"/>
  <c r="P645" i="2"/>
  <c r="P644" i="2"/>
  <c r="P643" i="2"/>
  <c r="P642" i="2"/>
  <c r="P641" i="2"/>
  <c r="P640" i="2"/>
  <c r="P639" i="2"/>
  <c r="P638" i="2"/>
  <c r="P637" i="2"/>
  <c r="P636" i="2"/>
  <c r="P635" i="2"/>
  <c r="P634" i="2"/>
  <c r="P633" i="2"/>
  <c r="P632" i="2"/>
  <c r="P631" i="2"/>
  <c r="P630" i="2"/>
  <c r="P629" i="2"/>
  <c r="P628" i="2"/>
  <c r="P627" i="2"/>
  <c r="P626" i="2"/>
  <c r="P625" i="2"/>
  <c r="P624" i="2"/>
  <c r="P623" i="2"/>
  <c r="P622" i="2"/>
  <c r="P621" i="2"/>
  <c r="P620" i="2"/>
  <c r="P619" i="2"/>
  <c r="P618" i="2"/>
  <c r="P617" i="2"/>
  <c r="P616" i="2"/>
  <c r="P615" i="2"/>
  <c r="P614" i="2"/>
  <c r="P613" i="2"/>
  <c r="P612" i="2"/>
  <c r="P611" i="2"/>
  <c r="P610" i="2"/>
  <c r="P609" i="2"/>
  <c r="P608" i="2"/>
  <c r="P607" i="2"/>
  <c r="P606" i="2"/>
  <c r="P605" i="2"/>
  <c r="P604" i="2"/>
  <c r="P603" i="2"/>
  <c r="P602" i="2"/>
  <c r="P601" i="2"/>
  <c r="P600" i="2"/>
  <c r="P599" i="2"/>
  <c r="P598" i="2"/>
  <c r="P597" i="2"/>
  <c r="P596" i="2"/>
  <c r="P595" i="2"/>
  <c r="P594" i="2"/>
  <c r="P593" i="2"/>
  <c r="P592" i="2"/>
  <c r="P591" i="2"/>
  <c r="P590" i="2"/>
  <c r="P589" i="2"/>
  <c r="P588" i="2"/>
  <c r="P587" i="2"/>
  <c r="P586" i="2"/>
  <c r="P585" i="2"/>
  <c r="P584" i="2"/>
  <c r="P583" i="2"/>
  <c r="P582" i="2"/>
  <c r="P581" i="2"/>
  <c r="P580" i="2"/>
  <c r="P579" i="2"/>
  <c r="P578" i="2"/>
  <c r="P577" i="2"/>
  <c r="P576" i="2"/>
  <c r="P575" i="2"/>
  <c r="P574" i="2"/>
  <c r="P573" i="2"/>
  <c r="P572" i="2"/>
  <c r="P571" i="2"/>
  <c r="P570" i="2"/>
  <c r="P569" i="2"/>
  <c r="P568" i="2"/>
  <c r="P567" i="2"/>
  <c r="P566" i="2"/>
  <c r="P565" i="2"/>
  <c r="P564" i="2"/>
  <c r="P563" i="2"/>
  <c r="P562" i="2"/>
  <c r="P561" i="2"/>
  <c r="P560" i="2"/>
  <c r="P559" i="2"/>
  <c r="P558" i="2"/>
  <c r="P557" i="2"/>
  <c r="P556" i="2"/>
  <c r="P555" i="2"/>
  <c r="P554" i="2"/>
  <c r="P553" i="2"/>
  <c r="P552" i="2"/>
  <c r="P551" i="2"/>
  <c r="P550" i="2"/>
  <c r="P549" i="2"/>
  <c r="P548" i="2"/>
  <c r="P547" i="2"/>
  <c r="P546" i="2"/>
  <c r="P545" i="2"/>
  <c r="P544" i="2"/>
  <c r="P543" i="2"/>
  <c r="P542" i="2"/>
  <c r="P541" i="2"/>
  <c r="P540" i="2"/>
  <c r="P539" i="2"/>
  <c r="P538" i="2"/>
  <c r="P537" i="2"/>
  <c r="P536" i="2"/>
  <c r="P535" i="2"/>
  <c r="P534" i="2"/>
  <c r="P533" i="2"/>
  <c r="P532" i="2"/>
  <c r="P531" i="2"/>
  <c r="P530" i="2"/>
  <c r="P529" i="2"/>
  <c r="P528" i="2"/>
  <c r="P527" i="2"/>
  <c r="P526" i="2"/>
  <c r="P525" i="2"/>
  <c r="P524" i="2"/>
  <c r="P523" i="2"/>
  <c r="P522" i="2"/>
  <c r="P521" i="2"/>
  <c r="P520" i="2"/>
  <c r="P519" i="2"/>
  <c r="P518" i="2"/>
  <c r="P517" i="2"/>
  <c r="P516" i="2"/>
  <c r="P515" i="2"/>
  <c r="P514" i="2"/>
  <c r="P513" i="2"/>
  <c r="P512" i="2"/>
  <c r="P511" i="2"/>
  <c r="P510" i="2"/>
  <c r="P509" i="2"/>
  <c r="P508" i="2"/>
  <c r="P507" i="2"/>
  <c r="P506" i="2"/>
  <c r="P505" i="2"/>
  <c r="P504" i="2"/>
  <c r="P503" i="2"/>
  <c r="P502" i="2"/>
  <c r="P501" i="2"/>
  <c r="P500" i="2"/>
  <c r="P499" i="2"/>
  <c r="P498" i="2"/>
  <c r="P497" i="2"/>
  <c r="P496" i="2"/>
  <c r="P495" i="2"/>
  <c r="P494" i="2"/>
  <c r="P493" i="2"/>
  <c r="P492" i="2"/>
  <c r="P491" i="2"/>
  <c r="P490" i="2"/>
  <c r="P489" i="2"/>
  <c r="P488" i="2"/>
  <c r="P487" i="2"/>
  <c r="P486" i="2"/>
  <c r="P485" i="2"/>
  <c r="P484" i="2"/>
  <c r="P483" i="2"/>
  <c r="P482" i="2"/>
  <c r="P481" i="2"/>
  <c r="P480" i="2"/>
  <c r="P479" i="2"/>
  <c r="P478" i="2"/>
  <c r="P477" i="2"/>
  <c r="P476" i="2"/>
  <c r="P475" i="2"/>
  <c r="P474" i="2"/>
  <c r="P473" i="2"/>
  <c r="P472" i="2"/>
  <c r="P471" i="2"/>
  <c r="P470" i="2"/>
  <c r="P469" i="2"/>
  <c r="P468" i="2"/>
  <c r="P467" i="2"/>
  <c r="P466" i="2"/>
  <c r="P465" i="2"/>
  <c r="P464" i="2"/>
  <c r="P463" i="2"/>
  <c r="P462" i="2"/>
  <c r="P461" i="2"/>
  <c r="P460" i="2"/>
  <c r="P459" i="2"/>
  <c r="P458" i="2"/>
  <c r="P457" i="2"/>
  <c r="P456" i="2"/>
  <c r="P455" i="2"/>
  <c r="P454" i="2"/>
  <c r="P453" i="2"/>
  <c r="P452" i="2"/>
  <c r="P451" i="2"/>
  <c r="P450" i="2"/>
  <c r="P449" i="2"/>
  <c r="P448" i="2"/>
  <c r="P447" i="2"/>
  <c r="P446" i="2"/>
  <c r="P445" i="2"/>
  <c r="P444" i="2"/>
  <c r="P443" i="2"/>
  <c r="P442" i="2"/>
  <c r="P441" i="2"/>
  <c r="P440" i="2"/>
  <c r="P439" i="2"/>
  <c r="P438" i="2"/>
  <c r="P437" i="2"/>
  <c r="P436" i="2"/>
  <c r="P435" i="2"/>
  <c r="P434" i="2"/>
  <c r="P433" i="2"/>
  <c r="P432" i="2"/>
  <c r="P431" i="2"/>
  <c r="P430" i="2"/>
  <c r="P429" i="2"/>
  <c r="P428" i="2"/>
  <c r="P427" i="2"/>
  <c r="P426" i="2"/>
  <c r="P425" i="2"/>
  <c r="P424" i="2"/>
  <c r="P423" i="2"/>
  <c r="P422" i="2"/>
  <c r="P421" i="2"/>
  <c r="P420" i="2"/>
  <c r="P419" i="2"/>
  <c r="P418" i="2"/>
  <c r="P417" i="2"/>
  <c r="P416" i="2"/>
  <c r="P415" i="2"/>
  <c r="P414" i="2"/>
  <c r="P413" i="2"/>
  <c r="P412" i="2"/>
  <c r="P411" i="2"/>
  <c r="P410" i="2"/>
  <c r="P409" i="2"/>
  <c r="P408" i="2"/>
  <c r="P407" i="2"/>
  <c r="P406" i="2"/>
  <c r="P405" i="2"/>
  <c r="P404" i="2"/>
  <c r="P403" i="2"/>
  <c r="P402" i="2"/>
  <c r="P401" i="2"/>
  <c r="P400" i="2"/>
  <c r="P399" i="2"/>
  <c r="P398" i="2"/>
  <c r="P397" i="2"/>
  <c r="P396" i="2"/>
  <c r="P395" i="2"/>
  <c r="P394" i="2"/>
  <c r="P393" i="2"/>
  <c r="P392" i="2"/>
  <c r="P391" i="2"/>
  <c r="P390" i="2"/>
  <c r="P389" i="2"/>
  <c r="P388" i="2"/>
  <c r="P387" i="2"/>
  <c r="P386" i="2"/>
  <c r="P385" i="2"/>
  <c r="P384" i="2"/>
  <c r="P383" i="2"/>
  <c r="P382" i="2"/>
  <c r="P381" i="2"/>
  <c r="P380" i="2"/>
  <c r="P379" i="2"/>
  <c r="P378" i="2"/>
  <c r="P377" i="2"/>
  <c r="P376" i="2"/>
  <c r="P375" i="2"/>
  <c r="P374" i="2"/>
  <c r="P373" i="2"/>
  <c r="P372" i="2"/>
  <c r="P371" i="2"/>
  <c r="P370" i="2"/>
  <c r="P369" i="2"/>
  <c r="P368" i="2"/>
  <c r="P367" i="2"/>
  <c r="P366" i="2"/>
  <c r="P365" i="2"/>
  <c r="P364" i="2"/>
  <c r="P363" i="2"/>
  <c r="P362" i="2"/>
  <c r="P361" i="2"/>
  <c r="P360" i="2"/>
  <c r="P359" i="2"/>
  <c r="P358" i="2"/>
  <c r="P357" i="2"/>
  <c r="P356" i="2"/>
  <c r="P355" i="2"/>
  <c r="P354" i="2"/>
  <c r="P353" i="2"/>
  <c r="P352" i="2"/>
  <c r="P351" i="2"/>
  <c r="P350" i="2"/>
  <c r="P349" i="2"/>
  <c r="P348" i="2"/>
  <c r="P347" i="2"/>
  <c r="P346" i="2"/>
  <c r="P345" i="2"/>
  <c r="P344" i="2"/>
  <c r="P343" i="2"/>
  <c r="P342" i="2"/>
  <c r="P341" i="2"/>
  <c r="P340" i="2"/>
  <c r="P339" i="2"/>
  <c r="P338" i="2"/>
  <c r="P337" i="2"/>
  <c r="P336" i="2"/>
  <c r="P335" i="2"/>
  <c r="P334" i="2"/>
  <c r="P333" i="2"/>
  <c r="P332" i="2"/>
  <c r="P331" i="2"/>
  <c r="P330" i="2"/>
  <c r="P329" i="2"/>
  <c r="P328" i="2"/>
  <c r="P327" i="2"/>
  <c r="P326" i="2"/>
  <c r="P325" i="2"/>
  <c r="P324" i="2"/>
  <c r="P323" i="2"/>
  <c r="P322" i="2"/>
  <c r="P321" i="2"/>
  <c r="P320" i="2"/>
  <c r="P319" i="2"/>
  <c r="P318" i="2"/>
  <c r="P317" i="2"/>
  <c r="P316" i="2"/>
  <c r="P315" i="2"/>
  <c r="P314" i="2"/>
  <c r="P313" i="2"/>
  <c r="P312" i="2"/>
  <c r="P311" i="2"/>
  <c r="P310" i="2"/>
  <c r="P309" i="2"/>
  <c r="P308" i="2"/>
  <c r="P307" i="2"/>
  <c r="P306" i="2"/>
  <c r="P305" i="2"/>
  <c r="P304" i="2"/>
  <c r="P303" i="2"/>
  <c r="P302" i="2"/>
  <c r="P301" i="2"/>
  <c r="P300" i="2"/>
  <c r="P299" i="2"/>
  <c r="P298" i="2"/>
  <c r="P297" i="2"/>
  <c r="P296" i="2"/>
  <c r="P295" i="2"/>
  <c r="P294" i="2"/>
  <c r="P293" i="2"/>
  <c r="P292" i="2"/>
  <c r="P291" i="2"/>
  <c r="P290" i="2"/>
  <c r="P289" i="2"/>
  <c r="P288" i="2"/>
  <c r="P287" i="2"/>
  <c r="P286" i="2"/>
  <c r="P285" i="2"/>
  <c r="P284" i="2"/>
  <c r="P283" i="2"/>
  <c r="P282" i="2"/>
  <c r="P281" i="2"/>
  <c r="P280" i="2"/>
  <c r="P279" i="2"/>
  <c r="P278" i="2"/>
  <c r="P277" i="2"/>
  <c r="P276" i="2"/>
  <c r="P275" i="2"/>
  <c r="P274" i="2"/>
  <c r="P273" i="2"/>
  <c r="P272" i="2"/>
  <c r="P271" i="2"/>
  <c r="P270" i="2"/>
  <c r="P269" i="2"/>
  <c r="P268" i="2"/>
  <c r="P267" i="2"/>
  <c r="P266" i="2"/>
  <c r="P265" i="2"/>
  <c r="P264" i="2"/>
  <c r="P263" i="2"/>
  <c r="P262" i="2"/>
  <c r="P261" i="2"/>
  <c r="P260" i="2"/>
  <c r="P259" i="2"/>
  <c r="P258" i="2"/>
  <c r="P257" i="2"/>
  <c r="P256" i="2"/>
  <c r="P255" i="2"/>
  <c r="P254" i="2"/>
  <c r="P253" i="2"/>
  <c r="P252" i="2"/>
  <c r="P251" i="2"/>
  <c r="P250" i="2"/>
  <c r="P249" i="2"/>
  <c r="P248" i="2"/>
  <c r="P247" i="2"/>
  <c r="P246" i="2"/>
  <c r="P245" i="2"/>
  <c r="P244" i="2"/>
  <c r="P243" i="2"/>
  <c r="P242" i="2"/>
  <c r="P241" i="2"/>
  <c r="P240" i="2"/>
  <c r="P239" i="2"/>
  <c r="P238" i="2"/>
  <c r="P237" i="2"/>
  <c r="P236" i="2"/>
  <c r="P235" i="2"/>
  <c r="P234" i="2"/>
  <c r="P233" i="2"/>
  <c r="P232" i="2"/>
  <c r="P231" i="2"/>
  <c r="P230" i="2"/>
  <c r="P229" i="2"/>
  <c r="P228" i="2"/>
  <c r="P227" i="2"/>
  <c r="P226" i="2"/>
  <c r="P225" i="2"/>
  <c r="P224" i="2"/>
  <c r="P223" i="2"/>
  <c r="P222" i="2"/>
  <c r="P221" i="2"/>
  <c r="P220" i="2"/>
  <c r="P219" i="2"/>
  <c r="P218" i="2"/>
  <c r="P217" i="2"/>
  <c r="P216" i="2"/>
  <c r="P215" i="2"/>
  <c r="P214" i="2"/>
  <c r="P213" i="2"/>
  <c r="P212" i="2"/>
  <c r="P211" i="2"/>
  <c r="P210" i="2"/>
  <c r="P209" i="2"/>
  <c r="P208" i="2"/>
  <c r="P207" i="2"/>
  <c r="P206" i="2"/>
  <c r="P205" i="2"/>
  <c r="P204" i="2"/>
  <c r="P203" i="2"/>
  <c r="P202" i="2"/>
  <c r="P201" i="2"/>
  <c r="P200" i="2"/>
  <c r="P199" i="2"/>
  <c r="P198" i="2"/>
  <c r="P197" i="2"/>
  <c r="P196" i="2"/>
  <c r="P195" i="2"/>
  <c r="P194" i="2"/>
  <c r="P193" i="2"/>
  <c r="P192" i="2"/>
  <c r="P191" i="2"/>
  <c r="P190" i="2"/>
  <c r="P189" i="2"/>
  <c r="P188" i="2"/>
  <c r="P187" i="2"/>
  <c r="P186" i="2"/>
  <c r="P185" i="2"/>
  <c r="P184" i="2"/>
  <c r="P183" i="2"/>
  <c r="P182" i="2"/>
  <c r="P181" i="2"/>
  <c r="P180" i="2"/>
  <c r="P179" i="2"/>
  <c r="P178"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6" i="2"/>
  <c r="P135" i="2"/>
  <c r="P134" i="2"/>
  <c r="P133" i="2"/>
  <c r="P132" i="2"/>
  <c r="P131" i="2"/>
  <c r="P130" i="2"/>
  <c r="P129" i="2"/>
  <c r="P128" i="2"/>
  <c r="P127" i="2"/>
  <c r="P126" i="2"/>
  <c r="P125" i="2"/>
  <c r="P124" i="2"/>
  <c r="P123" i="2"/>
  <c r="P122" i="2"/>
  <c r="P121" i="2"/>
  <c r="P120" i="2"/>
  <c r="P119" i="2"/>
  <c r="P118" i="2"/>
  <c r="P117" i="2"/>
  <c r="P116" i="2"/>
  <c r="P115" i="2"/>
  <c r="P114" i="2"/>
  <c r="P113" i="2"/>
  <c r="P112" i="2"/>
  <c r="P111" i="2"/>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N9" i="2"/>
  <c r="M9" i="2"/>
  <c r="L9" i="2"/>
  <c r="N8" i="2"/>
  <c r="M8" i="2"/>
  <c r="L8" i="2"/>
  <c r="N7" i="2"/>
  <c r="M7" i="2"/>
  <c r="L7" i="2"/>
  <c r="N6" i="2"/>
  <c r="M6" i="2"/>
  <c r="L6" i="2"/>
  <c r="N5" i="2"/>
  <c r="M5" i="2"/>
  <c r="L5" i="2"/>
  <c r="O978" i="2"/>
  <c r="N978" i="2"/>
  <c r="M978" i="2"/>
  <c r="O977" i="2"/>
  <c r="N977" i="2"/>
  <c r="M977" i="2"/>
  <c r="O976" i="2"/>
  <c r="N976" i="2"/>
  <c r="M976" i="2"/>
  <c r="O960" i="2"/>
  <c r="N960" i="2"/>
  <c r="M960" i="2"/>
  <c r="O959" i="2"/>
  <c r="N959" i="2"/>
  <c r="M959" i="2"/>
  <c r="O958" i="2"/>
  <c r="N958" i="2"/>
  <c r="M958" i="2"/>
  <c r="O957" i="2"/>
  <c r="N957" i="2"/>
  <c r="M957" i="2"/>
  <c r="O956" i="2"/>
  <c r="N956" i="2"/>
  <c r="M956" i="2"/>
  <c r="O935" i="2"/>
  <c r="N935" i="2"/>
  <c r="M935" i="2"/>
  <c r="O934" i="2"/>
  <c r="N934" i="2"/>
  <c r="M934" i="2"/>
  <c r="O933" i="2"/>
  <c r="N933" i="2"/>
  <c r="M933" i="2"/>
  <c r="O932" i="2"/>
  <c r="N932" i="2"/>
  <c r="M932" i="2"/>
  <c r="O931" i="2"/>
  <c r="N931" i="2"/>
  <c r="M931" i="2"/>
  <c r="O912" i="2"/>
  <c r="N912" i="2"/>
  <c r="M912" i="2"/>
  <c r="O911" i="2"/>
  <c r="N911" i="2"/>
  <c r="M911" i="2"/>
  <c r="O910" i="2"/>
  <c r="N910" i="2"/>
  <c r="M910" i="2"/>
  <c r="O906" i="2"/>
  <c r="N906" i="2"/>
  <c r="M906" i="2"/>
  <c r="O905" i="2"/>
  <c r="N905" i="2"/>
  <c r="M905" i="2"/>
  <c r="O904" i="2"/>
  <c r="N904" i="2"/>
  <c r="M904" i="2"/>
  <c r="O903" i="2"/>
  <c r="N903" i="2"/>
  <c r="M903" i="2"/>
  <c r="O902" i="2"/>
  <c r="N902" i="2"/>
  <c r="M902" i="2"/>
  <c r="O860" i="2"/>
  <c r="N860" i="2"/>
  <c r="M860" i="2"/>
  <c r="O859" i="2"/>
  <c r="N859" i="2"/>
  <c r="M859" i="2"/>
  <c r="O858" i="2"/>
  <c r="N858" i="2"/>
  <c r="M858" i="2"/>
  <c r="O857" i="2"/>
  <c r="N857" i="2"/>
  <c r="M857" i="2"/>
  <c r="O843" i="2"/>
  <c r="N843" i="2"/>
  <c r="M843" i="2"/>
  <c r="O842" i="2"/>
  <c r="N842" i="2"/>
  <c r="M842" i="2"/>
  <c r="O841" i="2"/>
  <c r="N841" i="2"/>
  <c r="M841" i="2"/>
  <c r="O840" i="2"/>
  <c r="N840" i="2"/>
  <c r="M840" i="2"/>
  <c r="O839" i="2"/>
  <c r="N839" i="2"/>
  <c r="M839" i="2"/>
  <c r="O779" i="2"/>
  <c r="N779" i="2"/>
  <c r="M779" i="2"/>
  <c r="O778" i="2"/>
  <c r="N778" i="2"/>
  <c r="M778" i="2"/>
  <c r="O777" i="2"/>
  <c r="N777" i="2"/>
  <c r="M777" i="2"/>
  <c r="O776" i="2"/>
  <c r="N776" i="2"/>
  <c r="M776" i="2"/>
  <c r="O775" i="2"/>
  <c r="N775" i="2"/>
  <c r="M775" i="2"/>
  <c r="O754" i="2"/>
  <c r="N754" i="2"/>
  <c r="M754" i="2"/>
  <c r="O753" i="2"/>
  <c r="N753" i="2"/>
  <c r="M753" i="2"/>
  <c r="O752" i="2"/>
  <c r="N752" i="2"/>
  <c r="M752" i="2"/>
  <c r="O751" i="2"/>
  <c r="N751" i="2"/>
  <c r="M751" i="2"/>
  <c r="O750" i="2"/>
  <c r="N750" i="2"/>
  <c r="M750" i="2"/>
  <c r="O717" i="2"/>
  <c r="N717" i="2"/>
  <c r="M717" i="2"/>
  <c r="O716" i="2"/>
  <c r="N716" i="2"/>
  <c r="M716" i="2"/>
  <c r="O715" i="2"/>
  <c r="N715" i="2"/>
  <c r="M715" i="2"/>
  <c r="O714" i="2"/>
  <c r="N714" i="2"/>
  <c r="M714" i="2"/>
  <c r="O713" i="2"/>
  <c r="N713" i="2"/>
  <c r="M713" i="2"/>
  <c r="O584" i="2"/>
  <c r="N584" i="2"/>
  <c r="M584" i="2"/>
  <c r="O583" i="2"/>
  <c r="N583" i="2"/>
  <c r="M583" i="2"/>
  <c r="O582" i="2"/>
  <c r="N582" i="2"/>
  <c r="M582" i="2"/>
  <c r="O581" i="2"/>
  <c r="N581" i="2"/>
  <c r="M581" i="2"/>
  <c r="O580" i="2"/>
  <c r="N580" i="2"/>
  <c r="M580" i="2"/>
  <c r="O549" i="2"/>
  <c r="N549" i="2"/>
  <c r="M549" i="2"/>
  <c r="O548" i="2"/>
  <c r="N548" i="2"/>
  <c r="M548" i="2"/>
  <c r="O547" i="2"/>
  <c r="N547" i="2"/>
  <c r="M547" i="2"/>
  <c r="O546" i="2"/>
  <c r="N546" i="2"/>
  <c r="M546" i="2"/>
  <c r="O545" i="2"/>
  <c r="N545" i="2"/>
  <c r="M545" i="2"/>
  <c r="O538" i="2"/>
  <c r="N538" i="2"/>
  <c r="M538" i="2"/>
  <c r="O537" i="2"/>
  <c r="N537" i="2"/>
  <c r="M537" i="2"/>
  <c r="O536" i="2"/>
  <c r="N536" i="2"/>
  <c r="M536" i="2"/>
  <c r="O535" i="2"/>
  <c r="N535" i="2"/>
  <c r="M535" i="2"/>
  <c r="O529" i="2"/>
  <c r="N529" i="2"/>
  <c r="M529" i="2"/>
  <c r="O528" i="2"/>
  <c r="N528" i="2"/>
  <c r="M528" i="2"/>
  <c r="O527" i="2"/>
  <c r="N527" i="2"/>
  <c r="M527" i="2"/>
  <c r="O526" i="2"/>
  <c r="N526" i="2"/>
  <c r="M526" i="2"/>
  <c r="O525" i="2"/>
  <c r="N525" i="2"/>
  <c r="M525" i="2"/>
  <c r="O519" i="2"/>
  <c r="N519" i="2"/>
  <c r="M519" i="2"/>
  <c r="O518" i="2"/>
  <c r="N518" i="2"/>
  <c r="M518" i="2"/>
  <c r="O517" i="2"/>
  <c r="N517" i="2"/>
  <c r="M517" i="2"/>
  <c r="O516" i="2"/>
  <c r="N516" i="2"/>
  <c r="M516" i="2"/>
  <c r="O515" i="2"/>
  <c r="N515" i="2"/>
  <c r="M515" i="2"/>
  <c r="O489" i="2"/>
  <c r="N489" i="2"/>
  <c r="M489" i="2"/>
  <c r="O488" i="2"/>
  <c r="N488" i="2"/>
  <c r="M488" i="2"/>
  <c r="O487" i="2"/>
  <c r="N487" i="2"/>
  <c r="M487" i="2"/>
  <c r="O486" i="2"/>
  <c r="N486" i="2"/>
  <c r="M486" i="2"/>
  <c r="O485" i="2"/>
  <c r="N485" i="2"/>
  <c r="M485" i="2"/>
  <c r="O461" i="2"/>
  <c r="N461" i="2"/>
  <c r="M461" i="2"/>
  <c r="O460" i="2"/>
  <c r="N460" i="2"/>
  <c r="M460" i="2"/>
  <c r="O459" i="2"/>
  <c r="N459" i="2"/>
  <c r="M459" i="2"/>
  <c r="O458" i="2"/>
  <c r="N458" i="2"/>
  <c r="M458" i="2"/>
  <c r="O457" i="2"/>
  <c r="N457" i="2"/>
  <c r="M457" i="2"/>
  <c r="O416" i="2"/>
  <c r="N416" i="2"/>
  <c r="M416" i="2"/>
  <c r="O415" i="2"/>
  <c r="N415" i="2"/>
  <c r="M415" i="2"/>
  <c r="O414" i="2"/>
  <c r="N414" i="2"/>
  <c r="M414" i="2"/>
  <c r="O413" i="2"/>
  <c r="N413" i="2"/>
  <c r="M413" i="2"/>
  <c r="O412" i="2"/>
  <c r="N412" i="2"/>
  <c r="M412" i="2"/>
  <c r="O390" i="2"/>
  <c r="N390" i="2"/>
  <c r="M390" i="2"/>
  <c r="O389" i="2"/>
  <c r="N389" i="2"/>
  <c r="M389" i="2"/>
  <c r="O388" i="2"/>
  <c r="N388" i="2"/>
  <c r="M388" i="2"/>
  <c r="O387" i="2"/>
  <c r="N387" i="2"/>
  <c r="M387" i="2"/>
  <c r="O386" i="2"/>
  <c r="N386" i="2"/>
  <c r="M386" i="2"/>
  <c r="O335" i="2"/>
  <c r="N335" i="2"/>
  <c r="M335" i="2"/>
  <c r="O334" i="2"/>
  <c r="N334" i="2"/>
  <c r="M334" i="2"/>
  <c r="O333" i="2"/>
  <c r="N333" i="2"/>
  <c r="M333" i="2"/>
  <c r="O332" i="2"/>
  <c r="N332" i="2"/>
  <c r="M332" i="2"/>
  <c r="O331" i="2"/>
  <c r="N331" i="2"/>
  <c r="M331" i="2"/>
  <c r="P379" i="3"/>
  <c r="P378" i="3"/>
  <c r="P377" i="3"/>
  <c r="P376" i="3"/>
  <c r="P375" i="3"/>
  <c r="P374" i="3"/>
  <c r="P373" i="3"/>
  <c r="P372" i="3"/>
  <c r="P371" i="3"/>
  <c r="P370" i="3"/>
  <c r="P369" i="3"/>
  <c r="P368" i="3"/>
  <c r="P367" i="3"/>
  <c r="P366" i="3"/>
  <c r="P365" i="3"/>
  <c r="P364" i="3"/>
  <c r="P363" i="3"/>
  <c r="P362" i="3"/>
  <c r="P361" i="3"/>
  <c r="P360" i="3"/>
  <c r="P359" i="3"/>
  <c r="P358" i="3"/>
  <c r="P357" i="3"/>
  <c r="P356" i="3"/>
  <c r="P355" i="3"/>
  <c r="P354" i="3"/>
  <c r="P353" i="3"/>
  <c r="P352" i="3"/>
  <c r="P351" i="3"/>
  <c r="P350" i="3"/>
  <c r="P349" i="3"/>
  <c r="P348" i="3"/>
  <c r="P347" i="3"/>
  <c r="P346" i="3"/>
  <c r="P345" i="3"/>
  <c r="P344" i="3"/>
  <c r="P343" i="3"/>
  <c r="P342" i="3"/>
  <c r="P341" i="3"/>
  <c r="P340" i="3"/>
  <c r="P339" i="3"/>
  <c r="P338" i="3"/>
  <c r="P337" i="3"/>
  <c r="P336" i="3"/>
  <c r="P335" i="3"/>
  <c r="P334" i="3"/>
  <c r="P333" i="3"/>
  <c r="P332" i="3"/>
  <c r="P331" i="3"/>
  <c r="P330" i="3"/>
  <c r="P329" i="3"/>
  <c r="P328" i="3"/>
  <c r="P327" i="3"/>
  <c r="P326" i="3"/>
  <c r="P325" i="3"/>
  <c r="P324" i="3"/>
  <c r="P323" i="3"/>
  <c r="P322" i="3"/>
  <c r="P321" i="3"/>
  <c r="P320" i="3"/>
  <c r="P319" i="3"/>
  <c r="P318" i="3"/>
  <c r="P317" i="3"/>
  <c r="P316" i="3"/>
  <c r="P315" i="3"/>
  <c r="P314" i="3"/>
  <c r="P313" i="3"/>
  <c r="P312" i="3"/>
  <c r="P311" i="3"/>
  <c r="P310" i="3"/>
  <c r="P309" i="3"/>
  <c r="P308" i="3"/>
  <c r="P307" i="3"/>
  <c r="P306" i="3"/>
  <c r="P305" i="3"/>
  <c r="P304" i="3"/>
  <c r="P303" i="3"/>
  <c r="P302" i="3"/>
  <c r="P301" i="3"/>
  <c r="P300" i="3"/>
  <c r="P299" i="3"/>
  <c r="P298" i="3"/>
  <c r="P297" i="3"/>
  <c r="P296" i="3"/>
  <c r="P295" i="3"/>
  <c r="P294" i="3"/>
  <c r="P293" i="3"/>
  <c r="P292" i="3"/>
  <c r="P291" i="3"/>
  <c r="P290" i="3"/>
  <c r="P289" i="3"/>
  <c r="P288" i="3"/>
  <c r="P287" i="3"/>
  <c r="P286" i="3"/>
  <c r="P285" i="3"/>
  <c r="P284" i="3"/>
  <c r="P283" i="3"/>
  <c r="P282" i="3"/>
  <c r="P281" i="3"/>
  <c r="P280" i="3"/>
  <c r="P279" i="3"/>
  <c r="P278" i="3"/>
  <c r="P277" i="3"/>
  <c r="P276" i="3"/>
  <c r="P275" i="3"/>
  <c r="P274" i="3"/>
  <c r="P273" i="3"/>
  <c r="P272" i="3"/>
  <c r="P271" i="3"/>
  <c r="P270" i="3"/>
  <c r="P269" i="3"/>
  <c r="P268" i="3"/>
  <c r="P267" i="3"/>
  <c r="P266" i="3"/>
  <c r="P265" i="3"/>
  <c r="P264" i="3"/>
  <c r="P263" i="3"/>
  <c r="P262" i="3"/>
  <c r="P261" i="3"/>
  <c r="P260" i="3"/>
  <c r="P259" i="3"/>
  <c r="P258" i="3"/>
  <c r="P257" i="3"/>
  <c r="P256" i="3"/>
  <c r="P255" i="3"/>
  <c r="P254" i="3"/>
  <c r="P253" i="3"/>
  <c r="P252" i="3"/>
  <c r="P251" i="3"/>
  <c r="P250" i="3"/>
  <c r="P249" i="3"/>
  <c r="P248" i="3"/>
  <c r="P247" i="3"/>
  <c r="P246" i="3"/>
  <c r="P245" i="3"/>
  <c r="P244" i="3"/>
  <c r="P243" i="3"/>
  <c r="P242" i="3"/>
  <c r="P241" i="3"/>
  <c r="P240" i="3"/>
  <c r="P239" i="3"/>
  <c r="P238" i="3"/>
  <c r="P237" i="3"/>
  <c r="P236" i="3"/>
  <c r="P235" i="3"/>
  <c r="P234" i="3"/>
  <c r="P233" i="3"/>
  <c r="P232" i="3"/>
  <c r="P231" i="3"/>
  <c r="P230" i="3"/>
  <c r="P229" i="3"/>
  <c r="P228" i="3"/>
  <c r="P227" i="3"/>
  <c r="P226" i="3"/>
  <c r="P225" i="3"/>
  <c r="P224" i="3"/>
  <c r="P223" i="3"/>
  <c r="P222" i="3"/>
  <c r="P221" i="3"/>
  <c r="P220" i="3"/>
  <c r="P219" i="3"/>
  <c r="P218" i="3"/>
  <c r="P217" i="3"/>
  <c r="P216" i="3"/>
  <c r="P215" i="3"/>
  <c r="P214" i="3"/>
  <c r="P213" i="3"/>
  <c r="P212" i="3"/>
  <c r="P211" i="3"/>
  <c r="P210" i="3"/>
  <c r="P209" i="3"/>
  <c r="P208" i="3"/>
  <c r="P207" i="3"/>
  <c r="P206" i="3"/>
  <c r="P205" i="3"/>
  <c r="P204" i="3"/>
  <c r="P203" i="3"/>
  <c r="P202" i="3"/>
  <c r="P201" i="3"/>
  <c r="P200" i="3"/>
  <c r="P199" i="3"/>
  <c r="P198" i="3"/>
  <c r="P197" i="3"/>
  <c r="P196" i="3"/>
  <c r="P195" i="3"/>
  <c r="P194" i="3"/>
  <c r="P193" i="3"/>
  <c r="P192" i="3"/>
  <c r="P191" i="3"/>
  <c r="P190" i="3"/>
  <c r="P189" i="3"/>
  <c r="P188" i="3"/>
  <c r="P187" i="3"/>
  <c r="P186" i="3"/>
  <c r="P185" i="3"/>
  <c r="P184" i="3"/>
  <c r="P183" i="3"/>
  <c r="P182" i="3"/>
  <c r="P181" i="3"/>
  <c r="P180" i="3"/>
  <c r="P179" i="3"/>
  <c r="P178" i="3"/>
  <c r="P177" i="3"/>
  <c r="P176" i="3"/>
  <c r="P175" i="3"/>
  <c r="P174" i="3"/>
  <c r="P173" i="3"/>
  <c r="P172" i="3"/>
  <c r="P171" i="3"/>
  <c r="P170" i="3"/>
  <c r="P169" i="3"/>
  <c r="P168" i="3"/>
  <c r="P167" i="3"/>
  <c r="P166" i="3"/>
  <c r="P165" i="3"/>
  <c r="P164" i="3"/>
  <c r="P163" i="3"/>
  <c r="P162" i="3"/>
  <c r="P161" i="3"/>
  <c r="P160" i="3"/>
  <c r="P159" i="3"/>
  <c r="P158" i="3"/>
  <c r="P157" i="3"/>
  <c r="P156" i="3"/>
  <c r="P155" i="3"/>
  <c r="P154" i="3"/>
  <c r="P153" i="3"/>
  <c r="P152" i="3"/>
  <c r="P151" i="3"/>
  <c r="P150" i="3"/>
  <c r="P149" i="3"/>
  <c r="P148" i="3"/>
  <c r="P147" i="3"/>
  <c r="P146" i="3"/>
  <c r="P145" i="3"/>
  <c r="P144" i="3"/>
  <c r="P143" i="3"/>
  <c r="P142" i="3"/>
  <c r="P141" i="3"/>
  <c r="P140" i="3"/>
  <c r="P139" i="3"/>
  <c r="P138" i="3"/>
  <c r="P137" i="3"/>
  <c r="P136" i="3"/>
  <c r="P135" i="3"/>
  <c r="P134" i="3"/>
  <c r="P133" i="3"/>
  <c r="P132" i="3"/>
  <c r="P131" i="3"/>
  <c r="P130" i="3"/>
  <c r="P129" i="3"/>
  <c r="P128" i="3"/>
  <c r="P127" i="3"/>
  <c r="P126" i="3"/>
  <c r="P125" i="3"/>
  <c r="P124" i="3"/>
  <c r="P123" i="3"/>
  <c r="P122" i="3"/>
  <c r="P121" i="3"/>
  <c r="P120" i="3"/>
  <c r="P119" i="3"/>
  <c r="P118" i="3"/>
  <c r="P117" i="3"/>
  <c r="P116" i="3"/>
  <c r="P115" i="3"/>
  <c r="P114" i="3"/>
  <c r="P113" i="3"/>
  <c r="P112" i="3"/>
  <c r="P111" i="3"/>
  <c r="P110" i="3"/>
  <c r="P109" i="3"/>
  <c r="P108" i="3"/>
  <c r="P107" i="3"/>
  <c r="P106" i="3"/>
  <c r="P105" i="3"/>
  <c r="P104" i="3"/>
  <c r="P103" i="3"/>
  <c r="P102" i="3"/>
  <c r="P101" i="3"/>
  <c r="P100" i="3"/>
  <c r="P99" i="3"/>
  <c r="P98" i="3"/>
  <c r="P97" i="3"/>
  <c r="P96" i="3"/>
  <c r="P95" i="3"/>
  <c r="P94" i="3"/>
  <c r="P93" i="3"/>
  <c r="P92" i="3"/>
  <c r="P91" i="3"/>
  <c r="P90" i="3"/>
  <c r="P89" i="3"/>
  <c r="P88" i="3"/>
  <c r="P87" i="3"/>
  <c r="P86" i="3"/>
  <c r="P85" i="3"/>
  <c r="P84"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 r="P8" i="3"/>
  <c r="O379" i="3"/>
  <c r="N379" i="3"/>
  <c r="M379" i="3"/>
  <c r="O378" i="3"/>
  <c r="N378" i="3"/>
  <c r="M378" i="3"/>
  <c r="O377" i="3"/>
  <c r="N377" i="3"/>
  <c r="M377" i="3"/>
  <c r="O373" i="3"/>
  <c r="N373" i="3"/>
  <c r="M373" i="3"/>
  <c r="O372" i="3"/>
  <c r="N372" i="3"/>
  <c r="M372" i="3"/>
  <c r="O371" i="3"/>
  <c r="N371" i="3"/>
  <c r="M371" i="3"/>
  <c r="O364" i="3"/>
  <c r="N364" i="3"/>
  <c r="M364" i="3"/>
  <c r="O363" i="3"/>
  <c r="N363" i="3"/>
  <c r="M363" i="3"/>
  <c r="O362" i="3"/>
  <c r="N362" i="3"/>
  <c r="M362" i="3"/>
  <c r="O358" i="3"/>
  <c r="N358" i="3"/>
  <c r="M358" i="3"/>
  <c r="O357" i="3"/>
  <c r="N357" i="3"/>
  <c r="M357" i="3"/>
  <c r="O356" i="3"/>
  <c r="N356" i="3"/>
  <c r="M356" i="3"/>
  <c r="O352" i="3"/>
  <c r="N352" i="3"/>
  <c r="M352" i="3"/>
  <c r="O351" i="3"/>
  <c r="N351" i="3"/>
  <c r="M351" i="3"/>
  <c r="O350" i="3"/>
  <c r="N350" i="3"/>
  <c r="M350" i="3"/>
  <c r="O346" i="3"/>
  <c r="N346" i="3"/>
  <c r="M346" i="3"/>
  <c r="O345" i="3"/>
  <c r="N345" i="3"/>
  <c r="M345" i="3"/>
  <c r="O344" i="3"/>
  <c r="N344" i="3"/>
  <c r="M344" i="3"/>
  <c r="O340" i="3"/>
  <c r="N340" i="3"/>
  <c r="M340" i="3"/>
  <c r="O339" i="3"/>
  <c r="N339" i="3"/>
  <c r="M339" i="3"/>
  <c r="O338" i="3"/>
  <c r="N338" i="3"/>
  <c r="M338" i="3"/>
  <c r="O334" i="3"/>
  <c r="N334" i="3"/>
  <c r="M334" i="3"/>
  <c r="O333" i="3"/>
  <c r="N333" i="3"/>
  <c r="M333" i="3"/>
  <c r="O332" i="3"/>
  <c r="N332" i="3"/>
  <c r="M332" i="3"/>
  <c r="O328" i="3"/>
  <c r="N328" i="3"/>
  <c r="M328" i="3"/>
  <c r="O327" i="3"/>
  <c r="N327" i="3"/>
  <c r="M327" i="3"/>
  <c r="O326" i="3"/>
  <c r="N326" i="3"/>
  <c r="M326" i="3"/>
  <c r="O322" i="3"/>
  <c r="N322" i="3"/>
  <c r="M322" i="3"/>
  <c r="O321" i="3"/>
  <c r="N321" i="3"/>
  <c r="M321" i="3"/>
  <c r="O320" i="3"/>
  <c r="N320" i="3"/>
  <c r="M320" i="3"/>
  <c r="O316" i="3"/>
  <c r="N316" i="3"/>
  <c r="M316" i="3"/>
  <c r="O315" i="3"/>
  <c r="N315" i="3"/>
  <c r="M315" i="3"/>
  <c r="O314" i="3"/>
  <c r="N314" i="3"/>
  <c r="M314" i="3"/>
  <c r="O310" i="3"/>
  <c r="N310" i="3"/>
  <c r="M310" i="3"/>
  <c r="O309" i="3"/>
  <c r="N309" i="3"/>
  <c r="M309" i="3"/>
  <c r="O308" i="3"/>
  <c r="N308" i="3"/>
  <c r="M308" i="3"/>
  <c r="O304" i="3"/>
  <c r="N304" i="3"/>
  <c r="M304" i="3"/>
  <c r="O303" i="3"/>
  <c r="N303" i="3"/>
  <c r="M303" i="3"/>
  <c r="O302" i="3"/>
  <c r="N302" i="3"/>
  <c r="M302" i="3"/>
  <c r="O295" i="3"/>
  <c r="N295" i="3"/>
  <c r="M295" i="3"/>
  <c r="O294" i="3"/>
  <c r="N294" i="3"/>
  <c r="M294" i="3"/>
  <c r="O293" i="3"/>
  <c r="N293" i="3"/>
  <c r="M293" i="3"/>
  <c r="O271" i="3"/>
  <c r="N271" i="3"/>
  <c r="M271" i="3"/>
  <c r="O270" i="3"/>
  <c r="N270" i="3"/>
  <c r="M270" i="3"/>
  <c r="O269" i="3"/>
  <c r="N269" i="3"/>
  <c r="M269" i="3"/>
  <c r="O121" i="3"/>
  <c r="N121" i="3"/>
  <c r="M121" i="3"/>
  <c r="O120" i="3"/>
  <c r="N120" i="3"/>
  <c r="M120" i="3"/>
  <c r="O119" i="3"/>
  <c r="N119" i="3"/>
  <c r="M119" i="3"/>
  <c r="O115" i="3"/>
  <c r="N115" i="3"/>
  <c r="M115" i="3"/>
  <c r="O114" i="3"/>
  <c r="N114" i="3"/>
  <c r="M114" i="3"/>
  <c r="O113" i="3"/>
  <c r="N113" i="3"/>
  <c r="M113" i="3"/>
  <c r="O43" i="3"/>
  <c r="N43" i="3"/>
  <c r="M43" i="3"/>
  <c r="O42" i="3"/>
  <c r="N42" i="3"/>
  <c r="M42" i="3"/>
  <c r="O41" i="3"/>
  <c r="N41" i="3"/>
  <c r="M41" i="3"/>
  <c r="O16" i="3"/>
  <c r="N16" i="3"/>
  <c r="M16" i="3"/>
  <c r="O15" i="3"/>
  <c r="N15" i="3"/>
  <c r="M15" i="3"/>
  <c r="O14" i="3"/>
  <c r="N14" i="3"/>
  <c r="M14" i="3"/>
  <c r="L40" i="18" l="1"/>
  <c r="L39" i="18"/>
  <c r="L38" i="18"/>
  <c r="L13" i="18"/>
  <c r="L12" i="18"/>
  <c r="L11" i="18"/>
  <c r="L13" i="17"/>
  <c r="P13" i="17" s="1"/>
  <c r="L12" i="17"/>
  <c r="P12" i="17" s="1"/>
  <c r="L11" i="17"/>
  <c r="P11" i="17" s="1"/>
  <c r="L978" i="2"/>
  <c r="L977" i="2"/>
  <c r="L976" i="2"/>
  <c r="L960" i="2"/>
  <c r="L959" i="2"/>
  <c r="L958" i="2"/>
  <c r="L957" i="2"/>
  <c r="L956" i="2"/>
  <c r="L935" i="2"/>
  <c r="L934" i="2"/>
  <c r="L933" i="2"/>
  <c r="L932" i="2"/>
  <c r="L931" i="2"/>
  <c r="L912" i="2"/>
  <c r="L911" i="2"/>
  <c r="L910" i="2"/>
  <c r="L906" i="2"/>
  <c r="L905" i="2"/>
  <c r="L904" i="2"/>
  <c r="L903" i="2"/>
  <c r="L902" i="2"/>
  <c r="L860" i="2"/>
  <c r="L859" i="2"/>
  <c r="L858" i="2"/>
  <c r="L857" i="2"/>
  <c r="L843" i="2"/>
  <c r="L842" i="2"/>
  <c r="L841" i="2"/>
  <c r="L840" i="2"/>
  <c r="L839" i="2"/>
  <c r="L779" i="2"/>
  <c r="L778" i="2"/>
  <c r="L777" i="2"/>
  <c r="L776" i="2"/>
  <c r="L775" i="2"/>
  <c r="L754" i="2"/>
  <c r="L753" i="2"/>
  <c r="L752" i="2"/>
  <c r="L751" i="2"/>
  <c r="L750" i="2"/>
  <c r="L717" i="2"/>
  <c r="L716" i="2"/>
  <c r="L715" i="2"/>
  <c r="L714" i="2"/>
  <c r="L713" i="2"/>
  <c r="L584" i="2"/>
  <c r="L583" i="2"/>
  <c r="L582" i="2"/>
  <c r="L581" i="2"/>
  <c r="L580" i="2"/>
  <c r="L549" i="2"/>
  <c r="L548" i="2"/>
  <c r="L547" i="2"/>
  <c r="L546" i="2"/>
  <c r="L545" i="2"/>
  <c r="L538" i="2"/>
  <c r="L537" i="2"/>
  <c r="L536" i="2"/>
  <c r="L535" i="2"/>
  <c r="L529" i="2"/>
  <c r="L528" i="2"/>
  <c r="L527" i="2"/>
  <c r="L526" i="2"/>
  <c r="L525" i="2"/>
  <c r="L519" i="2"/>
  <c r="L518" i="2"/>
  <c r="L517" i="2"/>
  <c r="L516" i="2"/>
  <c r="L515" i="2"/>
  <c r="L489" i="2"/>
  <c r="L488" i="2"/>
  <c r="L487" i="2"/>
  <c r="L486" i="2"/>
  <c r="L485" i="2"/>
  <c r="L461" i="2"/>
  <c r="L460" i="2"/>
  <c r="L459" i="2"/>
  <c r="L458" i="2"/>
  <c r="L457" i="2"/>
  <c r="L416" i="2"/>
  <c r="L415" i="2"/>
  <c r="L414" i="2"/>
  <c r="L413" i="2"/>
  <c r="L412" i="2"/>
  <c r="L390" i="2"/>
  <c r="L389" i="2"/>
  <c r="L388" i="2"/>
  <c r="L387" i="2"/>
  <c r="L386" i="2"/>
  <c r="L335" i="2"/>
  <c r="L334" i="2"/>
  <c r="L333" i="2"/>
  <c r="L332" i="2"/>
  <c r="L331" i="2"/>
  <c r="L379" i="3"/>
  <c r="L378" i="3"/>
  <c r="L377" i="3"/>
  <c r="L373" i="3"/>
  <c r="L372" i="3"/>
  <c r="L371" i="3"/>
  <c r="L364" i="3"/>
  <c r="L363" i="3"/>
  <c r="L362" i="3"/>
  <c r="L358" i="3"/>
  <c r="L357" i="3"/>
  <c r="L356" i="3"/>
  <c r="L352" i="3"/>
  <c r="L351" i="3"/>
  <c r="L350" i="3"/>
  <c r="L346" i="3"/>
  <c r="L345" i="3"/>
  <c r="L344" i="3"/>
  <c r="L340" i="3"/>
  <c r="L339" i="3"/>
  <c r="L338" i="3"/>
  <c r="L334" i="3"/>
  <c r="L333" i="3"/>
  <c r="L332" i="3"/>
  <c r="L328" i="3"/>
  <c r="L327" i="3"/>
  <c r="L326" i="3"/>
  <c r="L322" i="3"/>
  <c r="L321" i="3"/>
  <c r="L320" i="3"/>
  <c r="L316" i="3"/>
  <c r="L315" i="3"/>
  <c r="L314" i="3"/>
  <c r="L310" i="3"/>
  <c r="L309" i="3"/>
  <c r="L308" i="3"/>
  <c r="L304" i="3"/>
  <c r="L303" i="3"/>
  <c r="L302" i="3"/>
  <c r="L295" i="3"/>
  <c r="L294" i="3"/>
  <c r="L293" i="3"/>
  <c r="L271" i="3"/>
  <c r="L270" i="3"/>
  <c r="L269" i="3"/>
  <c r="L121" i="3"/>
  <c r="L120" i="3"/>
  <c r="L119" i="3"/>
  <c r="L115" i="3"/>
  <c r="L114" i="3"/>
  <c r="L113" i="3"/>
  <c r="L43" i="3"/>
  <c r="L42" i="3"/>
  <c r="L41" i="3"/>
  <c r="L16" i="3"/>
  <c r="L15" i="3"/>
  <c r="L14" i="3"/>
  <c r="O7" i="18" l="1"/>
  <c r="N7" i="18"/>
  <c r="M7" i="18"/>
  <c r="L7" i="18"/>
  <c r="O6" i="18"/>
  <c r="N6" i="18"/>
  <c r="M6" i="18"/>
  <c r="L6" i="18"/>
  <c r="O5" i="18"/>
  <c r="N5" i="18"/>
  <c r="M5" i="18"/>
  <c r="L5" i="18"/>
  <c r="F13" i="17"/>
  <c r="F12" i="17"/>
  <c r="F11" i="17"/>
  <c r="F10" i="17"/>
  <c r="F9" i="17"/>
  <c r="F8" i="17"/>
  <c r="O7" i="17"/>
  <c r="N7" i="17"/>
  <c r="M7" i="17"/>
  <c r="L7" i="17"/>
  <c r="O6" i="17"/>
  <c r="N6" i="17"/>
  <c r="M6" i="17"/>
  <c r="L6" i="17"/>
  <c r="O5" i="17"/>
  <c r="N5" i="17"/>
  <c r="M5" i="17"/>
  <c r="L5" i="17"/>
  <c r="M5" i="4"/>
  <c r="L5" i="4"/>
  <c r="K5" i="4"/>
  <c r="J5" i="4"/>
  <c r="N5" i="4" s="1"/>
  <c r="D17" i="5"/>
  <c r="D16" i="5"/>
  <c r="D15" i="5"/>
  <c r="D14" i="5"/>
  <c r="D13" i="5"/>
  <c r="D12" i="5"/>
  <c r="D11" i="5"/>
  <c r="D10" i="5"/>
  <c r="D9" i="5"/>
  <c r="D8" i="5"/>
  <c r="D7" i="5"/>
  <c r="D6" i="5"/>
  <c r="M5" i="5"/>
  <c r="L5" i="5"/>
  <c r="K5" i="5"/>
  <c r="J5" i="5"/>
  <c r="N5" i="5" s="1"/>
  <c r="D5" i="5" s="1"/>
  <c r="O9" i="16"/>
  <c r="N9" i="16"/>
  <c r="M9" i="16"/>
  <c r="L9" i="16"/>
  <c r="O8" i="16"/>
  <c r="N8" i="16"/>
  <c r="M8" i="16"/>
  <c r="L8" i="16"/>
  <c r="O7" i="16"/>
  <c r="N7" i="16"/>
  <c r="M7" i="16"/>
  <c r="P7" i="16" s="1"/>
  <c r="L7" i="16"/>
  <c r="O6" i="16"/>
  <c r="N6" i="16"/>
  <c r="M6" i="16"/>
  <c r="P6" i="16" s="1"/>
  <c r="L6" i="16"/>
  <c r="O5" i="16"/>
  <c r="N5" i="16"/>
  <c r="M5" i="16"/>
  <c r="L5" i="16"/>
  <c r="O9" i="2"/>
  <c r="O8" i="2"/>
  <c r="P8" i="2" s="1"/>
  <c r="O7" i="2"/>
  <c r="O6" i="2"/>
  <c r="O5" i="2"/>
  <c r="P5" i="2"/>
  <c r="O7" i="3"/>
  <c r="N7" i="3"/>
  <c r="M7" i="3"/>
  <c r="L7" i="3"/>
  <c r="O6" i="3"/>
  <c r="N6" i="3"/>
  <c r="M6" i="3"/>
  <c r="L6" i="3"/>
  <c r="O5" i="3"/>
  <c r="N5" i="3"/>
  <c r="M5" i="3"/>
  <c r="L5" i="3"/>
  <c r="K40" i="18"/>
  <c r="K39" i="18"/>
  <c r="K38" i="18"/>
  <c r="K37" i="18"/>
  <c r="K36" i="18"/>
  <c r="K35" i="18"/>
  <c r="K34" i="18"/>
  <c r="K33" i="18"/>
  <c r="K32" i="18"/>
  <c r="K31" i="18"/>
  <c r="K30" i="18"/>
  <c r="K29" i="18"/>
  <c r="K28" i="18"/>
  <c r="K27" i="18"/>
  <c r="K26" i="18"/>
  <c r="K25" i="18"/>
  <c r="K24" i="18"/>
  <c r="K23" i="18"/>
  <c r="K22" i="18"/>
  <c r="K21" i="18"/>
  <c r="K20" i="18"/>
  <c r="K19" i="18"/>
  <c r="K18" i="18"/>
  <c r="K17" i="18"/>
  <c r="K16" i="18"/>
  <c r="K15" i="18"/>
  <c r="K14" i="18"/>
  <c r="K12" i="18"/>
  <c r="K11" i="18"/>
  <c r="K10" i="18"/>
  <c r="K9" i="18"/>
  <c r="K8" i="18"/>
  <c r="K13" i="17"/>
  <c r="K12" i="17"/>
  <c r="K11" i="17"/>
  <c r="K10" i="17"/>
  <c r="K9" i="17"/>
  <c r="K8" i="17"/>
  <c r="K7" i="17"/>
  <c r="K6" i="17"/>
  <c r="K5" i="17"/>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17" i="5"/>
  <c r="I16" i="5"/>
  <c r="I15" i="5"/>
  <c r="I14" i="5"/>
  <c r="I13" i="5"/>
  <c r="I12" i="5"/>
  <c r="I11" i="5"/>
  <c r="I10" i="5"/>
  <c r="I9" i="5"/>
  <c r="I8" i="5"/>
  <c r="I7" i="5"/>
  <c r="I6" i="5"/>
  <c r="I5" i="5"/>
  <c r="K411" i="16"/>
  <c r="K410" i="16"/>
  <c r="K409" i="16"/>
  <c r="K408" i="16"/>
  <c r="K407" i="16"/>
  <c r="K406" i="16"/>
  <c r="K405" i="16"/>
  <c r="K404" i="16"/>
  <c r="K403" i="16"/>
  <c r="K402" i="16"/>
  <c r="K401" i="16"/>
  <c r="K400" i="16"/>
  <c r="K399" i="16"/>
  <c r="K398" i="16"/>
  <c r="K397" i="16"/>
  <c r="K396" i="16"/>
  <c r="K395" i="16"/>
  <c r="K394" i="16"/>
  <c r="K393" i="16"/>
  <c r="K392" i="16"/>
  <c r="K391" i="16"/>
  <c r="K390" i="16"/>
  <c r="K389" i="16"/>
  <c r="K388" i="16"/>
  <c r="K387" i="16"/>
  <c r="K386" i="16"/>
  <c r="K385" i="16"/>
  <c r="K384" i="16"/>
  <c r="K383" i="16"/>
  <c r="K382" i="16"/>
  <c r="K381" i="16"/>
  <c r="K380" i="16"/>
  <c r="K379" i="16"/>
  <c r="K378" i="16"/>
  <c r="K377" i="16"/>
  <c r="K376" i="16"/>
  <c r="K375" i="16"/>
  <c r="K374" i="16"/>
  <c r="K373" i="16"/>
  <c r="K372" i="16"/>
  <c r="K371" i="16"/>
  <c r="K370" i="16"/>
  <c r="K369" i="16"/>
  <c r="K368" i="16"/>
  <c r="K367" i="16"/>
  <c r="K366" i="16"/>
  <c r="K365" i="16"/>
  <c r="K364" i="16"/>
  <c r="K363" i="16"/>
  <c r="K362" i="16"/>
  <c r="K361" i="16"/>
  <c r="K360" i="16"/>
  <c r="K359" i="16"/>
  <c r="K358" i="16"/>
  <c r="K357" i="16"/>
  <c r="K356" i="16"/>
  <c r="K355" i="16"/>
  <c r="K354" i="16"/>
  <c r="K353" i="16"/>
  <c r="K352" i="16"/>
  <c r="K351" i="16"/>
  <c r="K350" i="16"/>
  <c r="K349" i="16"/>
  <c r="K348" i="16"/>
  <c r="K347" i="16"/>
  <c r="K346" i="16"/>
  <c r="K345" i="16"/>
  <c r="K344" i="16"/>
  <c r="K343" i="16"/>
  <c r="K342" i="16"/>
  <c r="K341" i="16"/>
  <c r="K340" i="16"/>
  <c r="K339" i="16"/>
  <c r="K338" i="16"/>
  <c r="K337" i="16"/>
  <c r="K336" i="16"/>
  <c r="K335" i="16"/>
  <c r="K334" i="16"/>
  <c r="K333" i="16"/>
  <c r="K332" i="16"/>
  <c r="K331" i="16"/>
  <c r="K330" i="16"/>
  <c r="K329" i="16"/>
  <c r="K328" i="16"/>
  <c r="K327" i="16"/>
  <c r="K326" i="16"/>
  <c r="K325" i="16"/>
  <c r="K324" i="16"/>
  <c r="K323" i="16"/>
  <c r="K322" i="16"/>
  <c r="K321" i="16"/>
  <c r="K320" i="16"/>
  <c r="K319" i="16"/>
  <c r="K318" i="16"/>
  <c r="K317" i="16"/>
  <c r="K316" i="16"/>
  <c r="K315" i="16"/>
  <c r="K314" i="16"/>
  <c r="K313" i="16"/>
  <c r="K312" i="16"/>
  <c r="K311" i="16"/>
  <c r="K310" i="16"/>
  <c r="K309" i="16"/>
  <c r="K308" i="16"/>
  <c r="K307" i="16"/>
  <c r="K306" i="16"/>
  <c r="K305" i="16"/>
  <c r="K304" i="16"/>
  <c r="K303" i="16"/>
  <c r="K302" i="16"/>
  <c r="K301" i="16"/>
  <c r="K300" i="16"/>
  <c r="K299" i="16"/>
  <c r="K298" i="16"/>
  <c r="K297" i="16"/>
  <c r="K296" i="16"/>
  <c r="K295" i="16"/>
  <c r="K294" i="16"/>
  <c r="K293" i="16"/>
  <c r="K292" i="16"/>
  <c r="K291" i="16"/>
  <c r="K290" i="16"/>
  <c r="K289" i="16"/>
  <c r="K288" i="16"/>
  <c r="K287" i="16"/>
  <c r="K286" i="16"/>
  <c r="K285" i="16"/>
  <c r="K284" i="16"/>
  <c r="K283" i="16"/>
  <c r="K282" i="16"/>
  <c r="K281" i="16"/>
  <c r="K280" i="16"/>
  <c r="K279" i="16"/>
  <c r="K278" i="16"/>
  <c r="K277" i="16"/>
  <c r="K276" i="16"/>
  <c r="K275" i="16"/>
  <c r="K274" i="16"/>
  <c r="K273" i="16"/>
  <c r="K272" i="16"/>
  <c r="K271" i="16"/>
  <c r="K270" i="16"/>
  <c r="K269" i="16"/>
  <c r="K268" i="16"/>
  <c r="K267" i="16"/>
  <c r="K266" i="16"/>
  <c r="K265" i="16"/>
  <c r="K264" i="16"/>
  <c r="K263" i="16"/>
  <c r="K262" i="16"/>
  <c r="K261" i="16"/>
  <c r="K260" i="16"/>
  <c r="K259" i="16"/>
  <c r="K258" i="16"/>
  <c r="K257" i="16"/>
  <c r="K256" i="16"/>
  <c r="K255" i="16"/>
  <c r="K254" i="16"/>
  <c r="K253" i="16"/>
  <c r="K252" i="16"/>
  <c r="K251" i="16"/>
  <c r="K250" i="16"/>
  <c r="K249" i="16"/>
  <c r="K248" i="16"/>
  <c r="K247" i="16"/>
  <c r="K246" i="16"/>
  <c r="K245" i="16"/>
  <c r="K244" i="16"/>
  <c r="K243" i="16"/>
  <c r="K242" i="16"/>
  <c r="K241" i="16"/>
  <c r="K240" i="16"/>
  <c r="K239" i="16"/>
  <c r="K238" i="16"/>
  <c r="K237" i="16"/>
  <c r="K236" i="16"/>
  <c r="K235" i="16"/>
  <c r="K234" i="16"/>
  <c r="K233" i="16"/>
  <c r="K232" i="16"/>
  <c r="K231" i="16"/>
  <c r="K230" i="16"/>
  <c r="K229" i="16"/>
  <c r="K228" i="16"/>
  <c r="K227" i="16"/>
  <c r="K226" i="16"/>
  <c r="K225" i="16"/>
  <c r="K224" i="16"/>
  <c r="K223" i="16"/>
  <c r="K222" i="16"/>
  <c r="K221" i="16"/>
  <c r="K220" i="16"/>
  <c r="K219" i="16"/>
  <c r="K218" i="16"/>
  <c r="K217" i="16"/>
  <c r="K216" i="16"/>
  <c r="K215" i="16"/>
  <c r="K214" i="16"/>
  <c r="K213" i="16"/>
  <c r="K212" i="16"/>
  <c r="K211" i="16"/>
  <c r="K210" i="16"/>
  <c r="K209" i="16"/>
  <c r="K208" i="16"/>
  <c r="K207" i="16"/>
  <c r="K206" i="16"/>
  <c r="K205" i="16"/>
  <c r="K204" i="16"/>
  <c r="K203" i="16"/>
  <c r="K202" i="16"/>
  <c r="K201" i="16"/>
  <c r="K200" i="16"/>
  <c r="K199" i="16"/>
  <c r="K198" i="16"/>
  <c r="K197" i="16"/>
  <c r="K196" i="16"/>
  <c r="K195" i="16"/>
  <c r="K194" i="16"/>
  <c r="K193" i="16"/>
  <c r="K192" i="16"/>
  <c r="K191" i="16"/>
  <c r="K190" i="16"/>
  <c r="K189" i="16"/>
  <c r="K188" i="16"/>
  <c r="K187" i="16"/>
  <c r="K186" i="16"/>
  <c r="K185" i="16"/>
  <c r="K184" i="16"/>
  <c r="K183" i="16"/>
  <c r="K182" i="16"/>
  <c r="K181" i="16"/>
  <c r="K180" i="16"/>
  <c r="K179" i="16"/>
  <c r="K178" i="16"/>
  <c r="K177" i="16"/>
  <c r="K176" i="16"/>
  <c r="K175" i="16"/>
  <c r="K174" i="16"/>
  <c r="K173" i="16"/>
  <c r="K172" i="16"/>
  <c r="K171" i="16"/>
  <c r="K170" i="16"/>
  <c r="K169" i="16"/>
  <c r="K168" i="16"/>
  <c r="K167" i="16"/>
  <c r="K166" i="16"/>
  <c r="K165" i="16"/>
  <c r="K164" i="16"/>
  <c r="K163" i="16"/>
  <c r="K162" i="16"/>
  <c r="K161" i="16"/>
  <c r="K160" i="16"/>
  <c r="K159" i="16"/>
  <c r="K158" i="16"/>
  <c r="K157" i="16"/>
  <c r="K156" i="16"/>
  <c r="K155" i="16"/>
  <c r="K154" i="16"/>
  <c r="K153" i="16"/>
  <c r="K152" i="16"/>
  <c r="K151" i="16"/>
  <c r="K150" i="16"/>
  <c r="K149" i="16"/>
  <c r="K148" i="16"/>
  <c r="K147" i="16"/>
  <c r="K146" i="16"/>
  <c r="K145" i="16"/>
  <c r="K144" i="16"/>
  <c r="K143" i="16"/>
  <c r="K142" i="16"/>
  <c r="K141" i="16"/>
  <c r="K140" i="16"/>
  <c r="K139" i="16"/>
  <c r="K138" i="16"/>
  <c r="K137" i="16"/>
  <c r="K136" i="16"/>
  <c r="K135" i="16"/>
  <c r="K134" i="16"/>
  <c r="K133" i="16"/>
  <c r="K132" i="16"/>
  <c r="K131" i="16"/>
  <c r="K130" i="16"/>
  <c r="K129" i="16"/>
  <c r="K128" i="16"/>
  <c r="K127" i="16"/>
  <c r="K126" i="16"/>
  <c r="K125" i="16"/>
  <c r="K124" i="16"/>
  <c r="K123" i="16"/>
  <c r="K122" i="16"/>
  <c r="K121" i="16"/>
  <c r="K120" i="16"/>
  <c r="K119" i="16"/>
  <c r="K118" i="16"/>
  <c r="K117" i="16"/>
  <c r="K116" i="16"/>
  <c r="K115" i="16"/>
  <c r="K114" i="16"/>
  <c r="K113" i="16"/>
  <c r="K112" i="16"/>
  <c r="K111" i="16"/>
  <c r="K110" i="16"/>
  <c r="K109" i="16"/>
  <c r="K108" i="16"/>
  <c r="K107" i="16"/>
  <c r="K106" i="16"/>
  <c r="K105" i="16"/>
  <c r="K104" i="16"/>
  <c r="K103" i="16"/>
  <c r="K102" i="16"/>
  <c r="K101" i="16"/>
  <c r="K100" i="16"/>
  <c r="K99" i="16"/>
  <c r="K98" i="16"/>
  <c r="K97" i="16"/>
  <c r="K96" i="16"/>
  <c r="K95" i="16"/>
  <c r="K94" i="16"/>
  <c r="K93" i="16"/>
  <c r="K92" i="16"/>
  <c r="K91" i="16"/>
  <c r="K90" i="16"/>
  <c r="K89" i="16"/>
  <c r="K88" i="16"/>
  <c r="K87" i="16"/>
  <c r="K86" i="16"/>
  <c r="K85" i="16"/>
  <c r="K84" i="16"/>
  <c r="K83" i="16"/>
  <c r="K82" i="16"/>
  <c r="K81" i="16"/>
  <c r="K80" i="16"/>
  <c r="K79" i="16"/>
  <c r="K78" i="16"/>
  <c r="K77" i="16"/>
  <c r="K76" i="16"/>
  <c r="K75" i="16"/>
  <c r="K74" i="16"/>
  <c r="K73" i="16"/>
  <c r="K72" i="16"/>
  <c r="K71" i="16"/>
  <c r="K70" i="16"/>
  <c r="K69" i="16"/>
  <c r="K68" i="16"/>
  <c r="K67" i="16"/>
  <c r="K66" i="16"/>
  <c r="K65" i="16"/>
  <c r="K64" i="16"/>
  <c r="K63" i="16"/>
  <c r="K62" i="16"/>
  <c r="K61" i="16"/>
  <c r="K60" i="16"/>
  <c r="K59" i="16"/>
  <c r="K58" i="16"/>
  <c r="K57" i="16"/>
  <c r="K56" i="16"/>
  <c r="K55" i="16"/>
  <c r="K54" i="16"/>
  <c r="K53" i="16"/>
  <c r="K52" i="16"/>
  <c r="K51" i="16"/>
  <c r="K50"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K10" i="16"/>
  <c r="K9" i="16"/>
  <c r="K8" i="16"/>
  <c r="K7" i="16"/>
  <c r="K6" i="16"/>
  <c r="K5" i="16"/>
  <c r="K978" i="2"/>
  <c r="K977" i="2"/>
  <c r="K976" i="2"/>
  <c r="K975" i="2"/>
  <c r="K974" i="2"/>
  <c r="K973" i="2"/>
  <c r="K972" i="2"/>
  <c r="K971" i="2"/>
  <c r="K970" i="2"/>
  <c r="K969" i="2"/>
  <c r="K968" i="2"/>
  <c r="K967" i="2"/>
  <c r="K966" i="2"/>
  <c r="K965" i="2"/>
  <c r="K964" i="2"/>
  <c r="K963" i="2"/>
  <c r="K962" i="2"/>
  <c r="K961" i="2"/>
  <c r="K960" i="2"/>
  <c r="K959" i="2"/>
  <c r="K958" i="2"/>
  <c r="K957" i="2"/>
  <c r="K956" i="2"/>
  <c r="K955" i="2"/>
  <c r="K954" i="2"/>
  <c r="K953" i="2"/>
  <c r="K952" i="2"/>
  <c r="K951" i="2"/>
  <c r="K950" i="2"/>
  <c r="K949" i="2"/>
  <c r="K948" i="2"/>
  <c r="K947" i="2"/>
  <c r="K946" i="2"/>
  <c r="K945" i="2"/>
  <c r="K944" i="2"/>
  <c r="K943" i="2"/>
  <c r="K942" i="2"/>
  <c r="K941" i="2"/>
  <c r="K940" i="2"/>
  <c r="K939" i="2"/>
  <c r="K938" i="2"/>
  <c r="K937" i="2"/>
  <c r="K936" i="2"/>
  <c r="K935" i="2"/>
  <c r="K934" i="2"/>
  <c r="K933" i="2"/>
  <c r="K932" i="2"/>
  <c r="K931" i="2"/>
  <c r="K930" i="2"/>
  <c r="K929" i="2"/>
  <c r="K928" i="2"/>
  <c r="K927" i="2"/>
  <c r="K926" i="2"/>
  <c r="K925" i="2"/>
  <c r="K924" i="2"/>
  <c r="K923" i="2"/>
  <c r="K922" i="2"/>
  <c r="K921" i="2"/>
  <c r="K920" i="2"/>
  <c r="K919" i="2"/>
  <c r="K918" i="2"/>
  <c r="K917" i="2"/>
  <c r="K916" i="2"/>
  <c r="K915" i="2"/>
  <c r="K914" i="2"/>
  <c r="K913" i="2"/>
  <c r="K912" i="2"/>
  <c r="K911" i="2"/>
  <c r="K910" i="2"/>
  <c r="K909" i="2"/>
  <c r="K908" i="2"/>
  <c r="K907" i="2"/>
  <c r="K906" i="2"/>
  <c r="K905" i="2"/>
  <c r="K904" i="2"/>
  <c r="K903" i="2"/>
  <c r="K902" i="2"/>
  <c r="K901" i="2"/>
  <c r="K900" i="2"/>
  <c r="K899" i="2"/>
  <c r="K898" i="2"/>
  <c r="K897" i="2"/>
  <c r="K896" i="2"/>
  <c r="K895" i="2"/>
  <c r="K894" i="2"/>
  <c r="K893" i="2"/>
  <c r="K892" i="2"/>
  <c r="K891" i="2"/>
  <c r="K890" i="2"/>
  <c r="K889" i="2"/>
  <c r="K888" i="2"/>
  <c r="K887" i="2"/>
  <c r="K886" i="2"/>
  <c r="K885" i="2"/>
  <c r="K884" i="2"/>
  <c r="K883" i="2"/>
  <c r="K882" i="2"/>
  <c r="K881" i="2"/>
  <c r="K880" i="2"/>
  <c r="K879" i="2"/>
  <c r="K878" i="2"/>
  <c r="K877" i="2"/>
  <c r="K876" i="2"/>
  <c r="K875" i="2"/>
  <c r="K874" i="2"/>
  <c r="K873" i="2"/>
  <c r="K872" i="2"/>
  <c r="K871" i="2"/>
  <c r="K870" i="2"/>
  <c r="K869" i="2"/>
  <c r="K868" i="2"/>
  <c r="K867" i="2"/>
  <c r="K866" i="2"/>
  <c r="K865" i="2"/>
  <c r="K864" i="2"/>
  <c r="K863" i="2"/>
  <c r="K862" i="2"/>
  <c r="K860" i="2"/>
  <c r="K859" i="2"/>
  <c r="K858" i="2"/>
  <c r="K857" i="2"/>
  <c r="K856" i="2"/>
  <c r="K855" i="2"/>
  <c r="K854" i="2"/>
  <c r="K853" i="2"/>
  <c r="K852" i="2"/>
  <c r="K851" i="2"/>
  <c r="K850" i="2"/>
  <c r="K849" i="2"/>
  <c r="K848" i="2"/>
  <c r="K847" i="2"/>
  <c r="K846" i="2"/>
  <c r="K845" i="2"/>
  <c r="K844" i="2"/>
  <c r="K843" i="2"/>
  <c r="K842" i="2"/>
  <c r="K841" i="2"/>
  <c r="K840" i="2"/>
  <c r="K839" i="2"/>
  <c r="K838" i="2"/>
  <c r="K837" i="2"/>
  <c r="K836" i="2"/>
  <c r="K835" i="2"/>
  <c r="K834" i="2"/>
  <c r="K833" i="2"/>
  <c r="K832" i="2"/>
  <c r="K831" i="2"/>
  <c r="K830" i="2"/>
  <c r="K829" i="2"/>
  <c r="K828" i="2"/>
  <c r="K827" i="2"/>
  <c r="K826" i="2"/>
  <c r="K825" i="2"/>
  <c r="K824" i="2"/>
  <c r="K823" i="2"/>
  <c r="K822" i="2"/>
  <c r="K821" i="2"/>
  <c r="K820" i="2"/>
  <c r="K819" i="2"/>
  <c r="K818" i="2"/>
  <c r="K817" i="2"/>
  <c r="K816" i="2"/>
  <c r="K815" i="2"/>
  <c r="K814" i="2"/>
  <c r="K813" i="2"/>
  <c r="K812" i="2"/>
  <c r="K811" i="2"/>
  <c r="K810" i="2"/>
  <c r="K809" i="2"/>
  <c r="K808" i="2"/>
  <c r="K807" i="2"/>
  <c r="K806" i="2"/>
  <c r="K805" i="2"/>
  <c r="K804" i="2"/>
  <c r="K803" i="2"/>
  <c r="K802" i="2"/>
  <c r="K801" i="2"/>
  <c r="K800" i="2"/>
  <c r="K799" i="2"/>
  <c r="K798" i="2"/>
  <c r="K797" i="2"/>
  <c r="K796" i="2"/>
  <c r="K795" i="2"/>
  <c r="K794" i="2"/>
  <c r="K793" i="2"/>
  <c r="K792" i="2"/>
  <c r="K791" i="2"/>
  <c r="K790" i="2"/>
  <c r="K789" i="2"/>
  <c r="K788" i="2"/>
  <c r="K787" i="2"/>
  <c r="K786" i="2"/>
  <c r="K785" i="2"/>
  <c r="K784" i="2"/>
  <c r="K783" i="2"/>
  <c r="K782" i="2"/>
  <c r="K781" i="2"/>
  <c r="K780" i="2"/>
  <c r="K779" i="2"/>
  <c r="K778" i="2"/>
  <c r="K777" i="2"/>
  <c r="K776" i="2"/>
  <c r="K775" i="2"/>
  <c r="K774" i="2"/>
  <c r="K773" i="2"/>
  <c r="K772" i="2"/>
  <c r="K771" i="2"/>
  <c r="K770" i="2"/>
  <c r="K769" i="2"/>
  <c r="K768" i="2"/>
  <c r="K767" i="2"/>
  <c r="K766" i="2"/>
  <c r="K765" i="2"/>
  <c r="K764" i="2"/>
  <c r="K763" i="2"/>
  <c r="K762" i="2"/>
  <c r="K761" i="2"/>
  <c r="K760" i="2"/>
  <c r="K759" i="2"/>
  <c r="K758" i="2"/>
  <c r="K757" i="2"/>
  <c r="K756" i="2"/>
  <c r="K755" i="2"/>
  <c r="K754" i="2"/>
  <c r="K753" i="2"/>
  <c r="K752" i="2"/>
  <c r="K751" i="2"/>
  <c r="K750" i="2"/>
  <c r="K749" i="2"/>
  <c r="K748" i="2"/>
  <c r="K747" i="2"/>
  <c r="K746" i="2"/>
  <c r="K745" i="2"/>
  <c r="K744" i="2"/>
  <c r="K743" i="2"/>
  <c r="K742" i="2"/>
  <c r="K741" i="2"/>
  <c r="K740" i="2"/>
  <c r="K739" i="2"/>
  <c r="K738" i="2"/>
  <c r="K737" i="2"/>
  <c r="K736" i="2"/>
  <c r="K735" i="2"/>
  <c r="K734" i="2"/>
  <c r="K733" i="2"/>
  <c r="K732" i="2"/>
  <c r="K731" i="2"/>
  <c r="K730" i="2"/>
  <c r="K729" i="2"/>
  <c r="K728" i="2"/>
  <c r="K727" i="2"/>
  <c r="K726" i="2"/>
  <c r="K725" i="2"/>
  <c r="K724" i="2"/>
  <c r="K723" i="2"/>
  <c r="K722" i="2"/>
  <c r="K721" i="2"/>
  <c r="K720" i="2"/>
  <c r="K719" i="2"/>
  <c r="K718" i="2"/>
  <c r="K717" i="2"/>
  <c r="K716" i="2"/>
  <c r="K715" i="2"/>
  <c r="K714" i="2"/>
  <c r="K713" i="2"/>
  <c r="K712" i="2"/>
  <c r="K711" i="2"/>
  <c r="K710" i="2"/>
  <c r="K709" i="2"/>
  <c r="K708" i="2"/>
  <c r="K707" i="2"/>
  <c r="K706" i="2"/>
  <c r="K705" i="2"/>
  <c r="K704" i="2"/>
  <c r="K703" i="2"/>
  <c r="K702" i="2"/>
  <c r="K701" i="2"/>
  <c r="K700" i="2"/>
  <c r="K699" i="2"/>
  <c r="K698" i="2"/>
  <c r="K697" i="2"/>
  <c r="K696" i="2"/>
  <c r="K695" i="2"/>
  <c r="K694" i="2"/>
  <c r="K693" i="2"/>
  <c r="K692" i="2"/>
  <c r="K691" i="2"/>
  <c r="K690" i="2"/>
  <c r="K689" i="2"/>
  <c r="K688" i="2"/>
  <c r="K687" i="2"/>
  <c r="K686" i="2"/>
  <c r="K685" i="2"/>
  <c r="K684" i="2"/>
  <c r="K683" i="2"/>
  <c r="K682" i="2"/>
  <c r="K681" i="2"/>
  <c r="K680" i="2"/>
  <c r="K679" i="2"/>
  <c r="K678" i="2"/>
  <c r="K677" i="2"/>
  <c r="K676" i="2"/>
  <c r="K675" i="2"/>
  <c r="K674" i="2"/>
  <c r="K673" i="2"/>
  <c r="K672" i="2"/>
  <c r="K671" i="2"/>
  <c r="K670" i="2"/>
  <c r="K669" i="2"/>
  <c r="K668" i="2"/>
  <c r="K667" i="2"/>
  <c r="K666" i="2"/>
  <c r="K665" i="2"/>
  <c r="K664" i="2"/>
  <c r="K663" i="2"/>
  <c r="K662" i="2"/>
  <c r="K661" i="2"/>
  <c r="K660" i="2"/>
  <c r="K659" i="2"/>
  <c r="K658" i="2"/>
  <c r="K657" i="2"/>
  <c r="K656" i="2"/>
  <c r="K655" i="2"/>
  <c r="K654" i="2"/>
  <c r="K653" i="2"/>
  <c r="K652" i="2"/>
  <c r="K651" i="2"/>
  <c r="K650" i="2"/>
  <c r="K649" i="2"/>
  <c r="K648" i="2"/>
  <c r="K647" i="2"/>
  <c r="K646" i="2"/>
  <c r="K645" i="2"/>
  <c r="K644" i="2"/>
  <c r="K643" i="2"/>
  <c r="K642" i="2"/>
  <c r="K641" i="2"/>
  <c r="K640" i="2"/>
  <c r="K639" i="2"/>
  <c r="K638" i="2"/>
  <c r="K637" i="2"/>
  <c r="K636" i="2"/>
  <c r="K635" i="2"/>
  <c r="K634" i="2"/>
  <c r="K633" i="2"/>
  <c r="K632" i="2"/>
  <c r="K631" i="2"/>
  <c r="K630" i="2"/>
  <c r="K629" i="2"/>
  <c r="K628" i="2"/>
  <c r="K627" i="2"/>
  <c r="K626" i="2"/>
  <c r="K625" i="2"/>
  <c r="K624" i="2"/>
  <c r="K623" i="2"/>
  <c r="K622" i="2"/>
  <c r="K621" i="2"/>
  <c r="K620" i="2"/>
  <c r="K619" i="2"/>
  <c r="K618" i="2"/>
  <c r="K617" i="2"/>
  <c r="K616" i="2"/>
  <c r="K615" i="2"/>
  <c r="K614" i="2"/>
  <c r="K613" i="2"/>
  <c r="K612" i="2"/>
  <c r="K611" i="2"/>
  <c r="K610" i="2"/>
  <c r="K609" i="2"/>
  <c r="K608" i="2"/>
  <c r="K607" i="2"/>
  <c r="K606" i="2"/>
  <c r="K605" i="2"/>
  <c r="K604" i="2"/>
  <c r="K603" i="2"/>
  <c r="K602" i="2"/>
  <c r="K601" i="2"/>
  <c r="K600" i="2"/>
  <c r="K599" i="2"/>
  <c r="K598" i="2"/>
  <c r="K597" i="2"/>
  <c r="K596" i="2"/>
  <c r="K595" i="2"/>
  <c r="K594" i="2"/>
  <c r="K593" i="2"/>
  <c r="K592" i="2"/>
  <c r="K591" i="2"/>
  <c r="K590" i="2"/>
  <c r="K589" i="2"/>
  <c r="K588" i="2"/>
  <c r="K587" i="2"/>
  <c r="K586" i="2"/>
  <c r="K585" i="2"/>
  <c r="K584" i="2"/>
  <c r="K583" i="2"/>
  <c r="K582" i="2"/>
  <c r="K581" i="2"/>
  <c r="K580" i="2"/>
  <c r="K579" i="2"/>
  <c r="K578" i="2"/>
  <c r="K577" i="2"/>
  <c r="K576" i="2"/>
  <c r="K575" i="2"/>
  <c r="K574" i="2"/>
  <c r="K573" i="2"/>
  <c r="K572" i="2"/>
  <c r="K571" i="2"/>
  <c r="K570" i="2"/>
  <c r="K569" i="2"/>
  <c r="K568" i="2"/>
  <c r="K567" i="2"/>
  <c r="K566" i="2"/>
  <c r="K565" i="2"/>
  <c r="K564" i="2"/>
  <c r="K563" i="2"/>
  <c r="K562" i="2"/>
  <c r="K561" i="2"/>
  <c r="K560" i="2"/>
  <c r="K559" i="2"/>
  <c r="K558" i="2"/>
  <c r="K557" i="2"/>
  <c r="K556" i="2"/>
  <c r="K555" i="2"/>
  <c r="K554" i="2"/>
  <c r="K553" i="2"/>
  <c r="K552" i="2"/>
  <c r="K551" i="2"/>
  <c r="K550" i="2"/>
  <c r="K549" i="2"/>
  <c r="K548" i="2"/>
  <c r="K547" i="2"/>
  <c r="K546" i="2"/>
  <c r="K545" i="2"/>
  <c r="K544" i="2"/>
  <c r="K543" i="2"/>
  <c r="K542" i="2"/>
  <c r="K541" i="2"/>
  <c r="K540" i="2"/>
  <c r="K539" i="2"/>
  <c r="K538" i="2"/>
  <c r="K537" i="2"/>
  <c r="K536" i="2"/>
  <c r="K535" i="2"/>
  <c r="K534" i="2"/>
  <c r="K533" i="2"/>
  <c r="K532" i="2"/>
  <c r="K531" i="2"/>
  <c r="K530" i="2"/>
  <c r="K529" i="2"/>
  <c r="K528" i="2"/>
  <c r="K527" i="2"/>
  <c r="K526" i="2"/>
  <c r="K525" i="2"/>
  <c r="K524" i="2"/>
  <c r="K523" i="2"/>
  <c r="K522" i="2"/>
  <c r="K521" i="2"/>
  <c r="K520" i="2"/>
  <c r="K519" i="2"/>
  <c r="K518" i="2"/>
  <c r="K517" i="2"/>
  <c r="K516" i="2"/>
  <c r="K515" i="2"/>
  <c r="K514" i="2"/>
  <c r="K513" i="2"/>
  <c r="K512" i="2"/>
  <c r="K511" i="2"/>
  <c r="K510" i="2"/>
  <c r="K509" i="2"/>
  <c r="K508" i="2"/>
  <c r="K507" i="2"/>
  <c r="K506" i="2"/>
  <c r="K505" i="2"/>
  <c r="K504" i="2"/>
  <c r="K503" i="2"/>
  <c r="K502" i="2"/>
  <c r="K501" i="2"/>
  <c r="K500" i="2"/>
  <c r="K499" i="2"/>
  <c r="K498" i="2"/>
  <c r="K497" i="2"/>
  <c r="K496" i="2"/>
  <c r="K495" i="2"/>
  <c r="K494" i="2"/>
  <c r="K493" i="2"/>
  <c r="K492" i="2"/>
  <c r="K491" i="2"/>
  <c r="K490" i="2"/>
  <c r="K489" i="2"/>
  <c r="K488" i="2"/>
  <c r="K487" i="2"/>
  <c r="K486" i="2"/>
  <c r="K485" i="2"/>
  <c r="K484" i="2"/>
  <c r="K483" i="2"/>
  <c r="K482" i="2"/>
  <c r="K481" i="2"/>
  <c r="K480" i="2"/>
  <c r="K479" i="2"/>
  <c r="K478" i="2"/>
  <c r="K477" i="2"/>
  <c r="K476" i="2"/>
  <c r="K475" i="2"/>
  <c r="K474" i="2"/>
  <c r="K473" i="2"/>
  <c r="K472" i="2"/>
  <c r="K471" i="2"/>
  <c r="K470" i="2"/>
  <c r="K469" i="2"/>
  <c r="K468" i="2"/>
  <c r="K467" i="2"/>
  <c r="K466" i="2"/>
  <c r="K465" i="2"/>
  <c r="K464" i="2"/>
  <c r="K463" i="2"/>
  <c r="K462" i="2"/>
  <c r="K461" i="2"/>
  <c r="K460" i="2"/>
  <c r="K459" i="2"/>
  <c r="K458" i="2"/>
  <c r="K457" i="2"/>
  <c r="K456" i="2"/>
  <c r="K455" i="2"/>
  <c r="K454" i="2"/>
  <c r="K453" i="2"/>
  <c r="K452" i="2"/>
  <c r="K451" i="2"/>
  <c r="K450" i="2"/>
  <c r="K449" i="2"/>
  <c r="K448" i="2"/>
  <c r="K447" i="2"/>
  <c r="K446" i="2"/>
  <c r="K445" i="2"/>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8" i="2"/>
  <c r="K379" i="3"/>
  <c r="K378" i="3"/>
  <c r="K377" i="3"/>
  <c r="K376" i="3"/>
  <c r="K375" i="3"/>
  <c r="K374" i="3"/>
  <c r="K373" i="3"/>
  <c r="K372" i="3"/>
  <c r="K371" i="3"/>
  <c r="K370" i="3"/>
  <c r="K369" i="3"/>
  <c r="K368" i="3"/>
  <c r="K367" i="3"/>
  <c r="K366" i="3"/>
  <c r="K365" i="3"/>
  <c r="K364" i="3"/>
  <c r="K363" i="3"/>
  <c r="K362" i="3"/>
  <c r="K361" i="3"/>
  <c r="K360" i="3"/>
  <c r="K359" i="3"/>
  <c r="K358" i="3"/>
  <c r="K357" i="3"/>
  <c r="K356" i="3"/>
  <c r="K355" i="3"/>
  <c r="K354" i="3"/>
  <c r="K353" i="3"/>
  <c r="K352" i="3"/>
  <c r="K351" i="3"/>
  <c r="K350" i="3"/>
  <c r="K349" i="3"/>
  <c r="K348" i="3"/>
  <c r="K347" i="3"/>
  <c r="K346" i="3"/>
  <c r="K345" i="3"/>
  <c r="K344" i="3"/>
  <c r="K343" i="3"/>
  <c r="K342" i="3"/>
  <c r="K341" i="3"/>
  <c r="K340" i="3"/>
  <c r="K339" i="3"/>
  <c r="K338" i="3"/>
  <c r="K337" i="3"/>
  <c r="K336" i="3"/>
  <c r="K335" i="3"/>
  <c r="K334" i="3"/>
  <c r="K333" i="3"/>
  <c r="K332" i="3"/>
  <c r="K331" i="3"/>
  <c r="K330" i="3"/>
  <c r="K329" i="3"/>
  <c r="K328" i="3"/>
  <c r="K327" i="3"/>
  <c r="K326" i="3"/>
  <c r="K325" i="3"/>
  <c r="K324" i="3"/>
  <c r="K323" i="3"/>
  <c r="K322" i="3"/>
  <c r="K321" i="3"/>
  <c r="K320" i="3"/>
  <c r="K319" i="3"/>
  <c r="K318" i="3"/>
  <c r="K317" i="3"/>
  <c r="K316" i="3"/>
  <c r="K315" i="3"/>
  <c r="K314" i="3"/>
  <c r="K313" i="3"/>
  <c r="K312" i="3"/>
  <c r="K311" i="3"/>
  <c r="K310" i="3"/>
  <c r="K309" i="3"/>
  <c r="K308" i="3"/>
  <c r="K307" i="3"/>
  <c r="K306" i="3"/>
  <c r="K305" i="3"/>
  <c r="K304" i="3"/>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212" i="3"/>
  <c r="K211" i="3"/>
  <c r="K210" i="3"/>
  <c r="K209" i="3"/>
  <c r="K208" i="3"/>
  <c r="K207" i="3"/>
  <c r="K206" i="3"/>
  <c r="K205" i="3"/>
  <c r="K204" i="3"/>
  <c r="K203" i="3"/>
  <c r="K202" i="3"/>
  <c r="K201" i="3"/>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P5" i="17" l="1"/>
  <c r="F5" i="17" s="1"/>
  <c r="P6" i="17"/>
  <c r="F6" i="17" s="1"/>
  <c r="P7" i="17"/>
  <c r="F7" i="17" s="1"/>
  <c r="P5" i="18"/>
  <c r="P6" i="18"/>
  <c r="P7" i="18"/>
  <c r="P5" i="16"/>
  <c r="P8" i="16"/>
  <c r="P9" i="16"/>
  <c r="P6" i="2"/>
  <c r="P7" i="2"/>
  <c r="P5" i="3"/>
  <c r="P6" i="3"/>
  <c r="P7" i="3"/>
  <c r="J978" i="2"/>
  <c r="I978" i="2"/>
  <c r="H978" i="2"/>
  <c r="J977" i="2"/>
  <c r="I977" i="2"/>
  <c r="H977" i="2"/>
  <c r="J976" i="2"/>
  <c r="I976" i="2"/>
  <c r="H976" i="2"/>
  <c r="J960" i="2"/>
  <c r="I960" i="2"/>
  <c r="H960" i="2"/>
  <c r="J959" i="2"/>
  <c r="I959" i="2"/>
  <c r="H959" i="2"/>
  <c r="J958" i="2"/>
  <c r="I958" i="2"/>
  <c r="H958" i="2"/>
  <c r="J957" i="2"/>
  <c r="I957" i="2"/>
  <c r="H957" i="2"/>
  <c r="J956" i="2"/>
  <c r="I956" i="2"/>
  <c r="H956" i="2"/>
  <c r="J935" i="2"/>
  <c r="I935" i="2"/>
  <c r="H935" i="2"/>
  <c r="J934" i="2"/>
  <c r="I934" i="2"/>
  <c r="H934" i="2"/>
  <c r="J933" i="2"/>
  <c r="I933" i="2"/>
  <c r="H933" i="2"/>
  <c r="J932" i="2"/>
  <c r="I932" i="2"/>
  <c r="H932" i="2"/>
  <c r="J931" i="2"/>
  <c r="I931" i="2"/>
  <c r="H931" i="2"/>
  <c r="J912" i="2"/>
  <c r="I912" i="2"/>
  <c r="H912" i="2"/>
  <c r="J911" i="2"/>
  <c r="I911" i="2"/>
  <c r="H911" i="2"/>
  <c r="J910" i="2"/>
  <c r="I910" i="2"/>
  <c r="H910" i="2"/>
  <c r="J906" i="2"/>
  <c r="I906" i="2"/>
  <c r="H906" i="2"/>
  <c r="J905" i="2"/>
  <c r="I905" i="2"/>
  <c r="H905" i="2"/>
  <c r="J904" i="2"/>
  <c r="I904" i="2"/>
  <c r="H904" i="2"/>
  <c r="J903" i="2"/>
  <c r="I903" i="2"/>
  <c r="H903" i="2"/>
  <c r="J902" i="2"/>
  <c r="I902" i="2"/>
  <c r="H902" i="2"/>
  <c r="J860" i="2"/>
  <c r="I860" i="2"/>
  <c r="H860" i="2"/>
  <c r="J859" i="2"/>
  <c r="I859" i="2"/>
  <c r="H859" i="2"/>
  <c r="J858" i="2"/>
  <c r="I858" i="2"/>
  <c r="H858" i="2"/>
  <c r="J857" i="2"/>
  <c r="I857" i="2"/>
  <c r="H857" i="2"/>
  <c r="J843" i="2"/>
  <c r="I843" i="2"/>
  <c r="H843" i="2"/>
  <c r="J842" i="2"/>
  <c r="I842" i="2"/>
  <c r="H842" i="2"/>
  <c r="J841" i="2"/>
  <c r="I841" i="2"/>
  <c r="H841" i="2"/>
  <c r="J840" i="2"/>
  <c r="I840" i="2"/>
  <c r="H840" i="2"/>
  <c r="J839" i="2"/>
  <c r="I839" i="2"/>
  <c r="H839" i="2"/>
  <c r="J779" i="2"/>
  <c r="I779" i="2"/>
  <c r="H779" i="2"/>
  <c r="J778" i="2"/>
  <c r="I778" i="2"/>
  <c r="H778" i="2"/>
  <c r="J777" i="2"/>
  <c r="I777" i="2"/>
  <c r="H777" i="2"/>
  <c r="J776" i="2"/>
  <c r="I776" i="2"/>
  <c r="H776" i="2"/>
  <c r="J775" i="2"/>
  <c r="I775" i="2"/>
  <c r="H775" i="2"/>
  <c r="J754" i="2"/>
  <c r="I754" i="2"/>
  <c r="H754" i="2"/>
  <c r="J753" i="2"/>
  <c r="I753" i="2"/>
  <c r="H753" i="2"/>
  <c r="J752" i="2"/>
  <c r="I752" i="2"/>
  <c r="H752" i="2"/>
  <c r="J751" i="2"/>
  <c r="I751" i="2"/>
  <c r="H751" i="2"/>
  <c r="J750" i="2"/>
  <c r="I750" i="2"/>
  <c r="H750" i="2"/>
  <c r="J717" i="2"/>
  <c r="I717" i="2"/>
  <c r="H717" i="2"/>
  <c r="J716" i="2"/>
  <c r="I716" i="2"/>
  <c r="H716" i="2"/>
  <c r="J715" i="2"/>
  <c r="I715" i="2"/>
  <c r="H715" i="2"/>
  <c r="J714" i="2"/>
  <c r="I714" i="2"/>
  <c r="H714" i="2"/>
  <c r="J713" i="2"/>
  <c r="I713" i="2"/>
  <c r="H713" i="2"/>
  <c r="J584" i="2"/>
  <c r="I584" i="2"/>
  <c r="H584" i="2"/>
  <c r="J583" i="2"/>
  <c r="I583" i="2"/>
  <c r="H583" i="2"/>
  <c r="J582" i="2"/>
  <c r="I582" i="2"/>
  <c r="H582" i="2"/>
  <c r="J581" i="2"/>
  <c r="I581" i="2"/>
  <c r="H581" i="2"/>
  <c r="J580" i="2"/>
  <c r="I580" i="2"/>
  <c r="H580" i="2"/>
  <c r="J549" i="2"/>
  <c r="I549" i="2"/>
  <c r="H549" i="2"/>
  <c r="J548" i="2"/>
  <c r="I548" i="2"/>
  <c r="H548" i="2"/>
  <c r="J547" i="2"/>
  <c r="I547" i="2"/>
  <c r="H547" i="2"/>
  <c r="J546" i="2"/>
  <c r="I546" i="2"/>
  <c r="H546" i="2"/>
  <c r="J545" i="2"/>
  <c r="I545" i="2"/>
  <c r="H545" i="2"/>
  <c r="J538" i="2"/>
  <c r="I538" i="2"/>
  <c r="H538" i="2"/>
  <c r="J537" i="2"/>
  <c r="I537" i="2"/>
  <c r="H537" i="2"/>
  <c r="J536" i="2"/>
  <c r="I536" i="2"/>
  <c r="H536" i="2"/>
  <c r="J535" i="2"/>
  <c r="I535" i="2"/>
  <c r="H535" i="2"/>
  <c r="J529" i="2"/>
  <c r="I529" i="2"/>
  <c r="H529" i="2"/>
  <c r="J528" i="2"/>
  <c r="I528" i="2"/>
  <c r="H528" i="2"/>
  <c r="J527" i="2"/>
  <c r="I527" i="2"/>
  <c r="H527" i="2"/>
  <c r="J526" i="2"/>
  <c r="I526" i="2"/>
  <c r="H526" i="2"/>
  <c r="J525" i="2"/>
  <c r="I525" i="2"/>
  <c r="H525" i="2"/>
  <c r="J519" i="2"/>
  <c r="I519" i="2"/>
  <c r="H519" i="2"/>
  <c r="J518" i="2"/>
  <c r="I518" i="2"/>
  <c r="H518" i="2"/>
  <c r="J517" i="2"/>
  <c r="I517" i="2"/>
  <c r="H517" i="2"/>
  <c r="J516" i="2"/>
  <c r="I516" i="2"/>
  <c r="H516" i="2"/>
  <c r="J515" i="2"/>
  <c r="I515" i="2"/>
  <c r="H515" i="2"/>
  <c r="J489" i="2"/>
  <c r="I489" i="2"/>
  <c r="H489" i="2"/>
  <c r="J488" i="2"/>
  <c r="I488" i="2"/>
  <c r="H488" i="2"/>
  <c r="J487" i="2"/>
  <c r="I487" i="2"/>
  <c r="H487" i="2"/>
  <c r="J486" i="2"/>
  <c r="I486" i="2"/>
  <c r="H486" i="2"/>
  <c r="J485" i="2"/>
  <c r="I485" i="2"/>
  <c r="H485" i="2"/>
  <c r="J461" i="2"/>
  <c r="I461" i="2"/>
  <c r="H461" i="2"/>
  <c r="J460" i="2"/>
  <c r="I460" i="2"/>
  <c r="H460" i="2"/>
  <c r="J459" i="2"/>
  <c r="I459" i="2"/>
  <c r="H459" i="2"/>
  <c r="J458" i="2"/>
  <c r="I458" i="2"/>
  <c r="H458" i="2"/>
  <c r="J457" i="2"/>
  <c r="I457" i="2"/>
  <c r="H457" i="2"/>
  <c r="J416" i="2"/>
  <c r="I416" i="2"/>
  <c r="H416" i="2"/>
  <c r="J415" i="2"/>
  <c r="I415" i="2"/>
  <c r="H415" i="2"/>
  <c r="J414" i="2"/>
  <c r="I414" i="2"/>
  <c r="H414" i="2"/>
  <c r="J413" i="2"/>
  <c r="I413" i="2"/>
  <c r="H413" i="2"/>
  <c r="J412" i="2"/>
  <c r="I412" i="2"/>
  <c r="H412" i="2"/>
  <c r="J390" i="2"/>
  <c r="I390" i="2"/>
  <c r="H390" i="2"/>
  <c r="J389" i="2"/>
  <c r="I389" i="2"/>
  <c r="H389" i="2"/>
  <c r="J388" i="2"/>
  <c r="I388" i="2"/>
  <c r="H388" i="2"/>
  <c r="J387" i="2"/>
  <c r="I387" i="2"/>
  <c r="H387" i="2"/>
  <c r="J386" i="2"/>
  <c r="I386" i="2"/>
  <c r="H386" i="2"/>
  <c r="J335" i="2"/>
  <c r="I335" i="2"/>
  <c r="H335" i="2"/>
  <c r="J334" i="2"/>
  <c r="I334" i="2"/>
  <c r="H334" i="2"/>
  <c r="J333" i="2"/>
  <c r="I333" i="2"/>
  <c r="H333" i="2"/>
  <c r="J332" i="2"/>
  <c r="I332" i="2"/>
  <c r="H332" i="2"/>
  <c r="J331" i="2"/>
  <c r="I331" i="2"/>
  <c r="H331" i="2"/>
  <c r="K331" i="2" s="1"/>
  <c r="K333" i="2" l="1"/>
  <c r="K332" i="2"/>
  <c r="G334" i="2"/>
  <c r="G8" i="2"/>
  <c r="G978" i="2"/>
  <c r="G977" i="2"/>
  <c r="G976" i="2"/>
  <c r="G960" i="2"/>
  <c r="G959" i="2"/>
  <c r="G958" i="2"/>
  <c r="G957" i="2"/>
  <c r="G956" i="2"/>
  <c r="G935" i="2"/>
  <c r="G934" i="2"/>
  <c r="G933" i="2"/>
  <c r="G932" i="2"/>
  <c r="G931" i="2"/>
  <c r="G912" i="2"/>
  <c r="G911" i="2"/>
  <c r="G910" i="2"/>
  <c r="G906" i="2"/>
  <c r="G905" i="2"/>
  <c r="G904" i="2"/>
  <c r="G903" i="2"/>
  <c r="G902" i="2"/>
  <c r="G860" i="2"/>
  <c r="G859" i="2"/>
  <c r="G858" i="2"/>
  <c r="G857" i="2"/>
  <c r="G843" i="2"/>
  <c r="G842" i="2"/>
  <c r="G841" i="2"/>
  <c r="G840" i="2"/>
  <c r="G839" i="2"/>
  <c r="G779" i="2"/>
  <c r="G778" i="2"/>
  <c r="G777" i="2"/>
  <c r="G776" i="2"/>
  <c r="G775" i="2"/>
  <c r="G754" i="2"/>
  <c r="G753" i="2"/>
  <c r="G752" i="2"/>
  <c r="G751" i="2"/>
  <c r="G750" i="2"/>
  <c r="G717" i="2"/>
  <c r="G716" i="2"/>
  <c r="G715" i="2"/>
  <c r="G714" i="2"/>
  <c r="G713" i="2"/>
  <c r="G584" i="2"/>
  <c r="G583" i="2"/>
  <c r="G582" i="2"/>
  <c r="G581" i="2"/>
  <c r="G580" i="2"/>
  <c r="G549" i="2"/>
  <c r="G548" i="2"/>
  <c r="G547" i="2"/>
  <c r="G546" i="2"/>
  <c r="G545" i="2"/>
  <c r="G538" i="2"/>
  <c r="G537" i="2"/>
  <c r="G536" i="2"/>
  <c r="G535" i="2"/>
  <c r="G529" i="2"/>
  <c r="G528" i="2"/>
  <c r="G527" i="2"/>
  <c r="G526" i="2"/>
  <c r="G525" i="2"/>
  <c r="G519" i="2"/>
  <c r="G518" i="2"/>
  <c r="G517" i="2"/>
  <c r="G516" i="2"/>
  <c r="G515" i="2"/>
  <c r="G489" i="2"/>
  <c r="G488" i="2"/>
  <c r="G487" i="2"/>
  <c r="G486" i="2"/>
  <c r="G485" i="2"/>
  <c r="G461" i="2"/>
  <c r="G460" i="2"/>
  <c r="G459" i="2"/>
  <c r="G458" i="2"/>
  <c r="G457" i="2"/>
  <c r="G416" i="2"/>
  <c r="G415" i="2"/>
  <c r="G414" i="2"/>
  <c r="G413" i="2"/>
  <c r="G6" i="2" s="1"/>
  <c r="G412" i="2"/>
  <c r="G390" i="2"/>
  <c r="G389" i="2"/>
  <c r="G388" i="2"/>
  <c r="G7" i="2" s="1"/>
  <c r="G387" i="2"/>
  <c r="G386" i="2"/>
  <c r="G335" i="2"/>
  <c r="G333" i="2"/>
  <c r="G332" i="2"/>
  <c r="G331" i="2"/>
  <c r="G5" i="2"/>
  <c r="G6" i="3" l="1"/>
  <c r="G5" i="3"/>
  <c r="J379" i="3" l="1"/>
  <c r="I379" i="3"/>
  <c r="H379" i="3"/>
  <c r="J378" i="3"/>
  <c r="I378" i="3"/>
  <c r="H378" i="3"/>
  <c r="J377" i="3"/>
  <c r="I377" i="3"/>
  <c r="H377" i="3"/>
  <c r="J373" i="3"/>
  <c r="I373" i="3"/>
  <c r="H373" i="3"/>
  <c r="J372" i="3"/>
  <c r="I372" i="3"/>
  <c r="H372" i="3"/>
  <c r="J371" i="3"/>
  <c r="I371" i="3"/>
  <c r="J364" i="3"/>
  <c r="I364" i="3"/>
  <c r="H364" i="3"/>
  <c r="J363" i="3"/>
  <c r="I363" i="3"/>
  <c r="H363" i="3"/>
  <c r="J362" i="3"/>
  <c r="I362" i="3"/>
  <c r="H362" i="3"/>
  <c r="J358" i="3"/>
  <c r="I358" i="3"/>
  <c r="H358" i="3"/>
  <c r="J357" i="3"/>
  <c r="I357" i="3"/>
  <c r="H357" i="3"/>
  <c r="J356" i="3"/>
  <c r="I356" i="3"/>
  <c r="H356" i="3"/>
  <c r="J352" i="3"/>
  <c r="I352" i="3"/>
  <c r="H352" i="3"/>
  <c r="J351" i="3"/>
  <c r="I351" i="3"/>
  <c r="H351" i="3"/>
  <c r="J350" i="3"/>
  <c r="I350" i="3"/>
  <c r="H350" i="3"/>
  <c r="J346" i="3"/>
  <c r="I346" i="3"/>
  <c r="H346" i="3"/>
  <c r="J345" i="3"/>
  <c r="I345" i="3"/>
  <c r="H345" i="3"/>
  <c r="J344" i="3"/>
  <c r="I344" i="3"/>
  <c r="H344" i="3"/>
  <c r="J340" i="3"/>
  <c r="I340" i="3"/>
  <c r="H340" i="3"/>
  <c r="J339" i="3"/>
  <c r="I339" i="3"/>
  <c r="H339" i="3"/>
  <c r="J338" i="3"/>
  <c r="I338" i="3"/>
  <c r="H338" i="3"/>
  <c r="J334" i="3"/>
  <c r="I334" i="3"/>
  <c r="H334" i="3"/>
  <c r="J333" i="3"/>
  <c r="I333" i="3"/>
  <c r="H333" i="3"/>
  <c r="J332" i="3"/>
  <c r="I332" i="3"/>
  <c r="H332" i="3"/>
  <c r="J328" i="3"/>
  <c r="I328" i="3"/>
  <c r="H328" i="3"/>
  <c r="J327" i="3"/>
  <c r="I327" i="3"/>
  <c r="H327" i="3"/>
  <c r="J326" i="3"/>
  <c r="I326" i="3"/>
  <c r="H326" i="3"/>
  <c r="J322" i="3"/>
  <c r="I322" i="3"/>
  <c r="H322" i="3"/>
  <c r="J321" i="3"/>
  <c r="I321" i="3"/>
  <c r="H321" i="3"/>
  <c r="J320" i="3"/>
  <c r="I320" i="3"/>
  <c r="H320" i="3"/>
  <c r="J316" i="3"/>
  <c r="I316" i="3"/>
  <c r="H316" i="3"/>
  <c r="J315" i="3"/>
  <c r="I315" i="3"/>
  <c r="H315" i="3"/>
  <c r="J314" i="3"/>
  <c r="I314" i="3"/>
  <c r="H314" i="3"/>
  <c r="J310" i="3"/>
  <c r="I310" i="3"/>
  <c r="H310" i="3"/>
  <c r="J309" i="3"/>
  <c r="I309" i="3"/>
  <c r="H309" i="3"/>
  <c r="J308" i="3"/>
  <c r="I308" i="3"/>
  <c r="H308" i="3"/>
  <c r="J304" i="3"/>
  <c r="I304" i="3"/>
  <c r="H304" i="3"/>
  <c r="J303" i="3"/>
  <c r="I303" i="3"/>
  <c r="H303" i="3"/>
  <c r="J302" i="3"/>
  <c r="I302" i="3"/>
  <c r="H302" i="3"/>
  <c r="J295" i="3"/>
  <c r="I295" i="3"/>
  <c r="H295" i="3"/>
  <c r="J294" i="3"/>
  <c r="I294" i="3"/>
  <c r="H294" i="3"/>
  <c r="J293" i="3"/>
  <c r="I293" i="3"/>
  <c r="H293" i="3"/>
  <c r="J271" i="3"/>
  <c r="I271" i="3"/>
  <c r="H271" i="3"/>
  <c r="J270" i="3"/>
  <c r="I270" i="3"/>
  <c r="H270" i="3"/>
  <c r="J269" i="3"/>
  <c r="I269" i="3"/>
  <c r="H269" i="3"/>
  <c r="J121" i="3"/>
  <c r="I121" i="3"/>
  <c r="H121" i="3"/>
  <c r="J120" i="3"/>
  <c r="I120" i="3"/>
  <c r="H120" i="3"/>
  <c r="J119" i="3"/>
  <c r="I119" i="3"/>
  <c r="H119" i="3"/>
  <c r="J115" i="3"/>
  <c r="I115" i="3"/>
  <c r="H115" i="3"/>
  <c r="J114" i="3"/>
  <c r="I114" i="3"/>
  <c r="H114" i="3"/>
  <c r="J113" i="3"/>
  <c r="I113" i="3"/>
  <c r="H113" i="3"/>
  <c r="J43" i="3"/>
  <c r="I43" i="3"/>
  <c r="H43" i="3"/>
  <c r="J42" i="3"/>
  <c r="I42" i="3"/>
  <c r="H42" i="3"/>
  <c r="J41" i="3"/>
  <c r="I41" i="3"/>
  <c r="H41" i="3"/>
  <c r="J16" i="3"/>
  <c r="I16" i="3"/>
  <c r="H16" i="3"/>
  <c r="J15" i="3"/>
  <c r="I15" i="3"/>
  <c r="H15" i="3"/>
  <c r="J14" i="3"/>
  <c r="I14" i="3"/>
  <c r="H14" i="3"/>
  <c r="G379" i="3" l="1"/>
  <c r="G378" i="3"/>
  <c r="G377" i="3"/>
  <c r="G373" i="3"/>
  <c r="G372" i="3"/>
  <c r="G371" i="3"/>
  <c r="G364" i="3"/>
  <c r="G363" i="3"/>
  <c r="G362" i="3"/>
  <c r="G358" i="3"/>
  <c r="G357" i="3"/>
  <c r="G356" i="3"/>
  <c r="G352" i="3"/>
  <c r="G351" i="3"/>
  <c r="G350" i="3"/>
  <c r="G346" i="3"/>
  <c r="G345" i="3"/>
  <c r="G344" i="3"/>
  <c r="G340" i="3"/>
  <c r="G339" i="3"/>
  <c r="G338" i="3"/>
  <c r="G334" i="3"/>
  <c r="G333" i="3"/>
  <c r="G332" i="3"/>
  <c r="G328" i="3"/>
  <c r="G327" i="3"/>
  <c r="G326" i="3"/>
  <c r="G322" i="3"/>
  <c r="G321" i="3"/>
  <c r="G320" i="3"/>
  <c r="G316" i="3"/>
  <c r="G315" i="3"/>
  <c r="G314" i="3"/>
  <c r="G310" i="3"/>
  <c r="G309" i="3"/>
  <c r="G308" i="3"/>
  <c r="G304" i="3"/>
  <c r="G303" i="3"/>
  <c r="G302" i="3"/>
  <c r="G295" i="3"/>
  <c r="G294" i="3"/>
  <c r="G293" i="3"/>
  <c r="G271" i="3"/>
  <c r="G270" i="3"/>
  <c r="G269" i="3"/>
  <c r="G121" i="3"/>
  <c r="G120" i="3"/>
  <c r="G119" i="3"/>
  <c r="G115" i="3"/>
  <c r="G114" i="3"/>
  <c r="G113" i="3"/>
  <c r="G43" i="3"/>
  <c r="G42" i="3"/>
  <c r="G41" i="3"/>
  <c r="G16" i="3"/>
  <c r="G15" i="3"/>
  <c r="G14" i="3"/>
  <c r="G38" i="18" l="1"/>
  <c r="G39" i="18"/>
  <c r="G40" i="18"/>
  <c r="I8" i="2" l="1"/>
  <c r="H7" i="2"/>
  <c r="J9" i="2"/>
  <c r="J8" i="2"/>
  <c r="I9" i="2"/>
  <c r="J7" i="2"/>
  <c r="H6" i="2"/>
  <c r="J5" i="2"/>
  <c r="H9" i="2"/>
  <c r="H8" i="2"/>
  <c r="I7" i="2"/>
  <c r="I5" i="2"/>
  <c r="J6" i="2"/>
  <c r="H5" i="2"/>
  <c r="I6" i="2"/>
  <c r="E5" i="4"/>
  <c r="F5" i="4"/>
  <c r="G5" i="4"/>
  <c r="H5" i="4"/>
  <c r="I5" i="4" l="1"/>
  <c r="K5" i="2"/>
  <c r="K7" i="2"/>
  <c r="K6" i="2"/>
  <c r="I7" i="3"/>
  <c r="I5" i="3"/>
  <c r="I6" i="3"/>
  <c r="G5" i="16" l="1"/>
  <c r="H5" i="16"/>
  <c r="I5" i="16"/>
  <c r="J5" i="16"/>
  <c r="G6" i="16"/>
  <c r="H6" i="16"/>
  <c r="I6" i="16"/>
  <c r="J6" i="16"/>
  <c r="G7" i="16"/>
  <c r="H7" i="16"/>
  <c r="I7" i="16"/>
  <c r="J7" i="16"/>
  <c r="G8" i="16"/>
  <c r="H8" i="16"/>
  <c r="I8" i="16"/>
  <c r="J8" i="16"/>
  <c r="G9" i="16"/>
  <c r="H9" i="16"/>
  <c r="I9" i="16"/>
  <c r="J9" i="16"/>
  <c r="H7" i="18" l="1"/>
  <c r="H6" i="18"/>
  <c r="H5" i="18"/>
  <c r="H5" i="3" l="1"/>
  <c r="H6" i="3"/>
  <c r="H7" i="3"/>
  <c r="I7" i="18"/>
  <c r="I6" i="18"/>
  <c r="I5" i="18"/>
  <c r="J7" i="18" l="1"/>
  <c r="J6" i="18"/>
  <c r="K6" i="18" s="1"/>
  <c r="J5" i="18"/>
  <c r="K5" i="18" s="1"/>
  <c r="J7" i="3" l="1"/>
  <c r="J5" i="3"/>
  <c r="J6" i="3"/>
  <c r="G13" i="18" l="1"/>
  <c r="G12" i="18"/>
  <c r="G6" i="18" s="1"/>
  <c r="G11" i="18"/>
  <c r="G5" i="18" s="1"/>
  <c r="G7" i="3"/>
  <c r="G7" i="18" l="1"/>
  <c r="K7" i="18" s="1"/>
  <c r="K13" i="18"/>
  <c r="E5" i="5"/>
  <c r="F5" i="5"/>
  <c r="G5" i="5"/>
  <c r="H5" i="5"/>
  <c r="B979" i="2" l="1"/>
  <c r="G11" i="17" l="1"/>
  <c r="G5" i="17" s="1"/>
  <c r="H11" i="17"/>
  <c r="H5" i="17" s="1"/>
  <c r="I11" i="17"/>
  <c r="I5" i="17" s="1"/>
  <c r="J11" i="17"/>
  <c r="J5" i="17" s="1"/>
  <c r="G12" i="17"/>
  <c r="G6" i="17" s="1"/>
  <c r="H12" i="17"/>
  <c r="H6" i="17" s="1"/>
  <c r="I12" i="17"/>
  <c r="I6" i="17" s="1"/>
  <c r="J12" i="17"/>
  <c r="J6" i="17" s="1"/>
  <c r="G13" i="17"/>
  <c r="G7" i="17" s="1"/>
  <c r="H13" i="17"/>
  <c r="H7" i="17" s="1"/>
  <c r="I13" i="17"/>
  <c r="I7" i="17" s="1"/>
  <c r="J13" i="17"/>
  <c r="J7" i="17" s="1"/>
  <c r="B380" i="3" l="1"/>
  <c r="G9" i="2" l="1"/>
  <c r="F861" i="2"/>
  <c r="S9" i="2"/>
  <c r="Q9" i="2"/>
  <c r="R9" i="2" l="1"/>
  <c r="U9" i="2" s="1"/>
  <c r="F9" i="2" s="1"/>
</calcChain>
</file>

<file path=xl/sharedStrings.xml><?xml version="1.0" encoding="utf-8"?>
<sst xmlns="http://schemas.openxmlformats.org/spreadsheetml/2006/main" count="2525" uniqueCount="782">
  <si>
    <t>Оформление разрешений на прокладку коммуникаций (газопроводы, тепловые сети, электросети, телефонная канализация, трассы волокно-оптической связи)</t>
  </si>
  <si>
    <t>Выдача выкопировок из генпланов и ситуационных планов</t>
  </si>
  <si>
    <t>Предоставление жилых помещений муниципального жилищного фонда социального использования</t>
  </si>
  <si>
    <t xml:space="preserve">Управление Федеральной налоговой службы по Московской области  </t>
  </si>
  <si>
    <t xml:space="preserve">Государственная регистрация юридических лиц, физических лиц в качестве индивидуальных предпринимателей и крестьянских (фермерских) хозяйств </t>
  </si>
  <si>
    <t>Главное управление Министерства внутренних дел Российской Федерации по Московской области</t>
  </si>
  <si>
    <t>Управление Федеральной службы судебных приставов России по Московской области</t>
  </si>
  <si>
    <t>Предоставление информации по находящимся на исполнении исполнительным производствам в отношении физического и юридического лица</t>
  </si>
  <si>
    <t>Фонд социального страхования РФ</t>
  </si>
  <si>
    <t>Наименование сферы муниципальных услуг</t>
  </si>
  <si>
    <t>Согласование проектов водоснабжения, канализования, газификации и электроснабжения строящегося или построенного строения</t>
  </si>
  <si>
    <t>Выдача технических условий на присоединение к сетям городской ливневой канализации, находящимся в муниципальной собственности</t>
  </si>
  <si>
    <t>Оформление ходатайства перед ГУП «Мособлгаз» о разрешении на подключение к газовой сети</t>
  </si>
  <si>
    <t>Представление сведений о ранее приватизированном имуществе</t>
  </si>
  <si>
    <t>Заключение с гражданами договоров социального найма муниципального жилого помещения и соглашений о внесении изменений в договоры социального найма</t>
  </si>
  <si>
    <t>Предоставление гражданам муниципальной жилой площади по договорам социального найма</t>
  </si>
  <si>
    <t xml:space="preserve">Выдача разрешения (ордера) на проведение земляных работ, аварийно-восстановительных работ </t>
  </si>
  <si>
    <t>Приём заявлений, документов, а также постановка граждан на учёт в качестве нуждающихся в жилых помещениях</t>
  </si>
  <si>
    <t>Предоставление земельных участков в аренду, собственность физическим лицам</t>
  </si>
  <si>
    <t>Предоставление в безвозмездное (срочное) пользование земельного участка</t>
  </si>
  <si>
    <t>Согласование мест осуществления сезонной выездной, ярмарочной торговли</t>
  </si>
  <si>
    <t>Выдача (продление действия, переоформление) разрешений на право организации розничных рынков</t>
  </si>
  <si>
    <t>Предоставление информации о реализации в муниципальных образовательных учреждениях программ дошкольного, начального общего, основного общего, среднего (полного) общего образования, а также дополнительных общеобразовательных программ</t>
  </si>
  <si>
    <t>Предоставление информации об организации дополнительного образования в муниципальных учреждениях дополнительного образования детей</t>
  </si>
  <si>
    <t>Предоставление информации об организации отдыха и оздоровления детей в каникулярное время</t>
  </si>
  <si>
    <t>Организация отдыха и оздоровления детей в каникулярное время</t>
  </si>
  <si>
    <t>Предоставление информации о деятельности органов местного самоуправления по запросам пользователей</t>
  </si>
  <si>
    <t>Присвоение первого спортивного разряда и звания «Кандидат в мастера спорта» по отдельным видам спорта</t>
  </si>
  <si>
    <t xml:space="preserve">Предоставление пользователям автомобильных дорог местного значения информации о состоянии автомобильных дорог </t>
  </si>
  <si>
    <t>Внесение изменений в правоустанавливающие документы на земельные участки</t>
  </si>
  <si>
    <t>Предоставление в собственность земельных участков</t>
  </si>
  <si>
    <t>Государственное учреждение - Отделение Пенсионного фонда Российской Федерации по городу Москве и Московской области</t>
  </si>
  <si>
    <t>Назначение членам семей погибших (умерших)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 коммунальных и других видов услуг</t>
  </si>
  <si>
    <t>Министерство имущественных отношений Московской области</t>
  </si>
  <si>
    <t>Главное управление записи актов гражданского состояния Московской области</t>
  </si>
  <si>
    <t>Наименование услуги</t>
  </si>
  <si>
    <t>Всего</t>
  </si>
  <si>
    <t>ООО "Жилсервис"</t>
  </si>
  <si>
    <t>Оказание поддержки социально ориентированным некоммерческим организациям, благотворительной деятельности и добровольчеству</t>
  </si>
  <si>
    <t>Предоставление земельных участков для индивидуального жилищного строительства</t>
  </si>
  <si>
    <t>Рассмотрение обращений по вопросам защиты прав и законных интересов несовершеннолетних, профилактики их безнадзорности и правонарушений</t>
  </si>
  <si>
    <t>Выдача заключений на дендрологическую часть проектной документации</t>
  </si>
  <si>
    <t>Заключение договора социального найма жилого помещения</t>
  </si>
  <si>
    <t>Заключение договоров социального найма за плату в жилых муниципальных помещениях</t>
  </si>
  <si>
    <t>Предоставление в собственность земельного участка, для ведения личного подсобного хозяйства, индивидуального жилищного строительства</t>
  </si>
  <si>
    <t>Предоставление в аренду недвижимого имущества, находящегося в муниципальной собственности</t>
  </si>
  <si>
    <t>Министерство связи и массовых коммуникаций Российской Федерации</t>
  </si>
  <si>
    <t>Рассмотрение заявления о распоряжении средствами (частью средств) материнского (семейного) капитала</t>
  </si>
  <si>
    <t>Предоставление сведений, содержащихся в реестре дисквалифицированных лиц</t>
  </si>
  <si>
    <t>Предоставление сведений, содержащихся в Едином государственном реестре юридических лиц и Едином государственном реестре индивидуальных предпринимателей (в части предоставления по запросам физических и юридических лиц выписок из указанных реестров, за исключением выписок, содержащих сведения ограниченного доступа)</t>
  </si>
  <si>
    <t>Предоставление сведений, содержащихся в Едином государственном реестре налогоплательщиков (в части предоставления по запросам физических и юридических лиц выписок из указанного реестра, за исключением сведений, содержащих налоговую тайну)</t>
  </si>
  <si>
    <t xml:space="preserve">Территориальное управление Федерального агентства по управлению государственным имуществом в Московской области </t>
  </si>
  <si>
    <t xml:space="preserve">Управление Федеральной службы по надзору в сфере защиты прав потребителей и благополучия человека по Московской области </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</si>
  <si>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</si>
  <si>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</si>
  <si>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Профессиональное обучение и дополнительное профессиональное образование безработных граждан, включая обучение в другой местности</t>
  </si>
  <si>
    <t>Осуществление выдачи выписок (информации) из реестра имущества, находящегося в собственности Московской области</t>
  </si>
  <si>
    <t xml:space="preserve">№ </t>
  </si>
  <si>
    <t>Консультационные услуги по выдаче технических условий на установку, опломбирование и прием к расчетам внутриквартирных приборов горячей воды*</t>
  </si>
  <si>
    <t>Выдача справок о наличии (отсутствии) судимости и (или) факта уголовного преследования либо о прекращении уголовного преследования</t>
  </si>
  <si>
    <t xml:space="preserve">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(сроком действия на 5 лет) </t>
  </si>
  <si>
    <t>Выдача сертификата (его дубликата) на региональный материнский (семейный) капитал</t>
  </si>
  <si>
    <t xml:space="preserve">Оказание государственной социальной помощи гражданам, имеющим место жительства или место пребывания в Московской области </t>
  </si>
  <si>
    <t xml:space="preserve">Назначение и выплата социального пособия и единовременной материальной помощи на погребение </t>
  </si>
  <si>
    <t xml:space="preserve">Организация отдыха и оздоровления отдельных категорий детей </t>
  </si>
  <si>
    <t xml:space="preserve">Назначение и выплата ежемесячной денежной компенсации расходов по оплате жилого помещения и коммунальных услуг отдельным категориям граждан, имеющим место жительства в Московской области </t>
  </si>
  <si>
    <t>Лицензирование предпринимательской деятельности по управлению многоквартирными домами на территории Московской области</t>
  </si>
  <si>
    <t>Центр обеспечения информации "Энергия" ФСО РФ</t>
  </si>
  <si>
    <t>Доступ к правовой информации, содержащейся в информационно-правовой системе «Законодательство России» через портал «Официальный интернет-портал правовой информации».</t>
  </si>
  <si>
    <t>ООО "СБИС"</t>
  </si>
  <si>
    <t>ГУП МО "Московское областное бюро технической инвентаризации"</t>
  </si>
  <si>
    <t>Технический учет и техническая инвентаризация объектов недвижимости с изготовлением технических паспортов</t>
  </si>
  <si>
    <t>Предоставление учетно-технических документов по ранее учтенным объектам недвижимости</t>
  </si>
  <si>
    <t>Кадастровая деятельность в отношении объектов недвижимости, в том числе земельных участков, объектов капитального строительства</t>
  </si>
  <si>
    <t>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(сроком действия на 10 лет)</t>
  </si>
  <si>
    <t xml:space="preserve">Выдача градостроительных заключений </t>
  </si>
  <si>
    <t>ФГУП "Ростехинвентаризация-Федеральное БТИ"</t>
  </si>
  <si>
    <t>Геодезия и землеустройство (исполнительная, топографическая геодезическая съемка, межевание, изготовление землеустроительной документации)</t>
  </si>
  <si>
    <t>Рыночная оценка недвижимости (отчет)</t>
  </si>
  <si>
    <t>Обследование технического состояния зданий и инженерных систем (заключение)</t>
  </si>
  <si>
    <t>Картографические услуги, создание геоинформационных систем</t>
  </si>
  <si>
    <t>Проектирование. Оформление проектной документации</t>
  </si>
  <si>
    <t>Экспертизы судебные/несудебные по вопросам, связанным с недвижимым имуществом (строительно-техническое, землеустроительные экспертные заключения)</t>
  </si>
  <si>
    <t>Согласование размещения нестационарных торговых объектов</t>
  </si>
  <si>
    <t>Давших согласие на получение сведений о задолженности</t>
  </si>
  <si>
    <t>Отказавшихся от получения сведений о задолженности</t>
  </si>
  <si>
    <t>Количество выданных платежных документов на уплату задолженности по налогу</t>
  </si>
  <si>
    <t>СК "СОГАЗ-Мед".</t>
  </si>
  <si>
    <t>Министерство экологии и природопользования Московской области</t>
  </si>
  <si>
    <t>Приём заявления на предоставление льготы по налогу на имущество физических лиц, земельному и транспортному налогам от физических лиц</t>
  </si>
  <si>
    <t>Приём сообщений о наличии объектов недвижимого имущества и (или) транспортных средствах, признаваемых объектами налогообложения по соответствующим налогам, уплачиваемым физическими лицами</t>
  </si>
  <si>
    <t>Приём заявлений к налоговому уведомлению об уточнении сведений об объектах, указанных в налоговом уведомлении</t>
  </si>
  <si>
    <t>Приём запроса о предоставлении справки о состоянии расчётов по налогам, сборам, пениям, штрафам, процентам</t>
  </si>
  <si>
    <t>Регистрация специалистов в области ветеринарии, занимающихся предпринимательской деятельностью на территории Московской области</t>
  </si>
  <si>
    <t>Психологическая поддержка безработных граждан</t>
  </si>
  <si>
    <t>Организация проведения оплачиваемых общественных работ</t>
  </si>
  <si>
    <t>Социальная адаптация безработных граждан на рынке труда</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</si>
  <si>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</si>
  <si>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Признание граждан нуждающимися в социальном обслуживании</t>
  </si>
  <si>
    <t>Установление опеки или попечительства в отношении совершеннолетних граждан</t>
  </si>
  <si>
    <t>Выдача предварительного разрешения органа опеки и попечительства, затрагивающего осуществление имущественных прав совершеннолетнего подопечного</t>
  </si>
  <si>
    <t>Выдача предварительного согласия органа опеки и попечительства на обмен жилыми помещениями, которые предоставлены по договорам социального найма и в которых проживают недееспособные или ограниченно дееспособные граждане, являющиеся членами семей нанимателей данных жилых помещений</t>
  </si>
  <si>
    <t>Реализация средств (части средств) регионального материнского (семейного) капитала</t>
  </si>
  <si>
    <t xml:space="preserve">Присвоение звания «Ветеран труда» гражданам, имеющим место жительства в Московской области </t>
  </si>
  <si>
    <t>Выплата инвалидам (в том числе детям-инвалидам), имеющим место жительства в Московской области и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t>
  </si>
  <si>
    <t xml:space="preserve">Приём запроса на предоставление справки об исполнении налогоплательщиком обязанности по уплате налогов, сборов, пеней и штрафов </t>
  </si>
  <si>
    <t>Информирование физических лиц о наличии числящейся за ними налоговой задолженности</t>
  </si>
  <si>
    <t>Организация ярмарок на территории муниципального образования</t>
  </si>
  <si>
    <t>Оказание социальной помощи гражданам, имеющим место жительства или место пребывания в Московской области</t>
  </si>
  <si>
    <t>Компенсация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</si>
  <si>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Рассмотрение обращений граждан (и юридических лиц) в органы местного самоуправления</t>
  </si>
  <si>
    <t>Главное управление государственного строительного надзора Московской области</t>
  </si>
  <si>
    <t>Лицензирование фармацевтической деятельности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федеральными органами исполнительной власти)</t>
  </si>
  <si>
    <t>Лицензирование медицинской деятельности медицинских организаций (за исключением медицинских организаций, подведомственных федеральным органам исполнительной власти)</t>
  </si>
  <si>
    <t xml:space="preserve">Министерство здравоохранения Московской области </t>
  </si>
  <si>
    <t>Выдача ВЕСБ</t>
  </si>
  <si>
    <t>Выдача</t>
  </si>
  <si>
    <t>Установление сервитута</t>
  </si>
  <si>
    <t>Перераспределение земель и (или) земельных участков</t>
  </si>
  <si>
    <t>Всего принято обращений по ОМСУ</t>
  </si>
  <si>
    <t>Приём</t>
  </si>
  <si>
    <t>Консультация</t>
  </si>
  <si>
    <t>Министерство социального развития Московской области (Министерство социальной защиты населения)</t>
  </si>
  <si>
    <t>Наименование 
Участника МФЦ</t>
  </si>
  <si>
    <t>Наименование
Участника МФЦ</t>
  </si>
  <si>
    <t xml:space="preserve">Выдача и аннулирование охотничьих билетов </t>
  </si>
  <si>
    <t>Главное Управление Московской области "Государственная жилищная инспекция Московской области"</t>
  </si>
  <si>
    <t xml:space="preserve">Акционерное общество «Федеральная корпорация по развитию малого и среднего предпринимательства»
</t>
  </si>
  <si>
    <t>Всего принято обращений по Госжилинспекции МО</t>
  </si>
  <si>
    <t>Всего консультаций по Госжилинспекции МО</t>
  </si>
  <si>
    <t>Наименование услуги в соответствии с
 Соглашениями между РОИВ и УМФЦ</t>
  </si>
  <si>
    <t>Наименование услуги в соответствии с
 Соглашениями между ФОИВ и УМФЦ</t>
  </si>
  <si>
    <t>Выдача свидетельства о праве на размещение нестационарного торгового объекта на территории муниципального образования</t>
  </si>
  <si>
    <t>Обязательные услуги ОМСУ
Наименование услуги в соответствии с Договором между МФЦ и УМФЦ (Наименование услуги по унифицированной форме)</t>
  </si>
  <si>
    <t>Уникальные услуги ОМСУ
Наименование услуги в МФЦ (Наименование услуги по унифицированной форме)</t>
  </si>
  <si>
    <t>Выдача, замена паспортов гражданина Российской Федерации, удостоверяющих личность гражданина Российской Федерации на территории Российской Федерации</t>
  </si>
  <si>
    <t>Всего консультаций по услугам федеральных органов власти и внебюджетных фондов России</t>
  </si>
  <si>
    <t>Всего выдано по услугам федеральных органов власти и внебюджетных фондов России</t>
  </si>
  <si>
    <t xml:space="preserve">Осуществление в установленном порядке выдачи выписок из реестра федерального имущества  </t>
  </si>
  <si>
    <t>Всего принято обращений по государственным услугам ОИВ Московской области</t>
  </si>
  <si>
    <t>Всего консультаций по государственным услугам ОИВ Московской области</t>
  </si>
  <si>
    <t>Всего выдано по государственным услугам ОИВ Московской области</t>
  </si>
  <si>
    <t>Всего принято обращений по услугам ФНС</t>
  </si>
  <si>
    <t>Всего консультаций по услугам ФНС</t>
  </si>
  <si>
    <t>Всего выдано по услугам ФНС</t>
  </si>
  <si>
    <t>Всего принято обращений по услугам ФССП</t>
  </si>
  <si>
    <t>Всего консультаций по услугам ФССП</t>
  </si>
  <si>
    <t>Всего выдано по услугам ФССП</t>
  </si>
  <si>
    <t>Всего принято обращений по услугам Росимущества</t>
  </si>
  <si>
    <t>Всего консультаций по услугам Росимущества</t>
  </si>
  <si>
    <t>Всего выдано по услугам Росимущества</t>
  </si>
  <si>
    <t>Всего принято обращений по услугам АО «Федеральная корпорация по развитию малого и среднего предпринимательства»</t>
  </si>
  <si>
    <t>Всего консультаций по услугам АО «Федеральная корпорация по развитию малого и среднего предпринимательства»</t>
  </si>
  <si>
    <t>Всего выдано по услугам АО «Федеральная корпорация по развитию малого и среднего предпринимательства»</t>
  </si>
  <si>
    <t xml:space="preserve">Приём документов, служащих основаниями для исчисления и уплаты (перечисления) страховых взносов, а также документов, подтверждающих правильность исчисления и своевременность уплаты (перечисления) страховых взносов. </t>
  </si>
  <si>
    <t>Регистрационный учёт граждан Российской Федерации по месту пребывания и по месту жительства в пределах Российской Федерации.</t>
  </si>
  <si>
    <t xml:space="preserve">Регистрация и снятие с регистрационного учёта страхователей – физических лиц, заключивших трудовой договор с работником. </t>
  </si>
  <si>
    <t xml:space="preserve">Регистрация страхователей и снятие с учёта страхователей – физических лиц, обязанных уплачивать страховые взносы в связи с заключением гражданско-правовых договоров. </t>
  </si>
  <si>
    <t xml:space="preserve">Регистрация и снятие с регистрационного учёта лиц, добровольно вступивших в правоотношения по обязательному социальному страхованию на случай временной нетрудоспособности и в связи материнством. </t>
  </si>
  <si>
    <t>Выдача документа, подтверждающего проведение основных работ по строительству (реконструкции) объекта индивидуального жилищного строительства, осуществляемому с привлечением средств материнского (семейного) капитала (в части приёма/выдачи документов)</t>
  </si>
  <si>
    <t>Приём заявлений и документов на признание нанимателем муниципального жилого помещения</t>
  </si>
  <si>
    <t xml:space="preserve">Приём заявлений для зачисления детей и взрослых в кружки различной направленности муниципальным учреждением </t>
  </si>
  <si>
    <t>Приём заявлений для зачисления детей и взрослых в секции физкультурно-спортивной направленности муниципальным учреждением</t>
  </si>
  <si>
    <t xml:space="preserve">Количество обращений за отчётный период </t>
  </si>
  <si>
    <t>Всего принято обращений по услугам Роспотребнадзора</t>
  </si>
  <si>
    <t>Всего консультаций по услугам Роспотребнадзора</t>
  </si>
  <si>
    <t>Всего выдано по услугам Роспотребнадзора</t>
  </si>
  <si>
    <t>Всего принято обращений по услугам Минсвязи РФ</t>
  </si>
  <si>
    <t>Всего консультаций по услугам Минсвязи РФ</t>
  </si>
  <si>
    <t>Всего выдано по услугам Минсвязи РФ</t>
  </si>
  <si>
    <t>Всего принято обращений по услугам МВД РФ</t>
  </si>
  <si>
    <t>Всего консультаций по услугам МВД РФ</t>
  </si>
  <si>
    <t>Всего выдано по услугам МВД РФ</t>
  </si>
  <si>
    <t>Всего принято обращений по услугам ПФ РФ</t>
  </si>
  <si>
    <t>Всего консультаций по услугам ПФ РФ</t>
  </si>
  <si>
    <t>Всего выдано по услугам ПФ РФ</t>
  </si>
  <si>
    <t>Всего принято обращений по услугам ФСС РФ</t>
  </si>
  <si>
    <t>Всего консультаций услуг по ФСС РФ</t>
  </si>
  <si>
    <t>Всего выдано по услугам ФСС РФ</t>
  </si>
  <si>
    <t>Осуществление приёма и учёта уведомлений о начале осуществления юридическими лицами и индивидуальными предпринимателями отдельных видов работ и услуг, указанных в перечне, утверждённом постановлением Правительства Российской Федерации от 16 июля 2009 г. № 584 "Об уведомительном порядке начала осуществления отдельных видов предпринимательской деятельности"</t>
  </si>
  <si>
    <t>Услуга по регистрации учётной записи пользователя в Единой системе идентификации и аутентификации (ЕСИА), восстановлению доступа к учётной записи пользователя ЕСИА и подтверждению личности пользователя - гражданина РФ, самостоятельно оформившего заявку на подтверждение личности в своём профиле пользователя ЕСИА</t>
  </si>
  <si>
    <t>Всего принято обращений по услугам Министерства ИО МО</t>
  </si>
  <si>
    <t>Всего консультаций по услугам Министерства ИО МО</t>
  </si>
  <si>
    <t>Всего выдано по услугам Министерства ИО МО</t>
  </si>
  <si>
    <t>Всего принято обращений по услугам ЗАГС</t>
  </si>
  <si>
    <t>Всего консультаций по услугам ЗАГС</t>
  </si>
  <si>
    <t>Всего выдано по услугам ЗАГС</t>
  </si>
  <si>
    <t>Всего принято обращений по Министерству СХиП МО</t>
  </si>
  <si>
    <t>Всего консультаций по Министерству СХиП МО</t>
  </si>
  <si>
    <t>Всего выдано по Министерству СХиП МО</t>
  </si>
  <si>
    <t>Всего принято обращений по Министерству культуры МО</t>
  </si>
  <si>
    <t>Всего консультаций по Министерству культуры МО</t>
  </si>
  <si>
    <t>Всего выдано по Министерству культуры МО</t>
  </si>
  <si>
    <t>Всего принято обращений по Главгосстройнадзору МО</t>
  </si>
  <si>
    <t>Всего принято обращений по Министерству здравоохранения МО</t>
  </si>
  <si>
    <t>Всего консультаций по Министерству здравоохранения МО</t>
  </si>
  <si>
    <t>Всего выдано по Министерству здравоохранения МО</t>
  </si>
  <si>
    <t>Всего выдано по Госжилинспекции МО</t>
  </si>
  <si>
    <t>Всего консультаций по Главгосстройнадзору МО</t>
  </si>
  <si>
    <t>Всего выдано по Главгосстройнадзору МО</t>
  </si>
  <si>
    <t>Выплата компенсации отдельным категориям граждан, имеющим место жительства в Московской области, включённым в Федеральный регистр лиц, имеющих право на получение государственной социальной помощи, а также лицам, сопровождающим граждан, имеющих I группу инвалидности, и детей-инвалидов расходов по проезду на междугородном транспорте к месту лечения и обратно</t>
  </si>
  <si>
    <t>Всего принято обращений по Министерству транспорта МО</t>
  </si>
  <si>
    <t>Всего консультаций по Министерству транспорта МО</t>
  </si>
  <si>
    <t>Всего выдано по Министерству транспорта МО</t>
  </si>
  <si>
    <t>Всего принято обращений по Минэкологии МО</t>
  </si>
  <si>
    <t>Всего консультаций по Минэкологии МО</t>
  </si>
  <si>
    <t>Всего выдано по Минэкологии МО</t>
  </si>
  <si>
    <t xml:space="preserve">Консультация </t>
  </si>
  <si>
    <t>Признание граждан малоимущими в целях принятия их на учёт в качестве нуждающихся в жилых помещениях, предоставляемых по договорам социального найма</t>
  </si>
  <si>
    <t>Предоставление жилых помещений по договору социального найма гражданам, состоящим на учёте в качестве нуждающихся в жилых помещениях</t>
  </si>
  <si>
    <t>Изменение вида разрёшенного использования земельного участка и объектов капитального строительства (в части приёма/выдачи документов)</t>
  </si>
  <si>
    <t>Выдача, учёт и закрытие ордеров на производство земляных работ и разрешения на аварийное вскрытие на территории муниципального образования</t>
  </si>
  <si>
    <t>Оформление регистрации по месту жительства граждан Российской Федерации в населённых пунктах муниципального образования (форма № 1)</t>
  </si>
  <si>
    <t>Подготовка пакета документов для оформления регистрации по месту жительства граждан Российской Федерации в частном секторе в населённых пунктах муниципального образования (форма № 6)</t>
  </si>
  <si>
    <t>Оформление регистрации по месту пребывания граждан Российской Федерации в населённых пунктах муниципального образования</t>
  </si>
  <si>
    <t>Подготовка, утверждение и предоставление градостроительного плана земельного участка в виде отдельного документа администрацией муниципального образования</t>
  </si>
  <si>
    <t>Регистрация и рассмотрение в установленном порядке уведомления о проведении публичных мероприятий на территории муниципального образования</t>
  </si>
  <si>
    <t xml:space="preserve">Изменение вида разрешённого использования земельного участка </t>
  </si>
  <si>
    <t>Предоставление разрешения на условно разрешённый вид использования земельного участка и объектов капитального строительства</t>
  </si>
  <si>
    <t>Принятие решения об установлении соответствия вида разрёшенного использования земельных участков классификатору видов использования земель</t>
  </si>
  <si>
    <t>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предоставлении места размещения тентовых укрытий для автомобилей инвалидов с нарушением опорно-двигательного аппарата</t>
  </si>
  <si>
    <t>Приём документов по предоставлению услуги "Перевод документов с иностранных языков"</t>
  </si>
  <si>
    <t>Приём прочих документов</t>
  </si>
  <si>
    <t>Кадастровые работы в отношении зданий, строений, сооружений, помещений объектов незавершенного строительства (выдача технического плана, технического паспорта, технического описания)</t>
  </si>
  <si>
    <t>Фото (на платной основе)</t>
  </si>
  <si>
    <t>Всего принято обращений по ГУ архитектуры и градостроительства МО</t>
  </si>
  <si>
    <t>Всего консультаций по ГУ архитектуры и градостроительства МО</t>
  </si>
  <si>
    <t>Всего выдано по ГУ архитектуры и градостроительства МО</t>
  </si>
  <si>
    <t>Всего принято обращений по услугам федеральных органов власти и внебюджетных фондов России</t>
  </si>
  <si>
    <t>Всего принято обращений по услугам Министертсва Социального развития МО</t>
  </si>
  <si>
    <t>Всего консультаций по услугам Министерства Социального развития МО</t>
  </si>
  <si>
    <t>Всего выдано по услугам Министерства Социального развития МО</t>
  </si>
  <si>
    <t>ГБУ МО "Мосавтодор"</t>
  </si>
  <si>
    <t>Комитет лесного хозяйства Московской области</t>
  </si>
  <si>
    <t>Выдача разрешений на выполнение работ по геологическому изучению недр на землях лесного фонда без предоставления лесного участка в соответствии с частью 3 статьи 43 Лесного кодекса Российской Федерации</t>
  </si>
  <si>
    <t>Проведение государственной экспертизы проектов освоения лесов</t>
  </si>
  <si>
    <t>Заключение соглашений об установлении сервитутов</t>
  </si>
  <si>
    <t xml:space="preserve">Всего принято обращений по ГБУ МО "Мосавтодор" </t>
  </si>
  <si>
    <t>Всего консультаций по ГБУ МО "Мосавтодор"</t>
  </si>
  <si>
    <t>Всего выдано по ГБУ МО "Мосавтодор"</t>
  </si>
  <si>
    <t>Всего принято обращений по Комитету лесного хозяйства МО</t>
  </si>
  <si>
    <t>Всего консультаций по Комитету лесного хозяйства МО</t>
  </si>
  <si>
    <t>Всего выдано по Комитету лесного хозяйства МО</t>
  </si>
  <si>
    <t>Выдача разрешений на выброс вредных (загрязняющих) веществ (за исключением радиоактивных веществ) в атмосферный воздух стационарными источниками, находящимися на объектах хозяйственной и иной деятельности, не подлежащих федеральному государственному экологическому надзору</t>
  </si>
  <si>
    <t>Выдача разрешений на использование объектов животного мира, не отнесенных к охотничьим ресурсам,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t>
  </si>
  <si>
    <t>Выдача разрешений на содержание и разведение объектов животного мира, не отнесенных к охотничьим ресурсам, в полувольных условиях и искусственно созданной среде обитания за исключением объектов животного мира, занесенных в Красную книгу Российской Федерации и объектов животного мира, находящихся на особо охраняемых природных территориях федерального значения</t>
  </si>
  <si>
    <t>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</si>
  <si>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Организация и проведение государственной экологической экспертизы объектов регионального уровня </t>
  </si>
  <si>
    <t>Утверждение заключений общественной экологической экспертизы</t>
  </si>
  <si>
    <t>Согласование мероприятий по уменьшению выбросов вредных (загрязняющих) веществ в атмосферный воздух в периоды неблагоприятных метеорологических условий</t>
  </si>
  <si>
    <t>Предоставление в пользование водных объектов или их частей, находящихся в собственности Московской области, а также водных объектов или их частей, находящихся в федеральной собственности и расположенных на территории Московской области на основании решений о предоставлении в пользование водных объектов или их частей</t>
  </si>
  <si>
    <t>Предоставление в пользование водных объектов или их частей, находящихся в собственности Московской области, а также водных объектов или их частей, находящихся в федеральной собственности и расположенных на территории Московской области на основании договоров водопользования</t>
  </si>
  <si>
    <t>Согласование в пределах компетенции собственникам гидротехнических сооружений или эксплуатирующим организациям размеров вероятного вреда, который может быть причинен в результате аварии этого сооружения на территории Московской области</t>
  </si>
  <si>
    <t>Согласование нормативов потерь общераспространенных полезных ископаемых, превышающих по величине нормативы, утвержденные в составе проектной документации, на территории Московской области</t>
  </si>
  <si>
    <t>Установление и изменение границ участков недр местного значения, предоставленных в пользование</t>
  </si>
  <si>
    <t>Организация и проведение в порядке, установленном законодательством Российской Федерации, государственной экологической экспертизы федерального уровня в отношении проектной  документации объектов, используемых для размещения и (или) обезвреживания отходов I - V классов опасности, в том числе проектной документации на строительство, реконструкцию объектов, используемых для обезвреживания и (или) размещения отходов I - V классов опасности, а также проектов вывода из эксплуатации указанных объектов, проектов рекультивации земель, нарушенных при размещении отходов I - V классов опасности, и земель, используемых, но не предназначенных для размещения отходов I - V классов опасности</t>
  </si>
  <si>
    <t>Утверждение нормативов образования отходов и лимитов на их размещение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федеральному государственному экологическому надзору</t>
  </si>
  <si>
    <t>Согласование технических проектов разработки месторождений общераспространенных полезных ископаемых и иной проектной документации на выполнение работ, связанных с пользованием участками недр местного значения на территории Московской области</t>
  </si>
  <si>
    <t>Утверждение нормативов образования отходов и лимитов на их размещение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t>
  </si>
  <si>
    <t>Выдача учебным учреждениям обязательных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выдаче указанным учреждениям лицензий на право подготовки трактористов и машинистов самоходных машин</t>
  </si>
  <si>
    <t>Всего принято обращений по услугам УГАДН по МО</t>
  </si>
  <si>
    <t>Всего консультаций по услугам УГАДН по МО</t>
  </si>
  <si>
    <t>Всего выдано по услугам УГАДН по МО</t>
  </si>
  <si>
    <t>Ведение Московского областного реестра музеев</t>
  </si>
  <si>
    <t>"ВТБ Страхование"</t>
  </si>
  <si>
    <t>Проведение на территории Московской области ветеринарно-санитарного обследования объектов, связанных с содержанием животных, переработкой, хранением и реализацией продукции животного происхождения и растительного происхождения непромышленного изготовления</t>
  </si>
  <si>
    <t>Главное Управление МЧС России по Московской области</t>
  </si>
  <si>
    <t>Всего принято обращений по услугам ГУ МЧС России по МО</t>
  </si>
  <si>
    <t>Всего консультаций по услугам ГУ МЧС России по МО</t>
  </si>
  <si>
    <t>Всего выдано по услугам ГУ МЧС России по МО</t>
  </si>
  <si>
    <t>Центральное управление государственного речного надзора Федеральной службы по надзору в сфере транспорта</t>
  </si>
  <si>
    <t>Всего принято обращений по услугам ЦУ Госморречнадзора</t>
  </si>
  <si>
    <t>Всего консультаций по услугам ЦУ Госморречнадзора</t>
  </si>
  <si>
    <t>Всего выдано по услугам ЦУ Госморречнадзора</t>
  </si>
  <si>
    <t>Предоставление разрешения на условно разрешенный вид использования земельного участка или объекта капитального строительства на территории Московской области</t>
  </si>
  <si>
    <t>Межрегиональное управление №1 Федерального медико-биологического агентства</t>
  </si>
  <si>
    <t>Межрегиональное управление №21 Федерального медико-биологического агентства</t>
  </si>
  <si>
    <t>Межрегиональное управление №174 Федерального медико-биологического агентства</t>
  </si>
  <si>
    <t>Федеральная служба по надзору с сфере здравоохранения</t>
  </si>
  <si>
    <t>Федеральная служба государственной регистрации, кадастра и картографии по Московской области</t>
  </si>
  <si>
    <t>Государственная услуга по предоставлению сведений, содержащихся в Едином государственном реестре недвижимости</t>
  </si>
  <si>
    <t>Всего принято обращений по услугам Росреестра</t>
  </si>
  <si>
    <t>Всего консультаций по услугам Росреестра</t>
  </si>
  <si>
    <t>Всего выдано по услугам Росреестра</t>
  </si>
  <si>
    <t>Проведение экзаменов на право управления транспортными средствами и выдача водительских удостоверений (в части выдачи российских национальных водительских удостоверений при замене, утрате (хищении) и международных водительских удостоверений)</t>
  </si>
  <si>
    <t>Выдача справок о том,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псиактивных веществ</t>
  </si>
  <si>
    <t>Государственная услуга по государственному кадастровому учету недвижимого имущества и (или) государственной регистрации прав на недвижимое имущество и сделок с ним</t>
  </si>
  <si>
    <t>Всего принято обращений по услугам МУ №1 ФМБА</t>
  </si>
  <si>
    <t>Всего консультаций по услугам МУ №1 ФМБА</t>
  </si>
  <si>
    <t>Всего выдано по услугам МУ №1 ФМБА</t>
  </si>
  <si>
    <t>Всего принято обращений по услугам МУ №21 ФМБА</t>
  </si>
  <si>
    <t>Всего консультаций по услугам МУ №21 ФМБА</t>
  </si>
  <si>
    <t>Всего выдано по услугам МУ №21 ФМБА</t>
  </si>
  <si>
    <t>Всего принято обращений по услугам МУ №174 ФМБА</t>
  </si>
  <si>
    <t>Всего консультаций по услугам МУ №174 ФМБА</t>
  </si>
  <si>
    <t>Всего выдано по услугам МУ №174 ФМБА</t>
  </si>
  <si>
    <t>Всего принято обращений по услугам Росздравнадзора</t>
  </si>
  <si>
    <t>Всего консультаций по услугам Росздравнадзора</t>
  </si>
  <si>
    <t>Всего выдано по услугам Росздравнадзора</t>
  </si>
  <si>
    <t>Министерство культуры Московской области</t>
  </si>
  <si>
    <t>Принятие решения о передаче в безвозмездное пользование имущества, составляющего казну Московской области, в том числе о передаче религиозным организациям имущества религиозного назначения</t>
  </si>
  <si>
    <t>Установление сервитута в отношении земельных участков, находящихся в собственности Московской области</t>
  </si>
  <si>
    <t>Предоставление лесных участков в постоянное (бессрочное) пользование</t>
  </si>
  <si>
    <t>Предоставление выписки из государственного лесного реестра</t>
  </si>
  <si>
    <t>Предоставление справок об инвентаризационной стоимости объекта недвижимости</t>
  </si>
  <si>
    <t>Предоставление справок о наличии либо отсутствии права собственности на объекты недвижимости на территории Московской области по состоянию на 01.01.1998 г.</t>
  </si>
  <si>
    <t>Выдача удостоверения многодетной семьи</t>
  </si>
  <si>
    <t>Министерство физической культуры и спорта Московской области</t>
  </si>
  <si>
    <t>Всего принято обращений по Министерству физической культуры и спорта МО</t>
  </si>
  <si>
    <t>Всего консультаций по Министерству  физической культуры и спорта МО</t>
  </si>
  <si>
    <t>Всего выдано по Министерству  физической культуры и спорта МО</t>
  </si>
  <si>
    <t>Предоставление в собственность, аренду, постоянное (бессрочное) пользование, безвозмездное пользованиеземельных участков, находящихся в федеральной собственности, без проведения торгов</t>
  </si>
  <si>
    <t>Центральное управление Ростехнадзора</t>
  </si>
  <si>
    <t>Всего принято обращений по услугам ЦУ Ростехнадзора</t>
  </si>
  <si>
    <t>Всего консультаций по услугам ЦУ Ростехнадзора</t>
  </si>
  <si>
    <t>Всего выдано по услугам ЦУ Ростехнадзора</t>
  </si>
  <si>
    <t xml:space="preserve">Обеспечение инвалидов техническими средствами реабилитации и (или) услугами и отдельных категорий граждан из числа ветеранов протезами (кроме зубных протезов), протезно-ортопедическими изделиями, а также выплата компенсации за самостоятельно приобретенные инвалидами технические средства реабилитации (ветеранами протезы (кроме зубных протезов), протезно-ортопедические изделия) и (или) оплаченные услуги и ежегодная денежная компенсация расходов инвалидов на содержание и ветеринарное обслуживание собак-проводников (в части подачи заявления) </t>
  </si>
  <si>
    <t>Межрегиональное управление №170 Федерального медико-биологического агентства</t>
  </si>
  <si>
    <t>Всего принято обращений по услугам МУ №170 ФМБА</t>
  </si>
  <si>
    <t>Всего консультаций по услугам МУ №170 ФМБА</t>
  </si>
  <si>
    <t>Всего выдано по услугам МУ №170 ФМБА</t>
  </si>
  <si>
    <t>Услуга по регистрации на Портале Бизнес-навигатора МСП</t>
  </si>
  <si>
    <t>Главное управление культурного наследия Московской области</t>
  </si>
  <si>
    <t>Всего принято обращений по ГУ Культнаследия МО</t>
  </si>
  <si>
    <t>Всего выдано по ГУ Культнаследия МО</t>
  </si>
  <si>
    <t>Всего консультаций по ГУ Культнаследия МО</t>
  </si>
  <si>
    <t>Предоставление информации об объектах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(областного) и местного (муниципального) значения, находящихся на территории Московской области и включенных в единый государственный реестр объектов культурного наследия (памятниках истории и культуры) народов Российской Федерации</t>
  </si>
  <si>
    <t>Выдача заданий и разрешений на проведение работ по сохранению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t>
  </si>
  <si>
    <t>ФКУ "Военный комиссариат Московской области"</t>
  </si>
  <si>
    <t>Всего принято обращений по услугам ФКУ "Военный комиссариат Московской области"</t>
  </si>
  <si>
    <t>Всего консультаций по услугам ФКУ "Военный комиссариат Московской области"</t>
  </si>
  <si>
    <t>Всего выдано по услугам ФКУ "Военный комиссариат Московской области"</t>
  </si>
  <si>
    <t>МФЦ</t>
  </si>
  <si>
    <t>Банковское обслуживание (кроме подготовки документов для открытия расчетного счета)</t>
  </si>
  <si>
    <t>Брошюрование</t>
  </si>
  <si>
    <t xml:space="preserve">Бухгалтерское обслуживание </t>
  </si>
  <si>
    <t>Выезд сотрудника МФЦ к заявителю для приема заявлений и документов</t>
  </si>
  <si>
    <t>Доставка документов (без приема заявлений и документов)</t>
  </si>
  <si>
    <t>Оформление страховых полисов (кроме ОМС)</t>
  </si>
  <si>
    <r>
      <t xml:space="preserve">Запись информации на электронный носитель </t>
    </r>
    <r>
      <rPr>
        <i/>
        <sz val="11"/>
        <rFont val="Calibri"/>
        <family val="2"/>
        <charset val="204"/>
        <scheme val="minor"/>
      </rPr>
      <t>(кроме электронных документов по услугам, предоставляемым на базе МФЦ!!!)</t>
    </r>
  </si>
  <si>
    <t>Сканирование</t>
  </si>
  <si>
    <t>Заполнение налоговых деклараций по налогу на доходы физических лиц (форма 3-НДФЛ)</t>
  </si>
  <si>
    <t>Заполнение налоговых деклараций по налогу на доходы физических лиц (форма 3-НДФЛ) с заявлением о предоставлении вычета, описью вложения</t>
  </si>
  <si>
    <t>Информационно-консультационные услуги</t>
  </si>
  <si>
    <r>
      <t>Ксерокопирование (</t>
    </r>
    <r>
      <rPr>
        <i/>
        <sz val="11"/>
        <rFont val="Calibri"/>
        <family val="2"/>
        <charset val="204"/>
        <scheme val="minor"/>
      </rPr>
      <t>кроме документов по услугам, предоставляемым на базе МФЦ!!!)</t>
    </r>
  </si>
  <si>
    <t>Ламинирование</t>
  </si>
  <si>
    <t>Услуга МОБТИ (справка о наличии/отсутствии недвидимого имущества до 1998г.)</t>
  </si>
  <si>
    <t>Услуги БТИ</t>
  </si>
  <si>
    <t>Техприсоединение к электросетям</t>
  </si>
  <si>
    <t>Набор текста (Word, Excel)</t>
  </si>
  <si>
    <t>переход из ПФР в НПФ или из одного НПФ в другой НПФ</t>
  </si>
  <si>
    <t>выдача полисов ОМС</t>
  </si>
  <si>
    <t>Организация VIP обслуживания для бизнеса</t>
  </si>
  <si>
    <t>Организация проведения семинаров, конференций, совещаний, круглых столов и т.п. с использованием технических средств</t>
  </si>
  <si>
    <t>Отправка документов по электронной почте (кроме электронных документов по услугам, предоставляемым на базе МФЦ!!!)</t>
  </si>
  <si>
    <t>Отправка факса</t>
  </si>
  <si>
    <t>Подготовка документов для внесения изменений в учредительные документы юридического лица</t>
  </si>
  <si>
    <t>Подготовка документов для открытия расчетного счета (с уведомлением)</t>
  </si>
  <si>
    <t>Подготовка документов для регистрации крестьянского фермерского хозяйства, ликвидации и др.</t>
  </si>
  <si>
    <t xml:space="preserve">ИП: регистрация, снятие с учета </t>
  </si>
  <si>
    <t>Подготовка документов для регистрации юридического лица, ликвидации и др.</t>
  </si>
  <si>
    <t>Представление интересов граждан в суде и иных инстанциях</t>
  </si>
  <si>
    <t>Проведение индивидуальных консультаций юриста, предоставление информации с использованием нормативно-правовой базы и интернет ресурсов</t>
  </si>
  <si>
    <t>Распечатка документов и фотографий с электронного носителя</t>
  </si>
  <si>
    <t>Распечатка информации из сети Интернет</t>
  </si>
  <si>
    <t>Редактирование текстовой информации</t>
  </si>
  <si>
    <t>Составление договора дарения , мены, купли-продажи, безвозмездного пользования, аренды, субаренды, найма и др.</t>
  </si>
  <si>
    <t>Составление жалобы (апелляционной, кассационной и в иных инстанциях)</t>
  </si>
  <si>
    <t>Составление исковых заявлений, претензий</t>
  </si>
  <si>
    <t>Составление писем, заявлений</t>
  </si>
  <si>
    <t>Составление проекта соглашения о задатке, о расторжении договора аренды,  о совместном пользовании земельным участком, об определении долей (в недвижимом имуществе) и др.</t>
  </si>
  <si>
    <t>Страхование (коробочные продукты)</t>
  </si>
  <si>
    <t>Выдача квалифицированной электронной подписи (КЭП)</t>
  </si>
  <si>
    <t>Юридическое сопровождение открытия бизнеса</t>
  </si>
  <si>
    <t>Юридическое сопровождение при купле-продаже, дарении, мене недвижимого имущества, при оформлении наследуемого имущества (с необходимыми документами)</t>
  </si>
  <si>
    <t>Определение размера денежных средств на проведение ремонта индивидуальных жилых домов, принадлежащих членам семей военнослужащих, сотрудников органов внутренних дел Российской Федерации,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потерявшим кормильца, ремонт которых подлежит оплате за счет средств федерального бюджета путем выплаты гражданам соответствующих средств</t>
  </si>
  <si>
    <t>Выплата государственных единовременных пособий и ежемесячных денежных компенсаций гражданам при возникновении у них поствакцинальных осложнений</t>
  </si>
  <si>
    <t>Осуществление дополнительного ежемесячного пенсионного обеспечения отдельным категориям граждан</t>
  </si>
  <si>
    <t>Назначение ежегодной денежной выплаты инвалидам боевых действий, имеющим место жительства в Московской области</t>
  </si>
  <si>
    <t>Выплата компенсации стоимости проезда реабилитированным лицам, имеющим место жительства в Московской области</t>
  </si>
  <si>
    <t>Назначение ежегодной денежной выплаты реабилитированным лицам и лицам, признанным пострадавшими от политических репрессий, имеющим место жительства в Московской области</t>
  </si>
  <si>
    <t>Назначение и предоставление ежемесячной компенсационной выплаты отдельным категориям граждан, имеющим место жительства в Московской области</t>
  </si>
  <si>
    <t>Осуществление ежегодной денежной выплаты гражданам, награжденным нагрудным знаком «Почетный донор России», «Почетный донор СССР», имеющим место жительства в Московской области</t>
  </si>
  <si>
    <t>Обеспечение мобильными телефонами с ежемесячной оплатой услуг сотовой телефонной связи отдельных категорий граждан, имеющих место жительства в Московской области</t>
  </si>
  <si>
    <t>Оказание экстренной социальной помощи гражданам, имеющим место жительства в Московской области</t>
  </si>
  <si>
    <t>Назначение ежемесячного пособия детям-инвалидам</t>
  </si>
  <si>
    <t>Назначение ежемесячного пособия студенческим семьям, имеющим детей, и отдельным категориям студентов</t>
  </si>
  <si>
    <t>Предоставление сведений, содержащихся в государственной информационной системе обеспечения градостроительной деятельности Московской области</t>
  </si>
  <si>
    <t>Постановка на учёт и предоставление информации об организации оказания высокотехнологичной медицинской помощи</t>
  </si>
  <si>
    <t>Постановка на учёт и предоставление информации об организации оказания медицинской помощи, предусмотренной законодательством Московской области для определенной категории граждан</t>
  </si>
  <si>
    <t>Принятие решения о назначении опекуна (о возможности гражданина быть опекуном)</t>
  </si>
  <si>
    <t>Выдача разрешения на безвозмездное пользование имуществом подопечного в интересах опекуна</t>
  </si>
  <si>
    <t>Назначение опекунов или попечителей в отношении несовершеннолетних граждан по заявлению их родителей, а также по заявлению несовершеннолетних граждан</t>
  </si>
  <si>
    <t>Выдача согласия на обмен жилыми помещениями, которые предоставлены по договорам социального найма и в которых проживают несовершеннолетние граждане, являющиеся членами семей нанимателей данных жилых помещений</t>
  </si>
  <si>
    <t>Установление опеки или попечительства по договору об осуществлении опеки или попечительства в отношении несовершеннолетнего подопечного</t>
  </si>
  <si>
    <t>Выдача разрешения на раздельное проживание попечителей и их несовершеннолетних подопечных</t>
  </si>
  <si>
    <t>Установление предварительной опеки или попечительства в отношении несовершеннолетних</t>
  </si>
  <si>
    <t>Выдача предварительного разрешения органа опеки и попечительства, затрагивающего осуществление имущественных прав несовершеннолетнего подопечного</t>
  </si>
  <si>
    <t>Рассмотрение уведомлений о проведении публичных мероприятий на территории двух и более муниципальных образований, не входящих в состав одного муниципального района, а также на объектах транспортной инфраструктуры, используемых для транспорта общего пользования</t>
  </si>
  <si>
    <t>Главное Управление территориальной политики Московской области</t>
  </si>
  <si>
    <t>Всего принято обращений по  ГУТП МО</t>
  </si>
  <si>
    <t>Всего консультаций по Госжилинспекции ГУТП МО</t>
  </si>
  <si>
    <t>Всего выдано по Госжилинспекции ГУТП МО</t>
  </si>
  <si>
    <t>Специальное выездное обслуживание, кроме застройщиков (банки, пр. организации)</t>
  </si>
  <si>
    <t>Присвоение квалификационных категорий спортивных судей в порядке, установленном Положением о спортивных судьях</t>
  </si>
  <si>
    <t>Выдача удостоверений гражданам, подвергшимся воздействию радиации</t>
  </si>
  <si>
    <t>Назначение оплаты дополнительного оплачиваемого отпуска гражданам, подвергшимся воздействию радиации вследствие катастрофы на Чернобыльской АЭС</t>
  </si>
  <si>
    <t>Прием запроса о предоставлении акта совместной сверки расчетов по налогам, сборам, пеням, штрафам, процентам</t>
  </si>
  <si>
    <t>Прием заявления о доступе к личному кабинету налогоплательщика для физических лиц</t>
  </si>
  <si>
    <t>Регистрация и снятие с регистрационного учета страхователей - юридических лиц по месту нахождения обособленных подразделений</t>
  </si>
  <si>
    <t>Министерство транспорта и дорожной инфраструктуры (Министерство транспорта  Московской области)</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</si>
  <si>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аренду</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</si>
  <si>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безвозмездное пользование</t>
  </si>
  <si>
    <t>Предварительное согласование предоставления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</si>
  <si>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постоянное бессрочное пользование</t>
  </si>
  <si>
    <t>Согласование местоположения границ земельных участков, являющихся смежными по отношению к земельным участкам, находящимся в собственности Московской области и расположенным в границах полос отвода автомобильных дорог регионального или межмуниципального значения Московской области</t>
  </si>
  <si>
    <t>Заключение договоров купли-продажи лесных насаждений для собственных нужд граждан</t>
  </si>
  <si>
    <t>Выдача разрешений на использование лесных участков без их предоставления и установления сервитутов</t>
  </si>
  <si>
    <t>Всего консультаций РПГУ по Министерству транспорта МО</t>
  </si>
  <si>
    <t>Всего консультаций РПГУ по Министерству  физической культуры и спорта МО</t>
  </si>
  <si>
    <t>Всего консультаций РПГУ по Комитету лесного хозяйства МО</t>
  </si>
  <si>
    <t>Всего консультаций РПГУ по ГУ архитектуры и градостроительства МО</t>
  </si>
  <si>
    <t>Всего консультаций РПГУ по ГБУ МО "Мосавтодор"</t>
  </si>
  <si>
    <t>Всего консультаций РПГУ по государственным услугам ОИВ Московской области</t>
  </si>
  <si>
    <t>Выдача государственного сертификата на материнский (семейный) капитал</t>
  </si>
  <si>
    <t>Установление ежемесячной денежной выплаты отдельным категориям граждан в Российской Федерации</t>
  </si>
  <si>
    <t>Прием, рассмотрение заявлений (уведомления) застрахованных лиц в целях реализации ими прав при формировании и инвестировании средств пенсионных накоплений и принятие решений по ним</t>
  </si>
  <si>
    <t>Прием от граждан анкет в целях регистрации в системе обязательного пенсионного страхования, в том числе прием от застрахованных лиц заявлений об обмене или о выдаче дубликата страхового свидетельства</t>
  </si>
  <si>
    <t>Установление страховых пенсий, накопительной пенсии и пенсий по государственному пенсионному обеспечению</t>
  </si>
  <si>
    <t>Выплата страховых пенсий, накопительной пенсии и пенсий по государственному пенсионному обеспечению</t>
  </si>
  <si>
    <t>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«Об индивидуальном (персонифицированном) учете в системе обязательного пенсионного страхования» и «Об инвестировании средств для финансирования накопительной пенсии в Российской Федерации»</t>
  </si>
  <si>
    <t>Информирование граждан о предоставлении государственной социальной помощи в виде набора социальных услуг</t>
  </si>
  <si>
    <t>Выдача гражданам справок о размере пенсий (иных выплат).</t>
  </si>
  <si>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часть маршрута указанного транспортного средства проходят по автомобильным дорогам общего пользования регионального или межмуниципального значения Московской области, участкам таких автомобильных дорог, по автомобильным дорогам местного значения, расположенным на территориях двух и более муниципальных образований (муниципальных районов, городских округов), при условии, что маршрут такого транспортного средства проходит в границах Московской области и указанные маршрут, часть маршрута не проходят по автомобильным дорогам федерального значения, участкам таких автомобильных дорог</t>
  </si>
  <si>
    <t xml:space="preserve">Центральное управление государственного железнодорожного надзора </t>
  </si>
  <si>
    <t>Всего принято обращений по услугам "железнодорожного надзора "</t>
  </si>
  <si>
    <t>Всего консультаций по услугам "железнодорожного надзора "</t>
  </si>
  <si>
    <t>Всего выдано по услугам "железнодорожного надзора "</t>
  </si>
  <si>
    <t>Выдача справки, подтверждающей наличие права на получение меры социальной поддержки по бесплатному изготовлению и ремонту зубных протезов</t>
  </si>
  <si>
    <t>Предоставление частичной компенсации стоимости путёвок организациям, индивидуальным предпринимателям, состоящим на учете налоговых органах по Московской области и закупившим путевки для отдыха и оздоровления зарегистрированных по месту жительства Московской области детей своих работников, в том числе детей, находящихся под опекой (попечительством)</t>
  </si>
  <si>
    <t>Бесплатное обеспечение санаторно-курортными путёвками отдельных категорий  граждан, имеющих место жительства в Московской области</t>
  </si>
  <si>
    <t xml:space="preserve">Предоставление земельных участков, государственная собственность на которые не разграничена, в аренду без проведения торгов, в собственность за плату без проведения торгов </t>
  </si>
  <si>
    <t>Предоставление земельных участков, государственная собственность на которые не разграничена, в собственность бесплатно</t>
  </si>
  <si>
    <t>Предоставление жилых помещений коммерческого использования на условиях найма</t>
  </si>
  <si>
    <t xml:space="preserve">Предоставление информации об объектах недвижимого имущества, находящихся в муниципальной собственности и предназначенных для сдачи в аренду </t>
  </si>
  <si>
    <t>Выдача разрешения на вступление в брак лицам, достигшим возраста шестнадцати лет</t>
  </si>
  <si>
    <t>Оказание адресной материальной помощи малообеспеченным гражданам</t>
  </si>
  <si>
    <t xml:space="preserve">Предоставление жилых помещений специализированного жилищного фонда муниципального образования </t>
  </si>
  <si>
    <t>Выдача справки об очерёдности предоставления жилых помещений на условиях социального найма</t>
  </si>
  <si>
    <t xml:space="preserve">Оформление справок об участии (неучастии) в приватизации жилых муниципальных помещений </t>
  </si>
  <si>
    <t xml:space="preserve">Предоставление информации о порядке предоставления жилищно-коммунальных услуг населению </t>
  </si>
  <si>
    <t xml:space="preserve">Предварительное согласование предоставления земельного участка, находящегося в муниципальной собственности </t>
  </si>
  <si>
    <t xml:space="preserve">Предоставление земельных участков, находящихся в муниципальной собственности, в собственность бесплатно, в постоянное (бессрочное) пользование </t>
  </si>
  <si>
    <t xml:space="preserve">Предоставление земельных участков, находящихся в муниципальной собственности, в собственность и в аренду на торгах </t>
  </si>
  <si>
    <t xml:space="preserve">Постановка многодетных семей на учёт в целях бесплатного предоставления земельных участков </t>
  </si>
  <si>
    <t xml:space="preserve">Выдача выписок из Реестра муниципального имущества </t>
  </si>
  <si>
    <t>Предоставление в собственность арендованного имущества субъектам малого и среднего предпринимательства при реализации их преимущественного права</t>
  </si>
  <si>
    <t xml:space="preserve">Проведение пересчёта оплаты за жилищно-коммунальные услуги в рамках действующего законодательства </t>
  </si>
  <si>
    <t xml:space="preserve">Предоставление муниципальной услуги по предоставлению земельного участка для индивидуального жилищного строительства </t>
  </si>
  <si>
    <t xml:space="preserve">Предоставление муниципальной услуги по предоставлению земельных участков, находящихся в муниципальной собственности или государственная собственность на которые не разграничена, для строительства с предварительным согласованием мест размещения объектов </t>
  </si>
  <si>
    <t xml:space="preserve">Предоставление муниципальной услуги по предоставлению в собственность земельных участков садоводам, огородникам, дачникам и их садоводческим, огородническим и дачным некоммерческим объединениям </t>
  </si>
  <si>
    <t xml:space="preserve">Предоставление муниципальной услуги по предоставлению информации о порядке проведения государственной (итоговой) аттестации обучающихся, освоивших основные общеобразовательные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Московской области об участниках единого государственного экзамена и о результатах единого государственного экзамена </t>
  </si>
  <si>
    <t xml:space="preserve">Предоставление государственной услуги по постановке на учёт и предоставлению информации об организации оказания специализированной медицинской помощи в специализированных медицинских организациях </t>
  </si>
  <si>
    <t xml:space="preserve">Предоставление муниципальной услуги по предоставлению информации о текущей успеваемости учащегося, ведение электронного дневника и электронного журнала успеваемости </t>
  </si>
  <si>
    <t xml:space="preserve">Предоставление муниципальной услуги по зачислению в образовательную организацию </t>
  </si>
  <si>
    <t xml:space="preserve">Предоставление муниципальной услуги по выдаче направлений гражданам на прохождение медико-социальной экспертизы </t>
  </si>
  <si>
    <t xml:space="preserve">Предоставление муниципальной услуги по предоставлению информации об образовательных программах, в том числе учебных планов, календарных учебных графиков, рабочих программ учебных предметов, курсов, дисциплин (модулей) </t>
  </si>
  <si>
    <t>Выдача согласия на строительство, реконструкцию в границах полосы отвода и придорожной полосы и на присоединение (примыкание) к автомобильной дороге общего пользования регионального или межмуниципального значения Московской области</t>
  </si>
  <si>
    <t>Выдача разрешений на автомобильные перевозки тяжеловесных грузов, крупногабаритных грузов по маршрутам, проходящим полностью или частично по дорогам местного значения в границах муниципального образования</t>
  </si>
  <si>
    <t>Назначение пособия на ребенка в семье со среднедушевым доходом, не превышающим величину прожиточного минимума, установленную в Московской области на душу населения</t>
  </si>
  <si>
    <t>Назначение ежемесячных денежных выплат отдельным категориям граждан, имеющим место жительства в Московской области</t>
  </si>
  <si>
    <t>Предоставление меры социальной поддержки в виде компенсации стоимости проезда к месту лечения и обратно детям, страдающим онкологическими заболеваниями</t>
  </si>
  <si>
    <t>Назначение единовременного пособия при рождении ребёнка в семье со среднедушевым доходом, не превышающим величину прожиточного минимума, установленную в Московской области на душу населения</t>
  </si>
  <si>
    <t>Предоставление выплаты на обучаещегося, предоставляемой многодетной семье на приобретение одежды ребенку для посещения занятий на период его обучения в государственной образовательной организации Московской области или муниципальной образовательной организации в Московской области, осуществляющей образовательную деятельность по образовательным программам начального общего, основного общего, среднего общего образования</t>
  </si>
  <si>
    <t>Назначение и выплата денежной компенсации расходов за установку телефона реабилитированным лицам, имеющим место жительства в Московской области</t>
  </si>
  <si>
    <t>Предоставление в аренду имущества (за искючением змельных участков), находящегося в собственности Московской области, без проеведения торгов</t>
  </si>
  <si>
    <t>Выдача разрешения на использование земельных участков, находящихся в собственности Московской области</t>
  </si>
  <si>
    <t>Предоставление земельных участков, находящихся в собственности Московской области, в аренду без проведения торгов, в собственность за плату без проведения торгов</t>
  </si>
  <si>
    <t>Согласование местоположения границ земельных участков, являющихся смежными с земельными участками, находящимися  в собственности Московской области</t>
  </si>
  <si>
    <t>Выдача разрешений на размещение объектов на земельных участках, находящихся в собственности Московской области</t>
  </si>
  <si>
    <t>Государственная регистрация заключения брака (в части приема заявления о предоставлении государственной услуги)</t>
  </si>
  <si>
    <t>Государственная регистрация расторжения брака по взаимному согласию супругов, не имеющих общих детей, не достигших совершеннолетия (в части приема заявления о предоставлении государственной услуги)</t>
  </si>
  <si>
    <t>Прием заявления о выдаче повторного свидетельства о государственной регистрации акта гражданского состояния или иного документа, подтверждающего наличие либо отсутствие факта государственной регистрации акта гражданского состояния, и выдача повторного свидетельства о государственной регистрации акта гражданского состояния или иного документа, подтверждающего наличие либо отсутствие факта государственной регистрации акта гражданского состояния</t>
  </si>
  <si>
    <t>Назначение и выплата единовременного пособия гражданам при передаче ребенка на воспитание в семью</t>
  </si>
  <si>
    <t>Формирование в установленном законодательством Российской Федерации порядке списка детей-сирот и детей, оставшихся без попечения родителей, а также лиц из числа детей-сирот и детей, оставшихся без попечения родителей, которые подлежат обеспечению жилыми помещениями в соответствии с законодательством Российской Федерации</t>
  </si>
  <si>
    <t>Выдача разрешения, переоформление разрешения на осуществление деятельности по перевозке пассажиров и багажа легковым такси на территории Московской области</t>
  </si>
  <si>
    <t xml:space="preserve"> Выдача лицензий на розничную продажу алкогольной продукции на территории Московской области</t>
  </si>
  <si>
    <t>Прием экзаменов на право управления самоходными машинами и выдача удостоверений тракториста-машиниста (тракториста).</t>
  </si>
  <si>
    <t xml:space="preserve">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занесённых в Красную книгу Российской </t>
  </si>
  <si>
    <t>Выдача разрешений на выброс вредных (загрязняющих) веществ (за исключением радиоактивных веществ) в атмосферный воздух стационарными источниками.</t>
  </si>
  <si>
    <t>Предоставление лесных участков в безвозмездное пользование</t>
  </si>
  <si>
    <t>Согласование проектной документации на проведение работ по сохранению объектов культурного наследия регионального значения и выявленных объектов культурного наследия</t>
  </si>
  <si>
    <t>Согласование проектов зон охраны особых режимов использования земель и требований к градостроительным регламентам в границах зон охраны объектов культурного наследия регионального значения, а также объектов культурного наследия федерального значения по согласованию с федеральным органом охраны объектов культурного наследия</t>
  </si>
  <si>
    <t>Всего консультаций РПГУ по услугам Министерства Социального развития МО</t>
  </si>
  <si>
    <t>Всего консультаций РПГУ по услугам Министерства ИО МО</t>
  </si>
  <si>
    <t>Всего консультаций РПГУ по услугам ЗАГС</t>
  </si>
  <si>
    <t>Всего консультаций РПГУ по Министерству СХиП МО</t>
  </si>
  <si>
    <t>Всего консультаций РПГУ по Министерству здравоохранения МО</t>
  </si>
  <si>
    <t>Всего консультаций РПГУ  по Минэкологии МО</t>
  </si>
  <si>
    <t>Всего консультаций РПГУ по ГУ Культнаследия МО</t>
  </si>
  <si>
    <t>Всего консультаций РПГУ по Главгосстройнадзору МО</t>
  </si>
  <si>
    <t>Выдача свидетельств на право получения социальной выплаты на приобретение (строительство) жилого помещения молодым семьям - участницам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2 "Обеспечение жильем молодых семей" государственной программы Московской области "Жилище" на 2017-2027 годы</t>
  </si>
  <si>
    <t>Выдача документа, подтверждающего проведение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</si>
  <si>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Установление сервитута в отношении земельных участков, государственная собственность на которые не разграничена</t>
  </si>
  <si>
    <t>Перераспределение земель и (или) земельных участков, государственная собственность на которые не разграничена, и земельных участков, находящихся в частной собственности</t>
  </si>
  <si>
    <t>Выдача справки (акта) о наличии (отсутствии) задолженности по арендной плате за земельные участки, находящиеся в муниципальной собственности или государственная собственность на которые не разграничена</t>
  </si>
  <si>
    <t>Предоставление в безвозмездное пользование имущества (за исключением земельных участков), находящегося в муниципальной собственности, без проведения торгов</t>
  </si>
  <si>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указанного транспортного средства проходит по автомобильным дорогам местного значения в границах муниципального образования Московской области и не проходит по автомобильным дорогам федерального, регионального или межмуниципального значения, участкам таких автомобильных дорог</t>
  </si>
  <si>
    <t>Предоставление в пользование водных объектов или их частей, находящихся в муниципальной собственности и расположенных на территории Московской области, на основании договоров водопользования</t>
  </si>
  <si>
    <t>Предоставление в пользование водных объектов или их частей, находящихся в муниципальной собственности и расположенных на территории Московской области, на основании решений о предоставлении в пользование водных объектов или их частей</t>
  </si>
  <si>
    <t>Организация отдыха детей в каникулярное время</t>
  </si>
  <si>
    <t>Прикрепление граждан к медицинской организации при оказании им медицинской помощи</t>
  </si>
  <si>
    <t xml:space="preserve">Выдача, замена и прекращение действия социальных карт жителя Московской области </t>
  </si>
  <si>
    <t>Назначение и выплата ежемесячной денежной компенсации расходов по оплате услуг местных телефонных соединений отдельным категориям граждан, имеющим место жительства в Московской области</t>
  </si>
  <si>
    <t>Назначение единовременного пособия супругам к юбилеям их совместной жизни</t>
  </si>
  <si>
    <t>Обеспечение отдельных категорий граждан, имеющих место жительства в Московской области, включённых в Федеральный регистр лиц, имеющих право на получение государственной социальной помощи, а также лиц, сопровождающих граждан, имеющих I группу инвалидности, и детей-инвалидов, бесплатным проездом на междугородном транспорте к месту лечения и обратно</t>
  </si>
  <si>
    <t>Выплата компенсации расходов на погребение реабилитированных лиц, имевших место жительства в Московской области</t>
  </si>
  <si>
    <t>Организация временного трудоустройства несовершеннолетних граждан в возрасте от 14 до 18 лет в свободное от учёбы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образования и ищущих работу впервые</t>
  </si>
  <si>
    <t>Назначение ежемесячной компенсационной выплаты нетрудоустроенным женщинам, имеющим детей в возрасте до 3 лет, уволенным в связи с ликвидацией организации</t>
  </si>
  <si>
    <t>Присвоение, подтверждение или снятие квалификационных категорий специалистов, работающих в системе здравоохранения Московской области</t>
  </si>
  <si>
    <t>Выдача единых транспортных карт льготной тарификации (Стрелка)</t>
  </si>
  <si>
    <t>Принятие граждан, признанных в установленном порядке малоимущими, на учет в качестве нуждающихся в жилых помещениях, предоставляемых по договорам социального найма</t>
  </si>
  <si>
    <t>Получение согласия на обмен жилыми помещениями, предоставленными по договорам социального найма</t>
  </si>
  <si>
    <t>Признание в установленном порядке жилых помещений жилищного фонда непригодными для проживания</t>
  </si>
  <si>
    <t xml:space="preserve">Прием и рассмотрение лесных деклараций </t>
  </si>
  <si>
    <t>Прием отчетов об использовании лесов, отчетов об охране лесов от загрязнения и иного негативного воздействия, отчетов об охране лесов от пожаров, отчетов о защите лесов, отчетов о воспроизводстве лесов и лесоразведении</t>
  </si>
  <si>
    <t>Получение согласия нанимателем на вселение других граждан в качестве проживающих совместно с ним членов своей семьи в жилые помещения, предоставленные по договорам социального найма</t>
  </si>
  <si>
    <t>Выдача разрешений на установку и эксплуатацию рекламных конструкций, аннулирование ранее выданных разрешений</t>
  </si>
  <si>
    <t>Согласование переустройства и (или) перепланировки жилого помещения</t>
  </si>
  <si>
    <t>Предоставление гражданам субсидий на оплату жилого помещения и коммунальных услуг</t>
  </si>
  <si>
    <t xml:space="preserve">Присвоение объекту адресации адреса и аннулирование такого адреса </t>
  </si>
  <si>
    <r>
      <t>Выдача ордера на право производства земляных работ на территории (наименование муниципального образования) Московской области</t>
    </r>
    <r>
      <rPr>
        <b/>
        <i/>
        <sz val="10"/>
        <rFont val="Calibri"/>
        <family val="2"/>
        <charset val="204"/>
        <scheme val="minor"/>
      </rPr>
      <t xml:space="preserve"> </t>
    </r>
  </si>
  <si>
    <t xml:space="preserve">Выдача документов на приватизацию жилых помещений муниципального жилищного фонда </t>
  </si>
  <si>
    <t>Согласование местоположения границ земельных участков, являющихся смежными с земельными участками, находящимися в муниципальной собственности (государственная собственность на которые не разграничена)</t>
  </si>
  <si>
    <t xml:space="preserve">Предоставление в аренду имущества (за исключением земельных участков), находящегося в муниципальной собственности, без проведения торгов </t>
  </si>
  <si>
    <t xml:space="preserve">Выдача разрешения на вырубку зеленых насаждений - порубочного билета (наименование муниципального образования) Московской области </t>
  </si>
  <si>
    <r>
      <t>Выдача разрешения на размещение объектов на землях или на земельных участках, находящихся в муниципальной собственности или государственная собственность на которые не разграничена</t>
    </r>
    <r>
      <rPr>
        <b/>
        <i/>
        <sz val="10"/>
        <rFont val="Calibri"/>
        <family val="2"/>
        <charset val="204"/>
        <scheme val="minor"/>
      </rPr>
      <t xml:space="preserve"> </t>
    </r>
  </si>
  <si>
    <t xml:space="preserve">Предварительное согласование предоставления земельных участков, государственная собственность на которые не разграничена </t>
  </si>
  <si>
    <t>Предоставление земельных участков, государственная собственность на которые не разграничена, в собственность и в аренду на торгах</t>
  </si>
  <si>
    <t xml:space="preserve">Предоставление земельных участков, государственная собственность на которые не разграничена, в безвозмездное пользование </t>
  </si>
  <si>
    <t>Предоставление земельных участков, государственная собственность на которые не разграничена, в постоянное (бессрочное) пользование</t>
  </si>
  <si>
    <t>Выдача разрешения на использование земель или земельных участков, находящихся в муниципальной собственности или государственная собственность на которые не разграничена</t>
  </si>
  <si>
    <t>Выдача решения о переводе жилого помещения в нежилое помещение или нежилого помещения в жилое помещение</t>
  </si>
  <si>
    <t>Прием</t>
  </si>
  <si>
    <t xml:space="preserve">
Наименование услуг</t>
  </si>
  <si>
    <t xml:space="preserve">Предоставление муниципальной услуги по предоставлению информации о результатах сданных экзаменов, тестирования и иных вступительных испытаний, а также о зачислении в образовательную организацию </t>
  </si>
  <si>
    <t>Услуга по информированию о тренингах по программам обучения АО «Корпорация «МСП» и электронной записи на участие в таких тренингах</t>
  </si>
  <si>
    <t>Услуга по предоставлению информации об органах государственной власти Российской Федерации, органах местного самоуправления, организациях, образующих инфраструктуру поддержки субъектов малого и среднего предпринимательства, о мерах и условиях поддержки, предоставляемой на федеральном, региональном и муниципальном уровнях субъектам малого и среднего предпринимательства</t>
  </si>
  <si>
    <t>Государственная аккредитация региональных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</si>
  <si>
    <t>Присвоение спортивных разрядов в порядке, установленном Положением о Единой всероссийской спортивной классификации</t>
  </si>
  <si>
    <t>Всего консультаций РПГУ по ОМСУ</t>
  </si>
  <si>
    <t>Всего выдано по ОМСУ</t>
  </si>
  <si>
    <t>Всего консультаций по ОМСУ</t>
  </si>
  <si>
    <t>Предоставление земельных участков, находящихся в муниципальной собственности, в аренду без проведения торгов, в собственность за плату без проведения торгов, безвозмездное пользование</t>
  </si>
  <si>
    <t>Предоставление муниципальной услуги по предоставлению земельных участков, находящихся в муниципальной собственности или государственная собственность на которые не разграничена, на которых расположены здания, строения, сооружения</t>
  </si>
  <si>
    <t>Предоставление муниципальной услуги по предоставлению земельных участков из земель сельскохозяйственного назначения, находящихся в муниципальной собственности или государственная собственность на которые не разграничена, для создания фермерского хозяйства и осуществления его деятельности</t>
  </si>
  <si>
    <t>Информирование граждан о свободных земельных участках на кладбищах, расположенных на территории муниципального образования</t>
  </si>
  <si>
    <t>Предоставление муниципальной услуги по предоставлению информации о времени и месте театральных представлений, филармонических и эстрадных концертов и гастрольных мероприятий театров и филармоний, киносеансов, анонсы данных мероприятий</t>
  </si>
  <si>
    <t>Предоставление муниципальной услуги по записи на обзорные, тематические и интерактивные экскурсии</t>
  </si>
  <si>
    <t>Прием уведомления о выбранном земельном участке, в отношении которого применяется налоговый вычет по земельному налогу</t>
  </si>
  <si>
    <t>Заключение соглашения для получения субсидии на проведение противоэпизоотических мероприятий</t>
  </si>
  <si>
    <t>Согласование размещения объектов электроэнергетики на территории Московской области</t>
  </si>
  <si>
    <t>Министерство энергетики Московской области</t>
  </si>
  <si>
    <t xml:space="preserve">Всего принято обращений по услугам Министерства энергетики </t>
  </si>
  <si>
    <t xml:space="preserve">Всего консультаций по услугам  Министерства энергетики </t>
  </si>
  <si>
    <t xml:space="preserve">Всего выдано по услугам  Министерства энергетики </t>
  </si>
  <si>
    <t>ГБУ МО "Центр кадастровой оценки"</t>
  </si>
  <si>
    <t>Подача Декларации о характеристиках объекта недвижимости</t>
  </si>
  <si>
    <t>Подача Замечаний к промежуточным отчетным документам</t>
  </si>
  <si>
    <t>Всего консультаций по услугам Центра кадастровой оценки</t>
  </si>
  <si>
    <t>Всего принято обращений по услугам Центра кадастровой оценки</t>
  </si>
  <si>
    <t>Всего выдано по услугам Центра кадастровой оценки</t>
  </si>
  <si>
    <t>Всего консультаций РПГУ по Центру кадастровой оценки</t>
  </si>
  <si>
    <t>Предоставление разрешения на отклонение от предельных параметров разрешенного строительства, реконструкции объектов капитального строительства на территории Московской области</t>
  </si>
  <si>
    <t>Принятие решения о внесении изменений в правила землепользования и застройки поселения, городского округа на территории Московской области</t>
  </si>
  <si>
    <t>Принятие решения об учете предложений физических и юридических лиц в проекте внесения изменений в генеральный план поселения, городского округа на территории Московской области</t>
  </si>
  <si>
    <t>Комитет по ценам и тарифам Московской области</t>
  </si>
  <si>
    <t>Утверждение предельных тарифов в области обращения с твердыми коммунальными отходами</t>
  </si>
  <si>
    <t>Установление тарифов в сфере водоснабжения и водоотведения для организаций водопроводно-канализационного хозяйства</t>
  </si>
  <si>
    <t>Всего выдано по услугам  Комитета по ценам и тарифам</t>
  </si>
  <si>
    <t>Всего консультаций РПГУ по Комитету по ценам и тарифам</t>
  </si>
  <si>
    <t>Установление и выплата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t>
  </si>
  <si>
    <t>Услуга по подбору по заданным параметрам информации об имуществе, включённом в перечни государственного и муниципального имущества, предусмотренные частью 4 статьи 18 Федерального закона от 24.07.2007 № 209-ФЗ «О развитии малого и среднего предпринимательства в Российской Федерации», и свободном от прав третьих лиц</t>
  </si>
  <si>
    <t>Согласование схемы транспортного обслуживания объектов капитального строительства на территории Московской области</t>
  </si>
  <si>
    <t>Выдача свидетельств об осуществлении перевозок по маршруту регулярных перевозок и карт маршрута регулярных перевозок, переоформление свидетельств об осуществлении перевозок по маршруту регулярных перевозок и карт маршрута регулярных перевозок</t>
  </si>
  <si>
    <t xml:space="preserve">Министерство жилищной политики Московской области </t>
  </si>
  <si>
    <t>Выдача разрешений на строительство (внесение изминений в разрешения на строительство) объектов капитального строительства на территории Московской области (за исключением объектов,  относящихся к полномочиям органов исполнительной власти и организаций, наделенных специальной компетенцией)</t>
  </si>
  <si>
    <t>Выдача разрешений на ввод объектов капитального строительства в эксплуатацию на территории Московской области (за исключением объектов индивидуального жилищного строительства)</t>
  </si>
  <si>
    <t>Принятие решения подготовке проекта планировки территории и проекта межевания территории в Московской области на основании предложений физических или юридических лиц</t>
  </si>
  <si>
    <t>Принятие решения об утверждении  проекта планировки территории и проекта межевания территории в Московской области</t>
  </si>
  <si>
    <t>Всего консультаций РПГУ поГосжилинспекции МО</t>
  </si>
  <si>
    <t xml:space="preserve">Предоставление права пользования участками недр местного значения, содержащими общераспростараненные полезные ископаемые или используемыми для строительства и эксплуатации подземных сооружений месного и регионального значения, не связанных с добычей полезных ископаемых, на территории Московсой области и оформление, государственная регистрация и выдачи лицензии на пользование недрами на указанные участки </t>
  </si>
  <si>
    <t>Предоставление права пользования участками недр местного значения и оформлению, государственной регистрации и выдаче лицензии на пользование недрами для геологического изучения в целях поисков и оценки подземных вод, для добычи подземных вод, для геологического изучения в целях поисков и оценки подземных вод и их добычи на территории Московской области</t>
  </si>
  <si>
    <t>Предоставление права пользования участками недр для сбора минералогических, палеонтологических и других геологических коллекционных материалов по согласованию с федеральным органом управления государственным фондом недр или его территориальным органом</t>
  </si>
  <si>
    <t>Установление частного сервитута в отношении земельных участков в границах полос отвода автомобильных дорого регионального или межмуниципального значения Московской области</t>
  </si>
  <si>
    <t>Осуществление миграционного учёта Российской Федерации (Постановка на учёт по месту пребывания и снятия с учёта по месту пребывания иностранных граждан и лиц без гражданства)</t>
  </si>
  <si>
    <t>Всего принято обращений по Министерству жилищной политики МО</t>
  </si>
  <si>
    <t>Всего консультаций по Министерству жилищной политики МО</t>
  </si>
  <si>
    <t>Всего выдано по Министерству жилищной политики МО</t>
  </si>
  <si>
    <t>Всего консультаций РПГУ по Министерству жилищной политики МО</t>
  </si>
  <si>
    <t>Предоставление нежилых помещений, находящихся в муниципальной собственности, без проведения торгов</t>
  </si>
  <si>
    <t>Приём документов на выдачу детского питания.</t>
  </si>
  <si>
    <t>Предоставление гражданам и юридическим лицам лесных участков в аренду (без проведения аукциона)</t>
  </si>
  <si>
    <t>Приведение сведений государственного лесного реестра в соответствие со сведениями Единого государственного реестра ндвижимости</t>
  </si>
  <si>
    <t>Рассмотрение обращений об исправлении ошибок, допущенных при определении кадастровой стоимости</t>
  </si>
  <si>
    <t>Предоставление разъяснений, связанных с определением кадастровой стоимости</t>
  </si>
  <si>
    <t>Выдача заданий и разрешений на проведение работ по сохранению объектов культурного наследия регионального значения и выявленных объектов культурного наследия</t>
  </si>
  <si>
    <t>Выдача собственнику или иному законному владельцу объекта культурного наследия паспорта объекта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значения, находящегося на территории Московской области, включенного в единый государственный реестр объектов культурного наследия (памятниках истории и культуры) народов Российской Федерации</t>
  </si>
  <si>
    <t>Согласование проектной документации или разделов проектной документации об обеспечении сохранности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значения, выявленных объектов культурного наследия или проектов обеспечения сохранности указанных объектов культурного наследия либо планов проведения спасательных археологических полевых работ, включающих оценку воздействия проводимых работ на указанные объекты культурного наследия, при проведении изыскательских, проектных, земляных, строительных, мелиоративных, хозяйственных работ, указанных в статье 30 Федерального закона «Об объектах культурного наследия (памятниках истории и культуры) народов Российской Федерации» работ по использованию лесов и иных работ на территории указанных объектов культурного наследия</t>
  </si>
  <si>
    <t>Выдача заключения о наличии объектов культурного наследия на земельном участке, подлежащем хозяйственному освоению, и о соответствии его планируемого использования утвержденным режимам использования земель и градостроительным регламентам в зонах охраны объектов культурного наследия</t>
  </si>
  <si>
    <t xml:space="preserve">Всего консультаций РПГУ по  услугам  Министерства энергетики </t>
  </si>
  <si>
    <t>Утверждение нормативов технологических потерь при передаче тепловойэнергии, теплоносителя по тепловым сетям</t>
  </si>
  <si>
    <t>Утверждение нормативов запасов топлива на источниках тепловой энергии</t>
  </si>
  <si>
    <t>Утверждение нормативов удельного расхода топлива при производстве тепловой энергии источниками тепловой энергии</t>
  </si>
  <si>
    <t>Государственная услуга в сфере переданных полномочий Российской Федерации по назначению государственных пособий гражданам, имеющим детей</t>
  </si>
  <si>
    <t>7.1.</t>
  </si>
  <si>
    <t>Информирование граждан об отнесении к категории граждан предпенсионного возраста</t>
  </si>
  <si>
    <t>Услуга по предоставлению информации о формах и условиях финансовой поддержки субъектов малого и среднего предпринимательства</t>
  </si>
  <si>
    <t>Услуга по предоставлению по заданным параметрам информации об объемах и номенкладтуре закупок конкретных и отдельных заказчиков, определенных в соответствии с Федеральным законом от 18 июля 2011 г № 223-ФЗ "о закупках товаров, работ, услуг отедльными видами юридических лиц", у субъектов малого среднего предпринимательства в текущем году</t>
  </si>
  <si>
    <t>Комплексная услуга по предоставлению инфрмации о формах и условии поддержки сельскохозяйственной кооперации</t>
  </si>
  <si>
    <t>Государственная услуга по приему и учету уведомлений о начале осуществления юридическими лицами и индивидуальными предпринимателями отдельных видов работ и услуг по перечню, утвержденному правительством Российской Федерации</t>
  </si>
  <si>
    <t>Прием заявления физического лица о постановке на учет в налоговом органе и выдача (повторная выдача) физическому лицу свидетельства о постановке на учет» (ИНН)</t>
  </si>
  <si>
    <t>Прием заявления о гибели или уничтожении объекта налогообложения по налогу на имущество физических лиц</t>
  </si>
  <si>
    <t>Выдача удостоверений инвалидам Великой Отечественной войны, лицам, приравненным к ним по льготам, членам семей погибших военнослужащих,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имеющим место жительства в Московской области</t>
  </si>
  <si>
    <t xml:space="preserve">Рассмотрение заявлений о заключении договора о комплексном развитии территории по инициативе правообладателей в Московской области </t>
  </si>
  <si>
    <t>Комитет по архитектуре и градостроительству (старое название: Главное управление архитектуры и градостроительства Московской области)</t>
  </si>
  <si>
    <t>Признание молодой семьи нуждающейся в жилом помещении для участия в подпрограмме «Обеспечение жильем молодых семей» федеральной целевой программы «Жилище» на 2015-2020 годы и подпрограмме 2 «Обеспечение жильем молодых семей» государственной программы Московской области «Жилище» на 2017-2027 годы</t>
  </si>
  <si>
    <r>
      <t xml:space="preserve">Признание молодых семей участницами подпрограммы «Обеспечение жильем молодых семей» федеральной целевой программы «Жилище» на 2015-2020 годы и подпрограммы 2 «Обеспечение жильем молодых семей» государственной программы Московской области «Жилище» на 2017-2027 годы </t>
    </r>
    <r>
      <rPr>
        <sz val="10"/>
        <color theme="9" tint="-0.499984740745262"/>
        <rFont val="Calibri"/>
        <family val="2"/>
        <charset val="204"/>
        <scheme val="minor"/>
      </rPr>
      <t>(СТАРОЕ НАВАНИЕ Обеспечение жильём молодых семей по программе «Обеспечение жильём молодых семей» ФЦП «Жилище» на 2011 – 2015 годы</t>
    </r>
  </si>
  <si>
    <t>Формирование списков граждан, имеющих право на приобретение жилья экономического класса, построенного или строящегося на земельных участках Федерального фонда содействия развитию жилищного строительства</t>
  </si>
  <si>
    <t>Согласование проектов организации дорожного движения на автомобильных дорогах общего пользования местного значения Московской области</t>
  </si>
  <si>
    <t>Определение принадлежности объектов электросетевого хозяйства к территориальной сетевой организации для технологического присоединения к электрическим сетям</t>
  </si>
  <si>
    <t>Бесплатное информирование (в том числе в письменной форме) налогоплательщиков, плательщиков сборов и налоговых агентов о действующих налогах и сборах, законодательстве Российской Федерации о налогах и сборах и принятых в соответствии с ним нормативных правовых актах, порядке исчисления и уплаты налогов и сборов, правах и обязанностях налогоплательщиков, плательщиков сборов и налоговых агентов, полномочиях налоговых органов и их должностных лиц ( в части приема запроса и выдачи справки об исполнении налогоплательщиком( плательщиком сборов, плательщиком страховых взносов,налоговым агентом) обяяязанности по уплате налогов,сборов,страховых взносов, пеней , штрафов, процентов)</t>
  </si>
  <si>
    <t>Признание молодых семей участницами подпрограммы «Обеспечение жильем молодых семей» федеральной целевой программы «Жилище» на 2015-2020 годы и подпрограммы 2 «Обеспечение жильем молодых семей» государственной программы Московской области «Жилище» на 2017-2027 годы</t>
  </si>
  <si>
    <t>Согласование проектов организации дорожного движения на автомобильных дорогах общего пользования регионального или межмуниципального значения Московской области</t>
  </si>
  <si>
    <t>Подготовка, регистрация и выдача градостроительных планов земельных участков в Московской области</t>
  </si>
  <si>
    <t>Государственная регистрация смерти</t>
  </si>
  <si>
    <t>Сверка РПГУ</t>
  </si>
  <si>
    <t xml:space="preserve">Консультация РПГУ </t>
  </si>
  <si>
    <t>Государственная регистрация рождения (за исключением рождения, государственная регистрация которого производится одновременно с государственной регистрацией установления отцовства)</t>
  </si>
  <si>
    <t>Рассмотрение извещений о продаже земельных участков из земель сельскохозяйственного назначения в рамках реализации преимущественного права покупки Московской областью земельных участков из земель сельскохозяйственного назначния</t>
  </si>
  <si>
    <t>Подготовка правительству Московской области предложений по переводу земель или земельных участков в составе таких земель из одной категории в другую категорию в случаях, установленных законодательством Российской Федерации и законодательством Московской области</t>
  </si>
  <si>
    <t>Выдача единого документа, копии финансово-лицевого счета, выписки из домовой книги, карточки учета собственника жилого помещения, справок и иных документов (в части выдачи выписки из домовой книги)</t>
  </si>
  <si>
    <t xml:space="preserve">Получение застройщиком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t>
  </si>
  <si>
    <t>Получение застройщиком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</si>
  <si>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 xml:space="preserve">Обеспечение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 </t>
  </si>
  <si>
    <t xml:space="preserve">Установление соответствия вида разрешенного использования земельных участков классификатору видов разрешенного использования земельных участков </t>
  </si>
  <si>
    <t>Согласование установки средства размещения информации на территории (наименование муниципального образования) Московской области</t>
  </si>
  <si>
    <t>Предоставление финансовой поддержки (субсидий) субъектам малого и среднего предпринимательства в рамках муниципальных программ поддержки малого и среднего предпринимательства</t>
  </si>
  <si>
    <t xml:space="preserve">Предоставление мест для захоронения (подзахоронения), перерегистрация захоронений на других лиц, регистрация установки и замены надмогильных сооружений (надгробий) (объеденились 3 услуги) </t>
  </si>
  <si>
    <t>Прием заявлений, постановка на учет и зачисление детей в образовательные организации, реализующие образовательную программу дошкольного образования, расположенные на территории муниципального образования Московской области</t>
  </si>
  <si>
    <t>Всего сверок РПГУ по ОМСУ</t>
  </si>
  <si>
    <t>Всего сверок РПГУ по государственным услугам ОИВ Московской области</t>
  </si>
  <si>
    <t>Всего сверок РПГУ по услугам Министерства Социального развития МО</t>
  </si>
  <si>
    <t>Всего сверок РПГУ по услугам Министерства ИО МО</t>
  </si>
  <si>
    <t>Всего сверок РПГУ по услугам ЗАГС</t>
  </si>
  <si>
    <t>Всего сверок РПГУ по Министерству транспорта МО</t>
  </si>
  <si>
    <t>Всего сверок РПГУ по Министерству СХиП МО</t>
  </si>
  <si>
    <t>Всего сверок РПГУ по Министерству жилищной политики МО</t>
  </si>
  <si>
    <t>Всего сверок РПГУ поГосжилинспекции МО</t>
  </si>
  <si>
    <t>Всего сверок  РПГУ по Главгосстройнадзору МО</t>
  </si>
  <si>
    <t>Всего сверок РПГУ по Министерству здравоохранения МО</t>
  </si>
  <si>
    <t>Всего сверок РПГУ  по Минэкологии МО</t>
  </si>
  <si>
    <t>Всего сверок РПГУ по ГУ архитектуры и градостроительства МО</t>
  </si>
  <si>
    <t>Всего сверок  РПГУ по ГБУ МО "Мосавтодор"</t>
  </si>
  <si>
    <t>Всего сверок  РПГУ по Комитету лесного хозяйства МО</t>
  </si>
  <si>
    <t>Всего сверок РПГУ по Министерству  физической культуры и спорта МО</t>
  </si>
  <si>
    <t>Всего сверок РПГУ по ГУ Культнаследия МО</t>
  </si>
  <si>
    <t>Всего сверок РПГУ по Центру кадастровой оценки</t>
  </si>
  <si>
    <t xml:space="preserve">Всего сверок  РПГУ по  услугам  Министерства энергетики </t>
  </si>
  <si>
    <t>Всего сверок РПГУ по Комитету по ценам и тарифам</t>
  </si>
  <si>
    <t>Центральное межригиональное управление государственного автодорожного надзора Федеральой службы по надзору в сфере транспорта.</t>
  </si>
  <si>
    <t>Установление тарифов в сфере теплоснабжения  для теплоснабжающих и теплосетевых организаций Московской области</t>
  </si>
  <si>
    <t>Установление цен( тарифов) на услуги по передаче электрической энергии  по электрическим сетям, принадлежащим на праве собственности или на ином законном основании территориальным сетевым организациям Московской области</t>
  </si>
  <si>
    <t>Установление платы за технологическое присоединение газоиспользующего оборудования ,определенной по индивидуальному проекту к газораспределительным сетям московской области</t>
  </si>
  <si>
    <t xml:space="preserve">Утверждение актов лесопатологического обследования </t>
  </si>
  <si>
    <t>Предоставление сведений о трудовой деятельности зарегистрированного лица, содержащихся в его индивидуальном лицевом счете</t>
  </si>
  <si>
    <t>Прием заявлений для размещения сведений о транспортном средстве, управляемом инвалидом, или транспортном средстве, перевозящем инвалида и (или) ребенка-инвалида, в федеральной государственной информационной системе «федеральный реестр инвалидов»</t>
  </si>
  <si>
    <t>Прием расчета по начисленным и уплаченным страховым взносам на обязательное социальное страхование от несчастных случаев на производстве и профессиональных заболеваний, а также по расходам на выплату страхового обеспечения(форма 4-ФСС)</t>
  </si>
  <si>
    <t>Назначение ежемесячной денежной выплаты на ребенка в возрасте от трех до семи лет включительно</t>
  </si>
  <si>
    <t>Присвоение (подтверждение) звание ,,Народный", ,, ,Образцовый" любительским творческим коллективам,постоянно действующим в муниципальных культурно-досуговых организациях Московской области,творческим коллективам,постоянно действующим в муниципальных учреждениях дополнительного образования сферы культуры,а также иных организациях культуры Московской области иной формы собственности.</t>
  </si>
  <si>
    <t>Определение вида документации,необходимой для размещения обьектов капитального строительства на замельных участках,полностью или частично расположенных в зонах планируемого развития транспортных инфрастктур в Московской области,установленных схемами территориального планирования Московской области</t>
  </si>
  <si>
    <t>Обеспечение подготовки и выдача свидетельств о соласовании архитектурно-градостроительного облика обьектов капитального строительства на территории  Московской области</t>
  </si>
  <si>
    <t xml:space="preserve">Услуга по приему от субьектов малого и среднего предпринимательства обратной связи по результатом проверок органов государственного контроля(надзора) и по направлению в Генеральную прокуратуру РФ и (или) федеральные органы исполнительной власти,уполномоченные на осцществление государственного контроля(надзора),такой обратной связи  и обращений о нарушениях,допущенных при проведении проверок  </t>
  </si>
  <si>
    <t>Выдача согласия на сдачу арендованного участка,расположенного на землях лесного фонда,в субаренду.</t>
  </si>
  <si>
    <t>Консультирование по всем вопросам организации предоставления государственных и муниципальных услуг на базе МФЦ  (call-центр, ресепшн)</t>
  </si>
  <si>
    <t>Подача заявления о возбуждении процедуры внесудебного банкротства</t>
  </si>
  <si>
    <t xml:space="preserve">Всего принято обращений </t>
  </si>
  <si>
    <t xml:space="preserve">Всего консультаций </t>
  </si>
  <si>
    <t xml:space="preserve">Всего выдано </t>
  </si>
  <si>
    <t>Выдача разрешений на право организации розничного рынка на территории  Московской области</t>
  </si>
  <si>
    <t>Утверждение проектной документации лесного участка</t>
  </si>
  <si>
    <t>Предоставление мер социальной поддержки по оказанию бесплатной протезно-ортопедической помощи и бесплатному слухопротезированию лицам, имеющим место жительства в Московской области</t>
  </si>
  <si>
    <t>Назначение и выплата ежемесячной доплаты к пенсии отдельным категориям граждан, имеющим место жительства в Московской области</t>
  </si>
  <si>
    <t>Назначение материальной помощи в связи с Днем участников ликвидации последствий радиационных аварий и катастроф и памяти жертв этих аварий и катастроф</t>
  </si>
  <si>
    <t>Государственная услуга в сфере переданных полномочий Российской Федерации по назначению ежемесячной выплаты в связи с рождением (усыновлением) первого ребенка</t>
  </si>
  <si>
    <t>Назначение ежемесячной денежной выплаты на обеспечение полноценным питанием беременных женщин, кормящих матерей, а также детей в возрасте до трёх лет</t>
  </si>
  <si>
    <t>Предоставление семьям со среднедушевым доходом ниже величины прожиточного минимума, установленной  в Московской области на душу населения, имеющим ребенка, обучающегося в первом классе государственной образовательной организации Московской области или муниципальной образовательной организации в Московской области, осуществляющей образовательную деятельность по образовательным программам начального общего, основного общего, среднего общего образования, подарочного набора для первоклассника</t>
  </si>
  <si>
    <t>Предоставление подарочного набора в связи с 80-летием, 85-летием, 90-летием, 100-летием, 105-летием, 110-летием, 115-летием</t>
  </si>
  <si>
    <t>Обеспечение периодическими печатными изданиями отдельных категорий граждан, имеющих место жительства в Московской области</t>
  </si>
  <si>
    <t>Предоставление ежемесячной денежной выплаты на осуществление ухода за инвалидами</t>
  </si>
  <si>
    <t>Предоставление ежегодной выплаты на ребенка-инвалида, предоставляемой семье, воспитывающей ребенка-инвалида, на приобретение питания и одежды ребенку-инвалиду на период его обучения в государственной образовательной организации Московской области или муниципальной образовательной организации в Московской области, осуществляющих образовательную деятельность по образовательным программам начального общего, основного общего, среднего общего образования</t>
  </si>
  <si>
    <t xml:space="preserve">Предоставление выплаты на приобретение технических средств реабилитации (изделий), не входящих в федеральный перечень реабилитационных мероприятий, технических средств реабилитации  и услуг, предоставляемых инвалиду, утвержденный Правительством Российской Федерации, за счет средств бюджета Московской области </t>
  </si>
  <si>
    <t>Организация сопровождения при содействии занятости инвалидов</t>
  </si>
  <si>
    <t>Внесение изменений в Перечень особо ценных продуктивных сельскохозяйственных угодий ,использование которых для других целей не допускается (в части организации МФЦ консультирования заявителей по порядку подачи документов посредством РПГУ и выдачи результатов предоставления государственной услуги)</t>
  </si>
  <si>
    <t>Лицензирование деятельности по заготовке,хранению,переработке и реализации лома черных металлов,цветных металлов ( в части организации МФЦ консультирования заявителей по порядку подачи документов посредством РПГУ и выдачи результатов предоставления государственной услуги)</t>
  </si>
  <si>
    <t>Прием запроса о предоставлении государственной услуги по предоставлению информации,содержащейся в государственном информационном ресурсе бухгалтерской (финансовой) отчетности,предоставляемой в форме абонентского обслуживания</t>
  </si>
  <si>
    <t>Прием заявления о гибели или уничтожения обьекта налогообложения по транспортному налогу</t>
  </si>
  <si>
    <t xml:space="preserve">Информирование по специальному налоговому режиму: «Налог на профессиональный доход» </t>
  </si>
  <si>
    <t>Прием заявления о предоставлении налогоплательщиком -индивидуальным предпринимателем,нотариусом,занимающимся частной практикой,адвокатом,учредившим адвокатский кабинет,физическим лицом,не являющимся индивидуальным предпринимателем,налоговому органу адреса для направления по почте документов,которые используются налоговыми органами при реализации своих полномочий в отношениях,регулируемых законодательством о налогах и сборах</t>
  </si>
  <si>
    <t xml:space="preserve">Прием от налогоплательщиков ,являющихся физическими лицами  налоговых деклараций по налогу на доходы физических лиц  (форма 3-НДФЛ )на бумажном носителе </t>
  </si>
  <si>
    <t xml:space="preserve">Прием заявления о выдаче  налогового уведомления </t>
  </si>
  <si>
    <t>Регистрация самоходных  машин и других видов техники</t>
  </si>
  <si>
    <t>Выдача разрешений на сбросы загрязняющих веществ (за исключением радиоактивных веществ) и микроорганизмов в водные объекты, установление лимитов на сбросы веществ  (за исключением радиоактивных веществ) и микроорганизмов в водные объекты для водопользователей</t>
  </si>
  <si>
    <t xml:space="preserve">О переводе земель , находящихся в частной собственности, в случаях, установленных действующим законодательством, из одной категории в другую (к определенной категории) </t>
  </si>
  <si>
    <t>Установление публичного сервитута в порядке Главы V.7. Земельного кодекса Российской Федерации</t>
  </si>
  <si>
    <t>Отнесение земель, находящихся в частной собственности, в случаях, установленных законодательством Российской Федерации, к определенной категории</t>
  </si>
  <si>
    <t>Признание садового дома жилым домом и жилого дома садовым домом</t>
  </si>
  <si>
    <t>Выдача архивных справок, архивных выписок, архивных копий и информационных писем по вопросам, затрагивающим права и законные интересы заявителя (до 1994г.)</t>
  </si>
  <si>
    <t>Выдача архивных справок, архивных выписок, архивных копий и информационных писем по вопросам, затрагивающим права и законные интересы заявителя (после 1994г.)</t>
  </si>
  <si>
    <t>Выдача разрешения на перемещение отходов строительства,сноса зданий и сооружений,в том числе грунтов,на территории Московской области</t>
  </si>
  <si>
    <t>ВЫДАЧА</t>
  </si>
  <si>
    <t>Заключение комплексного договора газификации обьекта</t>
  </si>
  <si>
    <t>Предоставление расчета размера платы за изменение вида разрешенного использования земельного участка на территории Московской области</t>
  </si>
  <si>
    <t xml:space="preserve">Воинский учет </t>
  </si>
  <si>
    <t>Комплекс услуг по выдаче справок военных комиссариатов</t>
  </si>
  <si>
    <t>Осуществление на территории Московской области государственного строительного надзора (в части регистрации общего и (или) специального журнала учета выполнения работ при строительстве, реконструкции объектов капитального строительства при подаче заявителем извещения посредством РПГУ)</t>
  </si>
  <si>
    <t>Государственный надзор за соблюдением собственниками (пользователями) нежилых зданий,строений и сооружений повышенного уровня ответственности норм по технической экплуатации и утвержденного положения по технической эксплуатации и утвержденного положения по технической эксплуатации на территории Московской области.</t>
  </si>
  <si>
    <t>Прием уведомления о выбранных объектах налогообложения, в отношении которых предоставляется налоговая льгота по налогу на имущество физических лиц</t>
  </si>
  <si>
    <t>Всего консультаций РПГУ по Министерству культуры МО</t>
  </si>
  <si>
    <t>Выдача гражданам с использованием баз данных органов службы занятости населения документов (справок) о регистрации их в качестве безработных и размере выплачиваемого пособия по безработице, необходимых для предоставления в различные инстанции в целях получения адресной помощи и иных социальных выплат</t>
  </si>
  <si>
    <t>Содействие гражданам в поиске подходящей работы</t>
  </si>
  <si>
    <t>Печать на бумажном носителе сертификата о профилактических прививках против новой коронавирусной инфекции (COVID-19) или медицинских противопоказаниях к вакцинации и (или) перенесенном заболевании, вызванном новой коронавирусной инфекцией (COVID-19)</t>
  </si>
  <si>
    <t xml:space="preserve">Единовременное пособие при рождении ребенка </t>
  </si>
  <si>
    <t>Единовременное пособие беременной жене военнослужащего, проходящего военную службу по призыву</t>
  </si>
  <si>
    <t>Ежемесячное пособие детям военнослужащих сотрудников некоторых федеральных органов исполнительной власти, погибших (умерших, объявленных умершими, признанных безвестно отсутствующими) при исполнении обязанностей военной службы (служебных обязанностей) и детям лиц, умерших вследствие военной травмы после увольнения с военной службы (службы в органах и учреждениях) в части сотрудников, пенсионное обеспечение которых осуществляется Пенсионным фондом Российской Федерации</t>
  </si>
  <si>
    <t>Компенсационная выплата в связи с расходами по оплате жилых помещений, коммунальных и других видов услуг членам семей погибших (умерших) военнослужащих и сотрудников некоторых федеральных органов исполнительной власти</t>
  </si>
  <si>
    <t xml:space="preserve">Ежемесячная денежная компенсация  военнослужащим, гражданам, призванным на военные сборы, и членам их семей, пенсионное обеспечение которых осуществляется Пенсионным фондом Российской Федерации </t>
  </si>
  <si>
    <t>Назначение средств на проведение ремонта индивидуальных жилых домов, принадлежащих членам семей военнослужащих, сотрудников органов внутренних дел Российской Федерации,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потерявшим кормильца</t>
  </si>
  <si>
    <t>Ежегодная компенсация на оздоровление</t>
  </si>
  <si>
    <t>Ежегодная компенсация за вред здоровью</t>
  </si>
  <si>
    <t>Предоставление дополнительного оплачиваемого отпуска гражданам, подвергшимся воздействию радиации вследствие катастрофы на Чернобыльской АЭС, в том числе предоставляемого одновременно с выплатой единовременной компенсации на оздоровление</t>
  </si>
  <si>
    <t>Ежемесячная денежная компенсация на приобретение продовольственных товаров</t>
  </si>
  <si>
    <t>Единовременная компенсация за вред, нанесенный здоровью вследствие чернобыльской катастрофы</t>
  </si>
  <si>
    <t>Ежемесячная денежная компенсация в возмещение вреда, причиненного здоровью в связи с радиационным воздействием вследствие чернобыльской катастрофы либо с выполнением работ по ликвидации последствий катастрофы на Чернобыльской АЭС (в зависимости от группы инвалидности)</t>
  </si>
  <si>
    <t>Единовременное пособие в связи с переездом на новое место жительства, в том числе компенсация стоимости проезда, расходов по перевозке имущества железнодорожным, водным, автомобильным и авиационным транспортом, кроме случаев, когда транспортное средство предоставляется бесплатно</t>
  </si>
  <si>
    <t>Ежемесячная компенсация семьям за потерю кормильца вследствие катастрофы на Чернобыльской АЭС</t>
  </si>
  <si>
    <t xml:space="preserve">Компенсация инвалидам страховой премии по договору обязательного страхования гражданской ответственности владельцев транспортных средств </t>
  </si>
  <si>
    <t>Пособие по беременности и родам</t>
  </si>
  <si>
    <t>Ежемесячное пособие по уходу за ребенком лицам, не подлежащим обязательному социальному страхованию на случай временной нетрудоспособности и в связи с материнством, а также уволенным в связи с ликвидацией организаций</t>
  </si>
  <si>
    <t>Пособие на проведение летнего оздоровительного отдыха детей военнослужащих, проходивших военную службу по призыву 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t>
  </si>
  <si>
    <t>Ежегодный дополнительный оплачиваемый отпуск гражданам, подвергшимся радиационному воздействию вследствие ядерных испытаний на Семипалатинском полигоне</t>
  </si>
  <si>
    <t>Ежемесячная денежная компенсация в возмещение вреда, причиненного здоровью в связи с радиационным воздействием вследствие чернобыльской катастрофы и повлекшего утрату трудоспособности, независимо от степени утраты трудоспособности (без установления инвалидности)</t>
  </si>
  <si>
    <t>Единовременная компенсация семьям, потерявшим кормильца вследствие чернобыльской катастрофы</t>
  </si>
  <si>
    <t>Ежемесячная денежная компенсация на питание детей в дошкольных образовательных организациях (специализированных детских учреждениях лечебного и санаторного типа), в том числе не посещающим названную организацию по медицинским показаниям, а также обучающихся в общеобразовательных организациях и профессиональных образовательных организациях, в том числе если они не посещают организацию, осуществляющую образовательную деятельность, по медицинским показаниям</t>
  </si>
  <si>
    <t>Ежемесячная компенсация на питание детей, страдающих заболеваниями вследствие радиационного воздействия на их родителей в результате ядерных испытаний на Семипалатинском полигоне</t>
  </si>
  <si>
    <t>Ежемесячная компенсация на питание с молочной кухни для  детей до 3 лет, постоянно проживающих  на территориях зон радиоактивного загрязнения вследствие катастрофы на Чернобольской АЭС</t>
  </si>
  <si>
    <t>Ежегодная компенсация детям, потерявшим кормильца, участвовавшего в ликвидации последствий катастрофы на Чернобыльской АЭС</t>
  </si>
  <si>
    <t>Ежемесячная денежная компенсация гражданам в зависимости от времени проживания (работы) на территориях зон радиоактивного загрязнения вследствие катастрофы на Чернобыльской АЭС</t>
  </si>
  <si>
    <t>Дополнительное вознаграждение за выслугу лет работникам организаций, независимо от организационно-правовой формы, расположенных на территориях, подвергшихся радиоактивному загрязнению в результате катастрофы на Чернобыльской АЭС</t>
  </si>
  <si>
    <t>Министерство сельского хозяйства Московской области</t>
  </si>
  <si>
    <t>Государственная регистрация аттракционов</t>
  </si>
  <si>
    <t xml:space="preserve">МФЦ </t>
  </si>
  <si>
    <t>с. Подхожее</t>
  </si>
  <si>
    <t xml:space="preserve"> с. Узуново</t>
  </si>
  <si>
    <t xml:space="preserve"> п. Успенский </t>
  </si>
  <si>
    <t>январь</t>
  </si>
  <si>
    <t>Количество обращений за январь 2022г.</t>
  </si>
  <si>
    <r>
      <t xml:space="preserve">Сводная отчетность о деятельности Многофункциональных центров предоставления государственных и муниципальных услуг, расположенных на территории Московской области, в части организации предоставления федеральных государственных услуг за период  </t>
    </r>
    <r>
      <rPr>
        <b/>
        <sz val="12"/>
        <color rgb="FFC00000"/>
        <rFont val="Calibri"/>
        <family val="2"/>
        <charset val="204"/>
        <scheme val="minor"/>
      </rPr>
      <t>с 01.01.2022 по 31.03.2022</t>
    </r>
  </si>
  <si>
    <r>
      <t xml:space="preserve">Сводная отчетность о деятельности Многофункциональных центров предоставления государственных и муниципальных услуг, расположенных на территории Московской области, в части организации предоставления федеральных государственных услуг за период </t>
    </r>
    <r>
      <rPr>
        <b/>
        <sz val="12"/>
        <color rgb="FFC00000"/>
        <rFont val="Calibri"/>
        <family val="2"/>
        <charset val="204"/>
        <scheme val="minor"/>
      </rPr>
      <t xml:space="preserve"> с 01.01.2022 по 31.03.2022</t>
    </r>
  </si>
  <si>
    <t xml:space="preserve">Количество обращений за январь 2022г. </t>
  </si>
  <si>
    <t>за январь 2022г.</t>
  </si>
  <si>
    <t>Количество обращений за февраль 2022г.</t>
  </si>
  <si>
    <t>февраль</t>
  </si>
  <si>
    <t xml:space="preserve">Количество обращений за февраль 2022г. </t>
  </si>
  <si>
    <t>за февраль 2022г.</t>
  </si>
  <si>
    <r>
      <t>Сводная отчетность о деятельности Многофункциональных центров предоставления государственных и муниципальных услуг, расположенных на территории Московской области, в части организации предоставления федеральных государственных услуг за период</t>
    </r>
    <r>
      <rPr>
        <b/>
        <sz val="12"/>
        <color rgb="FFC00000"/>
        <rFont val="Calibri"/>
        <family val="2"/>
        <charset val="204"/>
        <scheme val="minor"/>
      </rPr>
      <t xml:space="preserve">  с 01.01.2022 по 31.03.2022</t>
    </r>
  </si>
  <si>
    <t>март</t>
  </si>
  <si>
    <t>Количество обращений за март 2022г.</t>
  </si>
  <si>
    <t xml:space="preserve">Количество обращений за март  2022г. </t>
  </si>
  <si>
    <t>Количество обращений за март  2022г.</t>
  </si>
  <si>
    <t>за март 2022г.</t>
  </si>
  <si>
    <t xml:space="preserve">Количество обращений за март 2022г.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</si>
</sst>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41" x14ac:knownFonts="1">
    <font>
      <sz val="11"/>
      <color theme="1"/>
      <name val="Calibri"/>
      <family val="2"/>
      <charset val="204"/>
      <scheme val="minor"/>
    </font>
    <font>
      <sz val="10"/>
      <name val="Arial"/>
      <family val="2"/>
      <charset val="204"/>
    </font>
    <font>
      <sz val="14"/>
      <color theme="1"/>
      <name val="Calibri"/>
      <family val="2"/>
      <charset val="204"/>
      <scheme val="minor"/>
    </font>
    <font>
      <sz val="12"/>
      <color theme="1"/>
      <name val="Calibri"/>
      <family val="2"/>
      <charset val="204"/>
      <scheme val="minor"/>
    </font>
    <font>
      <sz val="14"/>
      <name val="Calibri"/>
      <family val="2"/>
      <charset val="204"/>
      <scheme val="minor"/>
    </font>
    <font>
      <sz val="11"/>
      <name val="Calibri"/>
      <family val="2"/>
      <charset val="204"/>
      <scheme val="minor"/>
    </font>
    <font>
      <sz val="16"/>
      <color theme="1"/>
      <name val="Calibri"/>
      <family val="2"/>
      <charset val="204"/>
      <scheme val="minor"/>
    </font>
    <font>
      <sz val="11"/>
      <color theme="0"/>
      <name val="Calibri"/>
      <family val="2"/>
      <charset val="204"/>
      <scheme val="minor"/>
    </font>
    <font>
      <sz val="11"/>
      <color theme="1"/>
      <name val="Calibri"/>
      <family val="2"/>
      <charset val="204"/>
      <scheme val="minor"/>
    </font>
    <font>
      <b/>
      <sz val="12"/>
      <color theme="0"/>
      <name val="Calibri"/>
      <family val="2"/>
      <charset val="204"/>
      <scheme val="minor"/>
    </font>
    <font>
      <b/>
      <sz val="12"/>
      <name val="Calibri"/>
      <family val="2"/>
      <charset val="204"/>
      <scheme val="minor"/>
    </font>
    <font>
      <sz val="10"/>
      <color theme="0"/>
      <name val="Calibri"/>
      <family val="2"/>
      <charset val="204"/>
      <scheme val="minor"/>
    </font>
    <font>
      <sz val="10"/>
      <color theme="1"/>
      <name val="Calibri"/>
      <family val="2"/>
      <charset val="204"/>
      <scheme val="minor"/>
    </font>
    <font>
      <sz val="18"/>
      <color theme="1"/>
      <name val="Calibri"/>
      <family val="2"/>
      <charset val="204"/>
      <scheme val="minor"/>
    </font>
    <font>
      <b/>
      <sz val="12"/>
      <color theme="1"/>
      <name val="Calibri"/>
      <family val="2"/>
      <charset val="204"/>
      <scheme val="minor"/>
    </font>
    <font>
      <sz val="10"/>
      <name val="Calibri"/>
      <family val="2"/>
      <charset val="204"/>
      <scheme val="minor"/>
    </font>
    <font>
      <sz val="20"/>
      <color theme="1"/>
      <name val="Calibri"/>
      <family val="2"/>
      <charset val="204"/>
      <scheme val="minor"/>
    </font>
    <font>
      <sz val="18"/>
      <name val="Calibri"/>
      <family val="2"/>
      <charset val="204"/>
      <scheme val="minor"/>
    </font>
    <font>
      <sz val="12"/>
      <name val="Calibri"/>
      <family val="2"/>
      <charset val="204"/>
      <scheme val="minor"/>
    </font>
    <font>
      <b/>
      <sz val="11"/>
      <name val="Calibri"/>
      <family val="2"/>
      <charset val="204"/>
      <scheme val="minor"/>
    </font>
    <font>
      <b/>
      <sz val="10"/>
      <name val="Calibri"/>
      <family val="2"/>
      <charset val="204"/>
      <scheme val="minor"/>
    </font>
    <font>
      <b/>
      <sz val="10"/>
      <color rgb="FFC00000"/>
      <name val="Calibri"/>
      <family val="2"/>
      <charset val="204"/>
      <scheme val="minor"/>
    </font>
    <font>
      <sz val="16"/>
      <name val="Calibri"/>
      <family val="2"/>
      <charset val="204"/>
      <scheme val="minor"/>
    </font>
    <font>
      <sz val="9"/>
      <color theme="0"/>
      <name val="Calibri"/>
      <family val="2"/>
      <charset val="204"/>
      <scheme val="minor"/>
    </font>
    <font>
      <sz val="9"/>
      <color theme="1"/>
      <name val="Calibri"/>
      <family val="2"/>
      <charset val="204"/>
      <scheme val="minor"/>
    </font>
    <font>
      <sz val="9"/>
      <name val="Calibri"/>
      <family val="2"/>
      <charset val="204"/>
      <scheme val="minor"/>
    </font>
    <font>
      <b/>
      <sz val="13"/>
      <color theme="0"/>
      <name val="Calibri"/>
      <family val="2"/>
      <charset val="204"/>
      <scheme val="minor"/>
    </font>
    <font>
      <b/>
      <sz val="11"/>
      <color theme="1"/>
      <name val="Calibri"/>
      <family val="2"/>
      <charset val="204"/>
      <scheme val="minor"/>
    </font>
    <font>
      <sz val="11"/>
      <color indexed="8"/>
      <name val="Calibri"/>
      <family val="2"/>
      <charset val="204"/>
    </font>
    <font>
      <b/>
      <sz val="9"/>
      <name val="Calibri"/>
      <family val="2"/>
      <charset val="204"/>
      <scheme val="minor"/>
    </font>
    <font>
      <b/>
      <sz val="10"/>
      <color theme="1"/>
      <name val="Calibri"/>
      <family val="2"/>
      <charset val="204"/>
      <scheme val="minor"/>
    </font>
    <font>
      <i/>
      <sz val="11"/>
      <name val="Calibri"/>
      <family val="2"/>
      <charset val="204"/>
      <scheme val="minor"/>
    </font>
    <font>
      <sz val="8"/>
      <name val="Calibri"/>
      <family val="2"/>
      <charset val="204"/>
      <scheme val="minor"/>
    </font>
    <font>
      <b/>
      <i/>
      <sz val="10"/>
      <name val="Calibri"/>
      <family val="2"/>
      <charset val="204"/>
      <scheme val="minor"/>
    </font>
    <font>
      <b/>
      <sz val="10"/>
      <color rgb="FF31869B"/>
      <name val="Calibri"/>
      <family val="2"/>
      <charset val="204"/>
      <scheme val="minor"/>
    </font>
    <font>
      <b/>
      <sz val="12"/>
      <color rgb="FFC00000"/>
      <name val="Calibri"/>
      <family val="2"/>
      <charset val="204"/>
      <scheme val="minor"/>
    </font>
    <font>
      <sz val="10"/>
      <color rgb="FF31869B"/>
      <name val="Calibri"/>
      <family val="2"/>
      <charset val="204"/>
      <scheme val="minor"/>
    </font>
    <font>
      <sz val="10"/>
      <color theme="9" tint="-0.499984740745262"/>
      <name val="Calibri"/>
      <family val="2"/>
      <charset val="204"/>
      <scheme val="minor"/>
    </font>
    <font>
      <sz val="14"/>
      <color theme="0"/>
      <name val="Calibri"/>
      <family val="2"/>
      <charset val="204"/>
      <scheme val="minor"/>
    </font>
    <font>
      <sz val="16"/>
      <color theme="1"/>
      <name val="Times New Roman"/>
      <family val="1"/>
      <charset val="204"/>
    </font>
    <font>
      <sz val="16"/>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patternFill>
    </fill>
    <fill>
      <patternFill patternType="solid">
        <fgColor theme="5" tint="0.59999389629810485"/>
        <bgColor indexed="64"/>
      </patternFill>
    </fill>
    <fill>
      <patternFill patternType="solid">
        <fgColor theme="4"/>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E6B8B7"/>
        <bgColor indexed="64"/>
      </patternFill>
    </fill>
    <fill>
      <patternFill patternType="solid">
        <fgColor theme="0" tint="-4.9989318521683403E-2"/>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7" fillId="4" borderId="0" applyNumberFormat="0" applyBorder="0" applyAlignment="0" applyProtection="0"/>
    <xf numFmtId="0" fontId="8" fillId="0" borderId="0"/>
    <xf numFmtId="0" fontId="1" fillId="0" borderId="0"/>
    <xf numFmtId="0" fontId="28" fillId="0" borderId="0"/>
  </cellStyleXfs>
  <cellXfs count="869">
    <xf numFmtId="0" fontId="0" fillId="0" borderId="0" xfId="0"/>
    <xf numFmtId="0" fontId="5" fillId="0" borderId="0" xfId="0" applyFont="1" applyFill="1" applyBorder="1" applyProtection="1">
      <protection hidden="1"/>
    </xf>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alignment horizontal="left" vertical="top"/>
      <protection hidden="1"/>
    </xf>
    <xf numFmtId="0" fontId="2" fillId="0" borderId="0" xfId="0" applyFont="1" applyAlignment="1" applyProtection="1">
      <alignment wrapText="1"/>
      <protection hidden="1"/>
    </xf>
    <xf numFmtId="0" fontId="2" fillId="0" borderId="0" xfId="0" applyFont="1" applyFill="1" applyAlignment="1" applyProtection="1">
      <alignment wrapText="1"/>
      <protection hidden="1"/>
    </xf>
    <xf numFmtId="0" fontId="3" fillId="0" borderId="0" xfId="0" applyFont="1" applyProtection="1">
      <protection hidden="1"/>
    </xf>
    <xf numFmtId="0" fontId="3" fillId="0" borderId="0" xfId="0" applyFont="1" applyAlignment="1" applyProtection="1">
      <alignment horizontal="center" vertical="center"/>
      <protection hidden="1"/>
    </xf>
    <xf numFmtId="0" fontId="6" fillId="0" borderId="27" xfId="0" applyFont="1" applyBorder="1" applyAlignment="1" applyProtection="1">
      <alignment vertical="top" wrapText="1"/>
      <protection hidden="1"/>
    </xf>
    <xf numFmtId="0" fontId="6" fillId="0" borderId="0" xfId="0" applyFont="1" applyBorder="1" applyAlignment="1" applyProtection="1">
      <alignment vertical="top" wrapText="1"/>
      <protection hidden="1"/>
    </xf>
    <xf numFmtId="0" fontId="2" fillId="0" borderId="0" xfId="0" applyFont="1" applyAlignment="1" applyProtection="1">
      <alignment vertical="center" wrapText="1"/>
      <protection hidden="1"/>
    </xf>
    <xf numFmtId="0" fontId="0" fillId="0" borderId="0" xfId="0" applyFont="1" applyProtection="1">
      <protection hidden="1"/>
    </xf>
    <xf numFmtId="0" fontId="13" fillId="0" borderId="0" xfId="0" applyFont="1" applyAlignment="1" applyProtection="1">
      <alignment vertical="center"/>
      <protection hidden="1"/>
    </xf>
    <xf numFmtId="0" fontId="0" fillId="0" borderId="0" xfId="0" applyFont="1"/>
    <xf numFmtId="0" fontId="0" fillId="0" borderId="0" xfId="0" applyFont="1" applyBorder="1" applyProtection="1">
      <protection hidden="1"/>
    </xf>
    <xf numFmtId="0" fontId="16" fillId="0" borderId="0" xfId="0" applyFont="1" applyAlignment="1" applyProtection="1">
      <alignment vertical="center"/>
      <protection hidden="1"/>
    </xf>
    <xf numFmtId="0" fontId="17" fillId="0" borderId="0" xfId="0" applyFont="1" applyProtection="1">
      <protection hidden="1"/>
    </xf>
    <xf numFmtId="0" fontId="15" fillId="0" borderId="0" xfId="0" applyFont="1" applyAlignment="1" applyProtection="1">
      <alignment horizontal="left" vertical="top"/>
      <protection hidden="1"/>
    </xf>
    <xf numFmtId="0" fontId="22" fillId="0" borderId="16" xfId="0" applyFont="1" applyBorder="1" applyAlignment="1" applyProtection="1">
      <alignment horizontal="left" vertical="top"/>
      <protection hidden="1"/>
    </xf>
    <xf numFmtId="0" fontId="22" fillId="7" borderId="1" xfId="0" applyFont="1" applyFill="1" applyBorder="1" applyAlignment="1" applyProtection="1">
      <alignment horizontal="center" vertical="center"/>
      <protection hidden="1"/>
    </xf>
    <xf numFmtId="0" fontId="22" fillId="0" borderId="0" xfId="0" applyFont="1" applyFill="1" applyBorder="1" applyAlignment="1" applyProtection="1">
      <alignment horizontal="left" vertical="top"/>
      <protection hidden="1"/>
    </xf>
    <xf numFmtId="0" fontId="4" fillId="0" borderId="0" xfId="0" applyFont="1" applyFill="1" applyBorder="1" applyAlignment="1" applyProtection="1">
      <alignment horizontal="left" vertical="top"/>
      <protection hidden="1"/>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horizontal="left" vertical="top"/>
      <protection hidden="1"/>
    </xf>
    <xf numFmtId="0" fontId="0" fillId="0" borderId="0" xfId="0" applyFont="1" applyFill="1" applyBorder="1" applyProtection="1">
      <protection hidden="1"/>
    </xf>
    <xf numFmtId="0" fontId="0" fillId="0" borderId="0" xfId="0" applyFont="1" applyAlignment="1" applyProtection="1">
      <alignment vertical="top"/>
      <protection hidden="1"/>
    </xf>
    <xf numFmtId="0" fontId="0" fillId="0" borderId="0" xfId="0" applyFont="1" applyAlignment="1" applyProtection="1">
      <alignment horizontal="left" vertical="top"/>
      <protection hidden="1"/>
    </xf>
    <xf numFmtId="0" fontId="22" fillId="0" borderId="0" xfId="0" applyFont="1" applyFill="1" applyAlignment="1" applyProtection="1">
      <alignment wrapText="1"/>
      <protection hidden="1"/>
    </xf>
    <xf numFmtId="0" fontId="22" fillId="0" borderId="0" xfId="0" applyFont="1" applyAlignment="1" applyProtection="1">
      <alignment wrapText="1"/>
      <protection hidden="1"/>
    </xf>
    <xf numFmtId="0" fontId="22" fillId="7" borderId="1"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8" fillId="3" borderId="1" xfId="0" applyFont="1" applyFill="1" applyBorder="1" applyAlignment="1" applyProtection="1">
      <alignment horizontal="center" vertical="center"/>
      <protection hidden="1"/>
    </xf>
    <xf numFmtId="0" fontId="18" fillId="3" borderId="1" xfId="0" applyFont="1" applyFill="1" applyBorder="1" applyAlignment="1" applyProtection="1">
      <alignment horizontal="center" vertical="center" wrapText="1"/>
      <protection hidden="1"/>
    </xf>
    <xf numFmtId="0" fontId="12" fillId="0" borderId="0" xfId="0" applyFont="1" applyProtection="1">
      <protection hidden="1"/>
    </xf>
    <xf numFmtId="0" fontId="23" fillId="0" borderId="0" xfId="1" applyFont="1" applyFill="1" applyAlignment="1" applyProtection="1">
      <alignment wrapText="1"/>
      <protection hidden="1"/>
    </xf>
    <xf numFmtId="0" fontId="11" fillId="0" borderId="0" xfId="1" applyFont="1" applyFill="1" applyAlignment="1" applyProtection="1">
      <alignment wrapText="1"/>
      <protection hidden="1"/>
    </xf>
    <xf numFmtId="0" fontId="24" fillId="0" borderId="0" xfId="0" applyFont="1" applyProtection="1">
      <protection hidden="1"/>
    </xf>
    <xf numFmtId="0" fontId="25" fillId="0" borderId="0" xfId="0" applyFont="1" applyAlignment="1" applyProtection="1">
      <alignment horizontal="left" vertical="top"/>
      <protection hidden="1"/>
    </xf>
    <xf numFmtId="0" fontId="23" fillId="0" borderId="0" xfId="0" applyFont="1" applyAlignment="1" applyProtection="1">
      <alignment wrapText="1"/>
      <protection hidden="1"/>
    </xf>
    <xf numFmtId="0" fontId="22" fillId="7" borderId="11" xfId="0" applyFont="1" applyFill="1" applyBorder="1" applyAlignment="1" applyProtection="1">
      <alignment horizontal="center" vertical="center" wrapText="1"/>
      <protection hidden="1"/>
    </xf>
    <xf numFmtId="0" fontId="18" fillId="3" borderId="11" xfId="0" applyFont="1" applyFill="1" applyBorder="1" applyAlignment="1" applyProtection="1">
      <alignment horizontal="center" vertical="center" wrapText="1"/>
      <protection hidden="1"/>
    </xf>
    <xf numFmtId="0" fontId="22" fillId="0" borderId="0" xfId="0" applyFont="1" applyFill="1" applyBorder="1" applyAlignment="1" applyProtection="1">
      <alignment wrapText="1"/>
      <protection hidden="1"/>
    </xf>
    <xf numFmtId="0" fontId="22" fillId="9" borderId="2" xfId="0" applyFont="1" applyFill="1" applyBorder="1" applyAlignment="1" applyProtection="1">
      <alignment horizontal="center" vertical="center"/>
      <protection hidden="1"/>
    </xf>
    <xf numFmtId="0" fontId="19" fillId="7" borderId="11" xfId="0" applyFont="1" applyFill="1" applyBorder="1" applyAlignment="1" applyProtection="1">
      <alignment horizontal="center" vertical="center"/>
      <protection hidden="1"/>
    </xf>
    <xf numFmtId="164" fontId="5" fillId="3" borderId="1" xfId="0" applyNumberFormat="1" applyFont="1" applyFill="1" applyBorder="1" applyAlignment="1" applyProtection="1">
      <alignment horizontal="center" vertical="center"/>
      <protection locked="0" hidden="1"/>
    </xf>
    <xf numFmtId="164" fontId="5" fillId="3" borderId="11" xfId="0" applyNumberFormat="1" applyFont="1" applyFill="1" applyBorder="1" applyAlignment="1" applyProtection="1">
      <alignment horizontal="center" vertical="center"/>
      <protection locked="0" hidden="1"/>
    </xf>
    <xf numFmtId="164" fontId="5" fillId="0" borderId="10" xfId="0" applyNumberFormat="1" applyFont="1" applyFill="1" applyBorder="1" applyAlignment="1" applyProtection="1">
      <alignment horizontal="center" vertical="center"/>
      <protection locked="0" hidden="1"/>
    </xf>
    <xf numFmtId="0" fontId="27" fillId="3" borderId="1" xfId="0" applyFont="1" applyFill="1" applyBorder="1" applyAlignment="1" applyProtection="1">
      <alignment horizontal="center" vertical="center" wrapText="1"/>
      <protection hidden="1"/>
    </xf>
    <xf numFmtId="0" fontId="27" fillId="8" borderId="1" xfId="0" applyFont="1" applyFill="1" applyBorder="1" applyAlignment="1" applyProtection="1">
      <alignment horizontal="center" vertical="center" wrapText="1"/>
      <protection hidden="1"/>
    </xf>
    <xf numFmtId="0" fontId="0" fillId="0" borderId="1" xfId="0" applyFont="1" applyBorder="1" applyAlignment="1" applyProtection="1">
      <alignment horizontal="center" vertical="center" wrapText="1"/>
      <protection locked="0" hidden="1"/>
    </xf>
    <xf numFmtId="164" fontId="5" fillId="0" borderId="2" xfId="0" applyNumberFormat="1" applyFont="1" applyFill="1" applyBorder="1" applyAlignment="1" applyProtection="1">
      <alignment horizontal="center" vertical="center"/>
      <protection locked="0" hidden="1"/>
    </xf>
    <xf numFmtId="0" fontId="18" fillId="3" borderId="2" xfId="0" applyFont="1" applyFill="1" applyBorder="1" applyAlignment="1" applyProtection="1">
      <alignment horizontal="center" vertical="center" wrapText="1"/>
      <protection hidden="1"/>
    </xf>
    <xf numFmtId="0" fontId="18" fillId="3" borderId="2" xfId="0" applyFont="1" applyFill="1" applyBorder="1" applyAlignment="1" applyProtection="1">
      <alignment horizontal="center" vertical="center"/>
      <protection hidden="1"/>
    </xf>
    <xf numFmtId="0" fontId="19" fillId="3" borderId="2" xfId="0" applyFont="1" applyFill="1" applyBorder="1" applyAlignment="1" applyProtection="1">
      <alignment horizontal="center" vertical="center"/>
      <protection hidden="1"/>
    </xf>
    <xf numFmtId="0" fontId="23" fillId="4" borderId="11" xfId="1" applyFont="1" applyBorder="1" applyAlignment="1" applyProtection="1">
      <alignment horizontal="center" vertical="center" wrapText="1"/>
      <protection hidden="1"/>
    </xf>
    <xf numFmtId="3" fontId="25" fillId="0" borderId="2" xfId="0" applyNumberFormat="1" applyFont="1" applyBorder="1" applyAlignment="1" applyProtection="1">
      <alignment horizontal="left" vertical="center" wrapText="1"/>
    </xf>
    <xf numFmtId="3" fontId="25" fillId="0" borderId="1" xfId="0" applyNumberFormat="1" applyFont="1" applyBorder="1" applyAlignment="1" applyProtection="1">
      <alignment horizontal="left" vertical="center" wrapText="1"/>
    </xf>
    <xf numFmtId="3" fontId="25" fillId="0" borderId="11" xfId="0" applyNumberFormat="1" applyFont="1" applyBorder="1" applyAlignment="1" applyProtection="1">
      <alignment horizontal="left" vertical="center" wrapText="1"/>
    </xf>
    <xf numFmtId="3" fontId="25" fillId="0" borderId="10" xfId="0" applyNumberFormat="1" applyFont="1" applyBorder="1" applyAlignment="1" applyProtection="1">
      <alignment horizontal="left" vertical="center" wrapText="1"/>
    </xf>
    <xf numFmtId="0" fontId="25" fillId="2" borderId="1"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0" borderId="1" xfId="0" applyFont="1" applyBorder="1" applyAlignment="1" applyProtection="1">
      <alignment horizontal="left" vertical="center" wrapText="1"/>
    </xf>
    <xf numFmtId="0" fontId="25" fillId="2" borderId="10" xfId="0" applyFont="1" applyFill="1" applyBorder="1" applyAlignment="1" applyProtection="1">
      <alignment horizontal="left" vertical="center" wrapText="1"/>
    </xf>
    <xf numFmtId="0" fontId="25" fillId="2" borderId="23" xfId="0" applyFont="1" applyFill="1" applyBorder="1" applyAlignment="1" applyProtection="1">
      <alignment horizontal="left" vertical="center" wrapText="1"/>
    </xf>
    <xf numFmtId="0" fontId="25" fillId="2" borderId="12" xfId="0" applyFont="1" applyFill="1" applyBorder="1" applyAlignment="1" applyProtection="1">
      <alignment horizontal="left" vertical="center" wrapText="1"/>
    </xf>
    <xf numFmtId="0" fontId="25" fillId="2" borderId="13" xfId="0" applyFont="1" applyFill="1" applyBorder="1" applyAlignment="1" applyProtection="1">
      <alignment horizontal="left" vertical="center" wrapText="1"/>
    </xf>
    <xf numFmtId="0" fontId="25" fillId="2"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5" fillId="0" borderId="1" xfId="0" applyFont="1" applyFill="1" applyBorder="1" applyAlignment="1" applyProtection="1">
      <alignment vertical="top" wrapText="1"/>
    </xf>
    <xf numFmtId="0" fontId="5" fillId="0" borderId="1" xfId="0" applyFont="1" applyFill="1" applyBorder="1" applyAlignment="1" applyProtection="1">
      <alignment horizontal="left" vertical="top" wrapText="1"/>
    </xf>
    <xf numFmtId="0" fontId="22" fillId="7" borderId="2" xfId="0" applyFont="1" applyFill="1" applyBorder="1" applyAlignment="1" applyProtection="1">
      <alignment horizontal="center" vertical="center"/>
      <protection hidden="1"/>
    </xf>
    <xf numFmtId="0" fontId="22" fillId="0" borderId="1" xfId="0" applyFont="1" applyBorder="1" applyAlignment="1" applyProtection="1">
      <alignment horizontal="left" vertical="top"/>
      <protection hidden="1"/>
    </xf>
    <xf numFmtId="0" fontId="22" fillId="0" borderId="0" xfId="0" applyFont="1" applyBorder="1" applyAlignment="1" applyProtection="1">
      <alignment horizontal="left" vertical="top"/>
      <protection hidden="1"/>
    </xf>
    <xf numFmtId="0" fontId="19" fillId="7" borderId="1" xfId="0" applyFont="1" applyFill="1" applyBorder="1" applyAlignment="1" applyProtection="1">
      <alignment horizontal="center" vertical="center"/>
      <protection hidden="1"/>
    </xf>
    <xf numFmtId="0" fontId="19" fillId="7" borderId="2" xfId="0" applyFont="1" applyFill="1" applyBorder="1" applyAlignment="1" applyProtection="1">
      <alignment horizontal="center" vertical="center"/>
      <protection hidden="1"/>
    </xf>
    <xf numFmtId="0" fontId="22" fillId="0" borderId="0" xfId="0" applyFont="1" applyAlignment="1" applyProtection="1">
      <alignment horizontal="left" vertical="top"/>
      <protection hidden="1"/>
    </xf>
    <xf numFmtId="3" fontId="25" fillId="0" borderId="10" xfId="0" applyNumberFormat="1" applyFont="1" applyBorder="1" applyAlignment="1" applyProtection="1">
      <alignment horizontal="left" vertical="center" wrapText="1"/>
      <protection hidden="1"/>
    </xf>
    <xf numFmtId="0" fontId="24" fillId="2" borderId="2"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wrapText="1"/>
    </xf>
    <xf numFmtId="0" fontId="22" fillId="0" borderId="0" xfId="0" applyFont="1" applyAlignment="1" applyProtection="1">
      <alignment horizontal="left" vertical="top"/>
      <protection hidden="1"/>
    </xf>
    <xf numFmtId="0" fontId="22" fillId="0" borderId="0" xfId="0" applyFont="1" applyAlignment="1" applyProtection="1">
      <alignment horizontal="left" vertical="top"/>
      <protection hidden="1"/>
    </xf>
    <xf numFmtId="0" fontId="22" fillId="0" borderId="0" xfId="0" applyFont="1" applyAlignment="1" applyProtection="1">
      <alignment horizontal="left" vertical="top"/>
      <protection hidden="1"/>
    </xf>
    <xf numFmtId="0" fontId="5" fillId="2" borderId="1" xfId="0" applyFont="1" applyFill="1" applyBorder="1" applyAlignment="1">
      <alignment wrapText="1" shrinkToFit="1"/>
    </xf>
    <xf numFmtId="0" fontId="0" fillId="0" borderId="1" xfId="0" applyBorder="1" applyAlignment="1">
      <alignment horizontal="left" vertical="center"/>
    </xf>
    <xf numFmtId="0" fontId="15" fillId="2" borderId="2" xfId="0" applyFont="1" applyFill="1" applyBorder="1" applyAlignment="1" applyProtection="1">
      <alignment vertical="center" wrapText="1"/>
    </xf>
    <xf numFmtId="0" fontId="22" fillId="0" borderId="0" xfId="0" applyFont="1" applyAlignment="1" applyProtection="1">
      <alignment horizontal="left" vertical="top"/>
      <protection hidden="1"/>
    </xf>
    <xf numFmtId="0" fontId="5" fillId="0" borderId="2"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1" xfId="0" applyFont="1" applyFill="1" applyBorder="1" applyAlignment="1" applyProtection="1">
      <alignment horizontal="center" vertical="center"/>
      <protection hidden="1"/>
    </xf>
    <xf numFmtId="3" fontId="25" fillId="0" borderId="1" xfId="0" applyNumberFormat="1" applyFont="1" applyBorder="1" applyAlignment="1" applyProtection="1">
      <alignment horizontal="left" vertical="center" wrapText="1"/>
      <protection hidden="1"/>
    </xf>
    <xf numFmtId="3" fontId="25" fillId="0" borderId="11" xfId="0" applyNumberFormat="1" applyFont="1" applyBorder="1" applyAlignment="1" applyProtection="1">
      <alignment horizontal="left" vertical="center" wrapText="1"/>
      <protection hidden="1"/>
    </xf>
    <xf numFmtId="0" fontId="5" fillId="0" borderId="11" xfId="0" applyFont="1" applyFill="1" applyBorder="1" applyAlignment="1" applyProtection="1">
      <alignment horizontal="center" vertical="center"/>
      <protection hidden="1"/>
    </xf>
    <xf numFmtId="0" fontId="25" fillId="0" borderId="1" xfId="0" applyFont="1" applyBorder="1" applyAlignment="1" applyProtection="1">
      <alignment horizontal="left" vertical="center" wrapText="1"/>
      <protection hidden="1"/>
    </xf>
    <xf numFmtId="0" fontId="25" fillId="0" borderId="11" xfId="0" applyFont="1" applyBorder="1" applyAlignment="1" applyProtection="1">
      <alignment horizontal="left" vertical="center" wrapText="1"/>
      <protection hidden="1"/>
    </xf>
    <xf numFmtId="0" fontId="5" fillId="0" borderId="2" xfId="0" applyFont="1" applyFill="1" applyBorder="1" applyAlignment="1" applyProtection="1">
      <alignment horizontal="center" vertical="center"/>
      <protection hidden="1"/>
    </xf>
    <xf numFmtId="3" fontId="25" fillId="10" borderId="2" xfId="0" applyNumberFormat="1" applyFont="1" applyFill="1" applyBorder="1" applyAlignment="1" applyProtection="1">
      <alignment horizontal="left" vertical="center" wrapText="1"/>
      <protection hidden="1"/>
    </xf>
    <xf numFmtId="3" fontId="25" fillId="10" borderId="1" xfId="0" applyNumberFormat="1" applyFont="1" applyFill="1" applyBorder="1" applyAlignment="1" applyProtection="1">
      <alignment horizontal="left" vertical="center" wrapText="1"/>
      <protection hidden="1"/>
    </xf>
    <xf numFmtId="3" fontId="25" fillId="2" borderId="1" xfId="0" applyNumberFormat="1" applyFont="1" applyFill="1" applyBorder="1" applyAlignment="1" applyProtection="1">
      <alignment horizontal="left" vertical="center" wrapText="1"/>
      <protection hidden="1"/>
    </xf>
    <xf numFmtId="3" fontId="25" fillId="2" borderId="11" xfId="0" applyNumberFormat="1" applyFont="1" applyFill="1" applyBorder="1" applyAlignment="1" applyProtection="1">
      <alignment horizontal="left" vertical="center" wrapText="1"/>
      <protection hidden="1"/>
    </xf>
    <xf numFmtId="3" fontId="29" fillId="2" borderId="11" xfId="0" applyNumberFormat="1" applyFont="1" applyFill="1" applyBorder="1" applyAlignment="1" applyProtection="1">
      <alignment horizontal="left" vertical="center" wrapText="1"/>
      <protection hidden="1"/>
    </xf>
    <xf numFmtId="0" fontId="5"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0" fontId="25" fillId="10" borderId="10" xfId="0" applyFont="1" applyFill="1" applyBorder="1" applyAlignment="1" applyProtection="1">
      <alignment horizontal="left" vertical="center" wrapText="1"/>
      <protection hidden="1"/>
    </xf>
    <xf numFmtId="0" fontId="25" fillId="10" borderId="1" xfId="0" applyFont="1" applyFill="1" applyBorder="1" applyAlignment="1" applyProtection="1">
      <alignment horizontal="left" vertical="center" wrapText="1"/>
      <protection hidden="1"/>
    </xf>
    <xf numFmtId="0" fontId="25" fillId="10" borderId="7" xfId="0" applyFont="1" applyFill="1" applyBorder="1" applyAlignment="1" applyProtection="1">
      <alignment horizontal="left" vertical="center" wrapText="1"/>
      <protection hidden="1"/>
    </xf>
    <xf numFmtId="0" fontId="25" fillId="0" borderId="7" xfId="0" applyFont="1" applyBorder="1" applyAlignment="1" applyProtection="1">
      <alignment horizontal="left" vertical="center" wrapText="1"/>
      <protection hidden="1"/>
    </xf>
    <xf numFmtId="0" fontId="25" fillId="2" borderId="10" xfId="0" applyFont="1" applyFill="1" applyBorder="1" applyAlignment="1" applyProtection="1">
      <alignment horizontal="left" vertical="center" wrapText="1"/>
      <protection hidden="1"/>
    </xf>
    <xf numFmtId="0" fontId="25" fillId="2" borderId="7" xfId="0" applyFont="1" applyFill="1" applyBorder="1" applyAlignment="1" applyProtection="1">
      <alignment horizontal="left" vertical="center" wrapText="1"/>
      <protection hidden="1"/>
    </xf>
    <xf numFmtId="0" fontId="25" fillId="2" borderId="1" xfId="0" applyFont="1" applyFill="1" applyBorder="1" applyAlignment="1" applyProtection="1">
      <alignment horizontal="left" vertical="center" wrapText="1"/>
      <protection hidden="1"/>
    </xf>
    <xf numFmtId="3" fontId="25" fillId="0" borderId="2" xfId="0" applyNumberFormat="1" applyFont="1" applyBorder="1" applyAlignment="1" applyProtection="1">
      <alignment horizontal="left" vertical="center" wrapText="1"/>
      <protection hidden="1"/>
    </xf>
    <xf numFmtId="0" fontId="5" fillId="0" borderId="1"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25" fillId="2" borderId="11" xfId="0" applyFont="1" applyFill="1" applyBorder="1" applyAlignment="1" applyProtection="1">
      <alignment horizontal="left" vertical="center" wrapText="1"/>
      <protection hidden="1"/>
    </xf>
    <xf numFmtId="0" fontId="25" fillId="2" borderId="2" xfId="0" applyFont="1" applyFill="1" applyBorder="1" applyAlignment="1" applyProtection="1">
      <alignment horizontal="left" vertical="center" wrapText="1"/>
      <protection hidden="1"/>
    </xf>
    <xf numFmtId="3" fontId="25" fillId="2" borderId="2" xfId="0" applyNumberFormat="1" applyFont="1" applyFill="1" applyBorder="1" applyAlignment="1" applyProtection="1">
      <alignment horizontal="left" vertical="center" wrapText="1"/>
      <protection hidden="1"/>
    </xf>
    <xf numFmtId="3" fontId="25" fillId="2" borderId="10" xfId="0" applyNumberFormat="1" applyFont="1" applyFill="1" applyBorder="1" applyAlignment="1" applyProtection="1">
      <alignment horizontal="left" vertical="center" wrapText="1"/>
      <protection hidden="1"/>
    </xf>
    <xf numFmtId="0" fontId="5" fillId="0" borderId="8" xfId="0" applyFont="1" applyFill="1" applyBorder="1" applyAlignment="1" applyProtection="1">
      <alignment horizontal="center" vertical="center"/>
      <protection locked="0"/>
    </xf>
    <xf numFmtId="3" fontId="25" fillId="0" borderId="1" xfId="0" applyNumberFormat="1" applyFont="1" applyFill="1" applyBorder="1" applyAlignment="1" applyProtection="1">
      <alignment horizontal="left" vertical="center" wrapText="1"/>
      <protection hidden="1"/>
    </xf>
    <xf numFmtId="3" fontId="25" fillId="10" borderId="11" xfId="0" applyNumberFormat="1" applyFont="1" applyFill="1" applyBorder="1" applyAlignment="1" applyProtection="1">
      <alignment horizontal="left" vertical="center" wrapText="1"/>
    </xf>
    <xf numFmtId="0" fontId="24" fillId="10" borderId="11" xfId="0" applyFont="1" applyFill="1" applyBorder="1" applyAlignment="1" applyProtection="1">
      <alignment horizontal="left" vertical="center" wrapText="1"/>
    </xf>
    <xf numFmtId="0" fontId="32" fillId="5" borderId="1" xfId="0" applyFont="1" applyFill="1" applyBorder="1" applyAlignment="1" applyProtection="1">
      <alignment horizontal="left" vertical="center" wrapText="1"/>
    </xf>
    <xf numFmtId="0" fontId="32" fillId="5" borderId="11" xfId="0" applyFont="1" applyFill="1" applyBorder="1" applyAlignment="1" applyProtection="1">
      <alignment horizontal="left" vertical="center" wrapText="1"/>
    </xf>
    <xf numFmtId="0" fontId="25" fillId="10" borderId="11" xfId="0" applyFont="1" applyFill="1" applyBorder="1" applyAlignment="1" applyProtection="1">
      <alignment horizontal="left" vertical="center" wrapText="1"/>
    </xf>
    <xf numFmtId="0" fontId="5" fillId="10" borderId="1" xfId="0" applyFont="1" applyFill="1" applyBorder="1" applyAlignment="1" applyProtection="1">
      <alignment horizontal="center" vertical="center"/>
      <protection hidden="1"/>
    </xf>
    <xf numFmtId="3" fontId="25" fillId="10" borderId="11" xfId="0" applyNumberFormat="1" applyFont="1" applyFill="1" applyBorder="1" applyAlignment="1" applyProtection="1">
      <alignment horizontal="left" vertical="center" wrapText="1"/>
      <protection hidden="1"/>
    </xf>
    <xf numFmtId="0" fontId="19" fillId="7" borderId="21" xfId="0" applyFont="1" applyFill="1" applyBorder="1" applyAlignment="1" applyProtection="1">
      <alignment horizontal="center" vertical="center"/>
      <protection hidden="1"/>
    </xf>
    <xf numFmtId="0" fontId="5" fillId="10" borderId="2" xfId="0" applyFont="1" applyFill="1" applyBorder="1" applyAlignment="1" applyProtection="1">
      <alignment horizontal="center" vertical="center"/>
      <protection hidden="1"/>
    </xf>
    <xf numFmtId="0" fontId="5" fillId="10" borderId="11" xfId="0" applyFont="1" applyFill="1" applyBorder="1" applyAlignment="1" applyProtection="1">
      <alignment horizontal="center" vertical="center"/>
      <protection locked="0"/>
    </xf>
    <xf numFmtId="0" fontId="22" fillId="0" borderId="0" xfId="0" applyFont="1" applyFill="1" applyAlignment="1" applyProtection="1">
      <alignment horizontal="left" vertical="top"/>
      <protection hidden="1"/>
    </xf>
    <xf numFmtId="0" fontId="5" fillId="0" borderId="21" xfId="0" applyFont="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hidden="1"/>
    </xf>
    <xf numFmtId="0" fontId="19" fillId="3" borderId="2" xfId="0" applyNumberFormat="1" applyFont="1" applyFill="1" applyBorder="1" applyAlignment="1" applyProtection="1">
      <alignment horizontal="center" vertical="center" wrapText="1"/>
      <protection hidden="1"/>
    </xf>
    <xf numFmtId="0" fontId="19" fillId="7" borderId="2" xfId="0" applyNumberFormat="1" applyFont="1" applyFill="1" applyBorder="1" applyAlignment="1" applyProtection="1">
      <alignment horizontal="center" vertical="center" wrapText="1"/>
      <protection hidden="1"/>
    </xf>
    <xf numFmtId="0" fontId="5" fillId="0" borderId="2" xfId="0" applyNumberFormat="1" applyFont="1" applyFill="1" applyBorder="1" applyAlignment="1" applyProtection="1">
      <alignment horizontal="center" vertical="center" wrapText="1"/>
      <protection locked="0" hidden="1"/>
    </xf>
    <xf numFmtId="0" fontId="5" fillId="0" borderId="2" xfId="0" applyNumberFormat="1" applyFont="1" applyBorder="1" applyAlignment="1" applyProtection="1">
      <alignment horizontal="center" vertical="center" wrapText="1"/>
      <protection locked="0" hidden="1"/>
    </xf>
    <xf numFmtId="0" fontId="5" fillId="0" borderId="1" xfId="0" applyNumberFormat="1" applyFont="1" applyFill="1" applyBorder="1" applyAlignment="1" applyProtection="1">
      <alignment horizontal="center" vertical="center" wrapText="1"/>
      <protection locked="0" hidden="1"/>
    </xf>
    <xf numFmtId="0" fontId="5" fillId="0" borderId="1" xfId="0" applyNumberFormat="1" applyFont="1" applyBorder="1" applyAlignment="1" applyProtection="1">
      <alignment horizontal="center" vertical="center" wrapText="1"/>
      <protection locked="0" hidden="1"/>
    </xf>
    <xf numFmtId="0" fontId="5" fillId="0" borderId="11" xfId="0" applyNumberFormat="1" applyFont="1" applyFill="1" applyBorder="1" applyAlignment="1" applyProtection="1">
      <alignment horizontal="center" vertical="center" wrapText="1"/>
      <protection locked="0" hidden="1"/>
    </xf>
    <xf numFmtId="0" fontId="5" fillId="0" borderId="11" xfId="0" applyNumberFormat="1" applyFont="1" applyBorder="1" applyAlignment="1" applyProtection="1">
      <alignment horizontal="center" vertical="center" wrapText="1"/>
      <protection locked="0" hidden="1"/>
    </xf>
    <xf numFmtId="0" fontId="5" fillId="2" borderId="11" xfId="0" applyNumberFormat="1" applyFont="1" applyFill="1" applyBorder="1" applyAlignment="1" applyProtection="1">
      <alignment horizontal="center" vertical="center" wrapText="1"/>
      <protection locked="0" hidden="1"/>
    </xf>
    <xf numFmtId="0" fontId="5" fillId="2" borderId="2" xfId="0" applyNumberFormat="1" applyFont="1" applyFill="1" applyBorder="1" applyAlignment="1" applyProtection="1">
      <alignment horizontal="center" vertical="center" wrapText="1"/>
      <protection locked="0" hidden="1"/>
    </xf>
    <xf numFmtId="0" fontId="5" fillId="2" borderId="1" xfId="0" applyNumberFormat="1" applyFont="1" applyFill="1" applyBorder="1" applyAlignment="1" applyProtection="1">
      <alignment horizontal="center" vertical="center" wrapText="1"/>
      <protection locked="0" hidden="1"/>
    </xf>
    <xf numFmtId="0" fontId="5" fillId="2" borderId="10" xfId="0" applyNumberFormat="1" applyFont="1" applyFill="1" applyBorder="1" applyAlignment="1" applyProtection="1">
      <alignment horizontal="center" vertical="center" wrapText="1"/>
      <protection locked="0" hidden="1"/>
    </xf>
    <xf numFmtId="0" fontId="5" fillId="10" borderId="7" xfId="0" applyFont="1" applyFill="1" applyBorder="1" applyAlignment="1" applyProtection="1">
      <alignment horizontal="center" vertical="center"/>
      <protection locked="0"/>
    </xf>
    <xf numFmtId="0" fontId="5" fillId="10" borderId="2" xfId="0" applyFont="1" applyFill="1" applyBorder="1" applyAlignment="1" applyProtection="1">
      <alignment horizontal="center" vertical="center"/>
      <protection locked="0"/>
    </xf>
    <xf numFmtId="0" fontId="5" fillId="10" borderId="8"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10" borderId="1" xfId="0" applyFont="1" applyFill="1" applyBorder="1" applyAlignment="1" applyProtection="1">
      <alignment horizontal="center" vertical="center"/>
      <protection locked="0"/>
    </xf>
    <xf numFmtId="3" fontId="25" fillId="0" borderId="2" xfId="0" applyNumberFormat="1" applyFont="1" applyFill="1" applyBorder="1" applyAlignment="1" applyProtection="1">
      <alignment horizontal="left" vertical="center" wrapText="1"/>
      <protection hidden="1"/>
    </xf>
    <xf numFmtId="0" fontId="25" fillId="10" borderId="2" xfId="0" applyFont="1" applyFill="1" applyBorder="1" applyAlignment="1" applyProtection="1">
      <alignment horizontal="left" vertical="center" wrapText="1"/>
      <protection hidden="1"/>
    </xf>
    <xf numFmtId="3" fontId="25" fillId="2" borderId="11" xfId="0" applyNumberFormat="1" applyFont="1" applyFill="1" applyBorder="1" applyAlignment="1" applyProtection="1">
      <alignment horizontal="left" vertical="center" wrapText="1"/>
    </xf>
    <xf numFmtId="0" fontId="4"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0" borderId="0" xfId="0" applyFont="1" applyAlignment="1" applyProtection="1">
      <alignment horizontal="left" vertical="center"/>
      <protection hidden="1"/>
    </xf>
    <xf numFmtId="0" fontId="25" fillId="0" borderId="7" xfId="0" applyFont="1" applyFill="1" applyBorder="1" applyAlignment="1" applyProtection="1">
      <alignment horizontal="left" vertical="center" wrapText="1"/>
      <protection hidden="1"/>
    </xf>
    <xf numFmtId="0" fontId="5" fillId="10" borderId="7" xfId="0" applyFont="1" applyFill="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left" vertical="center" wrapText="1"/>
      <protection hidden="1"/>
    </xf>
    <xf numFmtId="0" fontId="22" fillId="0" borderId="1" xfId="0" applyFont="1" applyFill="1" applyBorder="1" applyAlignment="1" applyProtection="1">
      <alignment horizontal="center" vertical="center"/>
      <protection hidden="1"/>
    </xf>
    <xf numFmtId="0" fontId="14" fillId="0" borderId="0" xfId="0" applyFont="1" applyAlignment="1" applyProtection="1">
      <alignment vertical="center" wrapText="1"/>
      <protection hidden="1"/>
    </xf>
    <xf numFmtId="0" fontId="14" fillId="0" borderId="4" xfId="0" applyFont="1" applyBorder="1" applyAlignment="1" applyProtection="1">
      <alignment vertical="center" wrapText="1"/>
      <protection hidden="1"/>
    </xf>
    <xf numFmtId="0" fontId="5" fillId="10" borderId="11" xfId="0" applyNumberFormat="1" applyFont="1" applyFill="1" applyBorder="1" applyAlignment="1" applyProtection="1">
      <alignment horizontal="center" vertical="center"/>
      <protection locked="0" hidden="1"/>
    </xf>
    <xf numFmtId="0" fontId="15" fillId="10" borderId="11" xfId="0" applyFont="1" applyFill="1" applyBorder="1" applyAlignment="1" applyProtection="1">
      <alignment vertical="center" wrapText="1"/>
    </xf>
    <xf numFmtId="0" fontId="25" fillId="2" borderId="2" xfId="0" applyFont="1" applyFill="1" applyBorder="1" applyAlignment="1" applyProtection="1">
      <alignment horizontal="left" vertical="center" wrapText="1"/>
    </xf>
    <xf numFmtId="0" fontId="22" fillId="7" borderId="11" xfId="0" applyFont="1" applyFill="1" applyBorder="1" applyAlignment="1" applyProtection="1">
      <alignment horizontal="center" vertical="center"/>
      <protection hidden="1"/>
    </xf>
    <xf numFmtId="0" fontId="18" fillId="3" borderId="11" xfId="0" applyFont="1" applyFill="1" applyBorder="1" applyAlignment="1" applyProtection="1">
      <alignment horizontal="center" vertical="center"/>
      <protection hidden="1"/>
    </xf>
    <xf numFmtId="0" fontId="18" fillId="3" borderId="21" xfId="0" applyFont="1" applyFill="1" applyBorder="1" applyAlignment="1" applyProtection="1">
      <alignment horizontal="center" vertical="center"/>
      <protection hidden="1"/>
    </xf>
    <xf numFmtId="0" fontId="5" fillId="2" borderId="21" xfId="0" applyFont="1" applyFill="1" applyBorder="1" applyAlignment="1" applyProtection="1">
      <alignment horizontal="center" vertical="center"/>
      <protection hidden="1"/>
    </xf>
    <xf numFmtId="0" fontId="5" fillId="10" borderId="8" xfId="0" applyFont="1" applyFill="1" applyBorder="1" applyAlignment="1" applyProtection="1">
      <alignment horizontal="center" vertical="center"/>
      <protection hidden="1"/>
    </xf>
    <xf numFmtId="0" fontId="32" fillId="11" borderId="1" xfId="0" applyFont="1" applyFill="1" applyBorder="1" applyAlignment="1" applyProtection="1">
      <alignment horizontal="left" vertical="center" wrapText="1"/>
    </xf>
    <xf numFmtId="164" fontId="5" fillId="10" borderId="1" xfId="0" applyNumberFormat="1" applyFont="1" applyFill="1" applyBorder="1" applyAlignment="1" applyProtection="1">
      <alignment horizontal="center" vertical="center"/>
      <protection locked="0" hidden="1"/>
    </xf>
    <xf numFmtId="164" fontId="19" fillId="3" borderId="2" xfId="0" applyNumberFormat="1" applyFont="1" applyFill="1" applyBorder="1" applyAlignment="1" applyProtection="1">
      <alignment horizontal="center" vertical="center"/>
      <protection hidden="1"/>
    </xf>
    <xf numFmtId="0" fontId="10" fillId="3" borderId="15" xfId="0" applyFont="1" applyFill="1" applyBorder="1" applyAlignment="1" applyProtection="1">
      <alignment horizontal="center" vertical="center"/>
      <protection hidden="1"/>
    </xf>
    <xf numFmtId="0" fontId="10" fillId="3" borderId="6" xfId="0" applyFont="1" applyFill="1" applyBorder="1" applyAlignment="1" applyProtection="1">
      <alignment horizontal="center" vertical="center"/>
      <protection hidden="1"/>
    </xf>
    <xf numFmtId="0" fontId="10" fillId="3" borderId="20" xfId="0" applyFont="1" applyFill="1" applyBorder="1" applyAlignment="1" applyProtection="1">
      <alignment horizontal="center" vertical="center"/>
      <protection hidden="1"/>
    </xf>
    <xf numFmtId="0" fontId="10" fillId="3" borderId="35" xfId="0" applyFont="1" applyFill="1" applyBorder="1" applyAlignment="1" applyProtection="1">
      <alignment horizontal="center" vertical="center"/>
      <protection hidden="1"/>
    </xf>
    <xf numFmtId="0" fontId="17" fillId="0" borderId="0" xfId="0" applyFont="1" applyFill="1" applyBorder="1" applyProtection="1">
      <protection hidden="1"/>
    </xf>
    <xf numFmtId="0" fontId="15" fillId="0" borderId="0" xfId="0" applyFont="1" applyFill="1" applyBorder="1" applyAlignment="1" applyProtection="1">
      <alignment horizontal="left" vertical="top"/>
      <protection hidden="1"/>
    </xf>
    <xf numFmtId="0" fontId="25" fillId="0" borderId="0" xfId="0" applyFont="1" applyFill="1" applyBorder="1" applyAlignment="1" applyProtection="1">
      <alignment horizontal="left" vertical="top"/>
      <protection hidden="1"/>
    </xf>
    <xf numFmtId="164" fontId="5" fillId="0" borderId="11" xfId="0" applyNumberFormat="1" applyFont="1" applyFill="1" applyBorder="1" applyAlignment="1" applyProtection="1">
      <alignment horizontal="center" vertical="center"/>
      <protection locked="0" hidden="1"/>
    </xf>
    <xf numFmtId="164" fontId="5" fillId="0" borderId="21" xfId="0" applyNumberFormat="1" applyFont="1" applyFill="1" applyBorder="1" applyAlignment="1" applyProtection="1">
      <alignment horizontal="center" vertical="center"/>
      <protection locked="0" hidden="1"/>
    </xf>
    <xf numFmtId="1" fontId="19" fillId="3" borderId="2" xfId="0" applyNumberFormat="1" applyFont="1" applyFill="1" applyBorder="1" applyAlignment="1" applyProtection="1">
      <alignment horizontal="center" vertical="center"/>
      <protection hidden="1"/>
    </xf>
    <xf numFmtId="164" fontId="5" fillId="10" borderId="2" xfId="0" applyNumberFormat="1" applyFont="1" applyFill="1" applyBorder="1" applyAlignment="1" applyProtection="1">
      <alignment horizontal="center" vertical="center"/>
      <protection locked="0" hidden="1"/>
    </xf>
    <xf numFmtId="0" fontId="22" fillId="0" borderId="11" xfId="0" applyFont="1" applyFill="1" applyBorder="1" applyAlignment="1" applyProtection="1">
      <alignment horizontal="center" vertical="center"/>
      <protection hidden="1"/>
    </xf>
    <xf numFmtId="164" fontId="5" fillId="3" borderId="2" xfId="0" applyNumberFormat="1" applyFont="1" applyFill="1" applyBorder="1" applyAlignment="1" applyProtection="1">
      <alignment horizontal="center" vertical="center"/>
      <protection locked="0" hidden="1"/>
    </xf>
    <xf numFmtId="0" fontId="12" fillId="2"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25" fillId="10" borderId="23" xfId="0" applyFont="1" applyFill="1" applyBorder="1" applyAlignment="1" applyProtection="1">
      <alignment horizontal="left" vertical="center" wrapText="1"/>
    </xf>
    <xf numFmtId="0" fontId="25" fillId="10" borderId="13" xfId="0" applyFont="1" applyFill="1" applyBorder="1" applyAlignment="1" applyProtection="1">
      <alignment horizontal="left" vertical="center" wrapText="1"/>
    </xf>
    <xf numFmtId="0" fontId="15" fillId="2" borderId="24" xfId="0" applyFont="1" applyFill="1" applyBorder="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5" fillId="2" borderId="1" xfId="0" applyFont="1" applyFill="1" applyBorder="1" applyAlignment="1">
      <alignment vertical="center" wrapText="1" shrinkToFit="1"/>
    </xf>
    <xf numFmtId="164" fontId="5" fillId="2" borderId="2" xfId="0" applyNumberFormat="1" applyFont="1" applyFill="1" applyBorder="1" applyAlignment="1" applyProtection="1">
      <alignment horizontal="center" vertical="center"/>
      <protection locked="0" hidden="1"/>
    </xf>
    <xf numFmtId="0" fontId="25" fillId="0" borderId="23" xfId="0" applyFont="1" applyFill="1" applyBorder="1" applyAlignment="1" applyProtection="1">
      <alignment horizontal="left" vertical="center" wrapText="1"/>
    </xf>
    <xf numFmtId="0" fontId="25" fillId="0" borderId="13" xfId="0" applyFont="1" applyFill="1" applyBorder="1" applyAlignment="1" applyProtection="1">
      <alignment horizontal="left" vertical="center" wrapText="1"/>
    </xf>
    <xf numFmtId="0" fontId="25" fillId="0" borderId="22" xfId="0" applyFont="1" applyFill="1" applyBorder="1" applyAlignment="1" applyProtection="1">
      <alignment horizontal="left" vertical="center" wrapText="1"/>
    </xf>
    <xf numFmtId="0" fontId="22" fillId="7" borderId="21" xfId="0" applyFont="1" applyFill="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1" xfId="0" applyFont="1" applyBorder="1" applyAlignment="1" applyProtection="1">
      <alignment horizontal="center" vertical="center"/>
      <protection locked="0" hidden="1"/>
    </xf>
    <xf numFmtId="0" fontId="0" fillId="0" borderId="0" xfId="0" applyFont="1" applyAlignment="1" applyProtection="1">
      <alignment horizontal="center" vertical="center"/>
      <protection hidden="1"/>
    </xf>
    <xf numFmtId="0" fontId="25" fillId="0" borderId="10" xfId="0" applyFont="1" applyFill="1" applyBorder="1" applyAlignment="1" applyProtection="1">
      <alignment horizontal="left" vertical="center" wrapText="1"/>
      <protection hidden="1"/>
    </xf>
    <xf numFmtId="0" fontId="19" fillId="7" borderId="10" xfId="0" applyFont="1" applyFill="1" applyBorder="1" applyAlignment="1" applyProtection="1">
      <alignment horizontal="center" vertical="center"/>
      <protection hidden="1"/>
    </xf>
    <xf numFmtId="3" fontId="25" fillId="10" borderId="10" xfId="0" applyNumberFormat="1" applyFont="1" applyFill="1" applyBorder="1" applyAlignment="1" applyProtection="1">
      <alignment horizontal="left" vertical="center" wrapText="1"/>
      <protection hidden="1"/>
    </xf>
    <xf numFmtId="0" fontId="36" fillId="0" borderId="14" xfId="0" applyFont="1" applyBorder="1" applyAlignment="1" applyProtection="1">
      <alignment horizontal="left" vertical="center" wrapText="1"/>
      <protection hidden="1"/>
    </xf>
    <xf numFmtId="0" fontId="36" fillId="0" borderId="19" xfId="0" applyFont="1" applyBorder="1" applyAlignment="1" applyProtection="1">
      <alignment horizontal="left" vertical="center" wrapText="1"/>
      <protection hidden="1"/>
    </xf>
    <xf numFmtId="0" fontId="22" fillId="0" borderId="1" xfId="0" applyFont="1" applyFill="1" applyBorder="1" applyAlignment="1" applyProtection="1">
      <alignment horizontal="center" vertical="center"/>
      <protection hidden="1"/>
    </xf>
    <xf numFmtId="0" fontId="22" fillId="7" borderId="8" xfId="0" applyFont="1" applyFill="1" applyBorder="1" applyAlignment="1" applyProtection="1">
      <alignment horizontal="center" vertical="center"/>
      <protection hidden="1"/>
    </xf>
    <xf numFmtId="0" fontId="30" fillId="7" borderId="33" xfId="0" applyFont="1" applyFill="1" applyBorder="1" applyAlignment="1" applyProtection="1">
      <alignment horizontal="left" vertical="center" wrapText="1"/>
      <protection hidden="1"/>
    </xf>
    <xf numFmtId="0" fontId="12" fillId="0" borderId="11" xfId="0" applyFont="1" applyFill="1" applyBorder="1" applyAlignment="1" applyProtection="1">
      <alignment horizontal="left" vertical="center"/>
      <protection hidden="1"/>
    </xf>
    <xf numFmtId="164" fontId="5" fillId="10" borderId="8" xfId="0" applyNumberFormat="1" applyFont="1" applyFill="1" applyBorder="1" applyAlignment="1" applyProtection="1">
      <alignment horizontal="center" vertical="center"/>
      <protection locked="0" hidden="1"/>
    </xf>
    <xf numFmtId="0" fontId="25" fillId="10" borderId="40" xfId="0" applyFont="1" applyFill="1" applyBorder="1" applyAlignment="1" applyProtection="1">
      <alignment horizontal="left" vertical="center" wrapText="1"/>
    </xf>
    <xf numFmtId="0" fontId="25" fillId="10" borderId="41" xfId="0" applyFont="1" applyFill="1" applyBorder="1" applyAlignment="1" applyProtection="1">
      <alignment horizontal="left" vertical="center" wrapText="1"/>
    </xf>
    <xf numFmtId="0" fontId="25" fillId="2" borderId="42" xfId="0" applyFont="1" applyFill="1" applyBorder="1" applyAlignment="1" applyProtection="1">
      <alignment horizontal="left" vertical="center" wrapText="1"/>
    </xf>
    <xf numFmtId="164" fontId="5" fillId="0" borderId="1" xfId="0" applyNumberFormat="1" applyFont="1" applyFill="1" applyBorder="1" applyAlignment="1" applyProtection="1">
      <alignment horizontal="center" vertical="center"/>
      <protection locked="0" hidden="1"/>
    </xf>
    <xf numFmtId="0" fontId="0" fillId="2" borderId="1" xfId="0" applyFont="1" applyFill="1" applyBorder="1" applyAlignment="1" applyProtection="1">
      <alignment horizontal="center" vertical="center"/>
      <protection locked="0" hidden="1"/>
    </xf>
    <xf numFmtId="0" fontId="5" fillId="0" borderId="36" xfId="0" applyFont="1" applyBorder="1" applyAlignment="1" applyProtection="1">
      <alignment horizontal="center" vertical="center"/>
      <protection locked="0"/>
    </xf>
    <xf numFmtId="164" fontId="5" fillId="3" borderId="21" xfId="0" applyNumberFormat="1" applyFont="1" applyFill="1" applyBorder="1" applyAlignment="1" applyProtection="1">
      <alignment horizontal="center" vertical="center"/>
      <protection locked="0" hidden="1"/>
    </xf>
    <xf numFmtId="3" fontId="29" fillId="2" borderId="7" xfId="0" applyNumberFormat="1" applyFont="1" applyFill="1" applyBorder="1" applyAlignment="1" applyProtection="1">
      <alignment horizontal="left" vertical="center" wrapText="1"/>
      <protection hidden="1"/>
    </xf>
    <xf numFmtId="3" fontId="25" fillId="2" borderId="7" xfId="0" applyNumberFormat="1" applyFont="1" applyFill="1" applyBorder="1" applyAlignment="1" applyProtection="1">
      <alignment horizontal="left" vertical="center" wrapText="1"/>
      <protection hidden="1"/>
    </xf>
    <xf numFmtId="0" fontId="22" fillId="7" borderId="7" xfId="0" applyFont="1" applyFill="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0" fontId="5" fillId="0" borderId="21" xfId="0" applyFont="1" applyFill="1" applyBorder="1" applyAlignment="1" applyProtection="1">
      <alignment horizontal="center" vertical="center"/>
      <protection hidden="1"/>
    </xf>
    <xf numFmtId="3" fontId="29" fillId="0" borderId="11" xfId="0" applyNumberFormat="1" applyFont="1" applyFill="1" applyBorder="1" applyAlignment="1" applyProtection="1">
      <alignment horizontal="left" vertical="center" wrapText="1"/>
      <protection hidden="1"/>
    </xf>
    <xf numFmtId="0" fontId="22" fillId="0" borderId="1" xfId="0" applyFont="1" applyFill="1" applyBorder="1" applyAlignment="1" applyProtection="1">
      <alignment horizontal="left" vertical="top"/>
      <protection hidden="1"/>
    </xf>
    <xf numFmtId="0" fontId="22" fillId="10" borderId="0" xfId="0" applyFont="1" applyFill="1" applyAlignment="1" applyProtection="1">
      <alignment horizontal="left" vertical="top"/>
      <protection hidden="1"/>
    </xf>
    <xf numFmtId="3" fontId="29" fillId="2" borderId="1" xfId="0" applyNumberFormat="1" applyFont="1" applyFill="1" applyBorder="1" applyAlignment="1" applyProtection="1">
      <alignment horizontal="left" vertical="center" wrapText="1"/>
      <protection hidden="1"/>
    </xf>
    <xf numFmtId="0" fontId="22" fillId="10" borderId="1" xfId="0" applyFont="1" applyFill="1" applyBorder="1" applyAlignment="1" applyProtection="1">
      <alignment horizontal="left" vertical="top"/>
      <protection hidden="1"/>
    </xf>
    <xf numFmtId="0" fontId="10" fillId="3" borderId="16" xfId="0" applyFont="1" applyFill="1" applyBorder="1" applyAlignment="1" applyProtection="1">
      <alignment horizontal="center" vertical="center"/>
      <protection hidden="1"/>
    </xf>
    <xf numFmtId="0" fontId="18" fillId="3" borderId="8" xfId="0" applyFont="1" applyFill="1" applyBorder="1" applyAlignment="1" applyProtection="1">
      <alignment horizontal="center" vertical="center"/>
      <protection hidden="1"/>
    </xf>
    <xf numFmtId="3" fontId="29" fillId="0" borderId="10" xfId="0" applyNumberFormat="1" applyFont="1" applyFill="1" applyBorder="1" applyAlignment="1" applyProtection="1">
      <alignment horizontal="left" vertical="center" wrapText="1"/>
      <protection hidden="1"/>
    </xf>
    <xf numFmtId="3" fontId="29" fillId="2" borderId="8" xfId="0" applyNumberFormat="1" applyFont="1" applyFill="1" applyBorder="1" applyAlignment="1" applyProtection="1">
      <alignment horizontal="left" vertical="center" wrapText="1"/>
      <protection hidden="1"/>
    </xf>
    <xf numFmtId="3" fontId="29" fillId="0" borderId="2" xfId="0" applyNumberFormat="1" applyFont="1" applyFill="1" applyBorder="1" applyAlignment="1" applyProtection="1">
      <alignment horizontal="left" vertical="center" wrapText="1"/>
      <protection hidden="1"/>
    </xf>
    <xf numFmtId="3" fontId="29" fillId="2" borderId="21" xfId="0" applyNumberFormat="1" applyFont="1" applyFill="1" applyBorder="1" applyAlignment="1" applyProtection="1">
      <alignment horizontal="left" vertical="center" wrapText="1"/>
      <protection hidden="1"/>
    </xf>
    <xf numFmtId="3" fontId="29" fillId="0" borderId="1" xfId="0" applyNumberFormat="1" applyFont="1" applyFill="1" applyBorder="1" applyAlignment="1" applyProtection="1">
      <alignment horizontal="left" vertical="center" wrapText="1"/>
      <protection hidden="1"/>
    </xf>
    <xf numFmtId="0" fontId="5" fillId="0" borderId="2" xfId="0" applyFont="1" applyBorder="1" applyAlignment="1" applyProtection="1">
      <alignment horizontal="center" vertical="center" wrapText="1"/>
      <protection locked="0" hidden="1"/>
    </xf>
    <xf numFmtId="0" fontId="5" fillId="0" borderId="1" xfId="0" applyFont="1" applyBorder="1" applyAlignment="1" applyProtection="1">
      <alignment horizontal="center" vertical="center" wrapText="1"/>
      <protection locked="0" hidden="1"/>
    </xf>
    <xf numFmtId="0" fontId="5" fillId="0" borderId="11" xfId="0" applyFont="1" applyBorder="1" applyAlignment="1" applyProtection="1">
      <alignment horizontal="center" vertical="center" wrapText="1"/>
      <protection locked="0" hidden="1"/>
    </xf>
    <xf numFmtId="3" fontId="19" fillId="3" borderId="2" xfId="0" applyNumberFormat="1" applyFont="1" applyFill="1" applyBorder="1" applyAlignment="1" applyProtection="1">
      <alignment horizontal="center" vertical="center"/>
      <protection hidden="1"/>
    </xf>
    <xf numFmtId="3" fontId="29" fillId="2" borderId="2" xfId="0" applyNumberFormat="1" applyFont="1" applyFill="1" applyBorder="1" applyAlignment="1" applyProtection="1">
      <alignment horizontal="left" vertical="center" wrapText="1"/>
      <protection hidden="1"/>
    </xf>
    <xf numFmtId="0" fontId="0" fillId="0" borderId="1" xfId="0" applyBorder="1" applyAlignment="1">
      <alignment horizontal="left" vertical="center" wrapText="1"/>
    </xf>
    <xf numFmtId="0" fontId="10" fillId="3" borderId="1" xfId="0" applyFont="1" applyFill="1" applyBorder="1" applyAlignment="1" applyProtection="1">
      <alignment horizontal="left" vertical="top" wrapText="1"/>
      <protection hidden="1"/>
    </xf>
    <xf numFmtId="0" fontId="30" fillId="7" borderId="19" xfId="0" applyFont="1" applyFill="1" applyBorder="1" applyAlignment="1" applyProtection="1">
      <alignment horizontal="left" vertical="center" wrapText="1"/>
      <protection hidden="1"/>
    </xf>
    <xf numFmtId="0" fontId="30" fillId="7" borderId="20" xfId="0" applyFont="1" applyFill="1" applyBorder="1" applyAlignment="1" applyProtection="1">
      <alignment horizontal="left" vertical="center" wrapText="1"/>
      <protection hidden="1"/>
    </xf>
    <xf numFmtId="0" fontId="20" fillId="7" borderId="19" xfId="0" applyFont="1" applyFill="1" applyBorder="1" applyAlignment="1" applyProtection="1">
      <alignment horizontal="left" vertical="center" wrapText="1"/>
      <protection hidden="1"/>
    </xf>
    <xf numFmtId="0" fontId="20" fillId="7" borderId="20" xfId="0" applyFont="1" applyFill="1" applyBorder="1" applyAlignment="1" applyProtection="1">
      <alignment horizontal="left" vertical="center" wrapText="1"/>
      <protection hidden="1"/>
    </xf>
    <xf numFmtId="0" fontId="22" fillId="0" borderId="0" xfId="0" applyFont="1" applyAlignment="1" applyProtection="1">
      <alignment horizontal="left" vertical="top"/>
      <protection hidden="1"/>
    </xf>
    <xf numFmtId="0" fontId="24" fillId="10" borderId="10" xfId="0" applyFont="1" applyFill="1" applyBorder="1" applyAlignment="1" applyProtection="1">
      <alignment horizontal="left" vertical="center" wrapText="1"/>
      <protection hidden="1"/>
    </xf>
    <xf numFmtId="0" fontId="24" fillId="10" borderId="7" xfId="0" applyFont="1" applyFill="1" applyBorder="1" applyAlignment="1" applyProtection="1">
      <alignment horizontal="left" vertical="center" wrapText="1"/>
      <protection hidden="1"/>
    </xf>
    <xf numFmtId="0" fontId="22" fillId="0" borderId="0" xfId="0" applyFont="1" applyAlignment="1" applyProtection="1">
      <alignment horizontal="left" vertical="top"/>
      <protection hidden="1"/>
    </xf>
    <xf numFmtId="3" fontId="29" fillId="10" borderId="11" xfId="0" applyNumberFormat="1" applyFont="1" applyFill="1" applyBorder="1" applyAlignment="1" applyProtection="1">
      <alignment horizontal="left" vertical="center" wrapText="1"/>
      <protection hidden="1"/>
    </xf>
    <xf numFmtId="0" fontId="19" fillId="10" borderId="2" xfId="0" applyFont="1" applyFill="1" applyBorder="1" applyAlignment="1" applyProtection="1">
      <alignment horizontal="center" vertical="center"/>
      <protection hidden="1"/>
    </xf>
    <xf numFmtId="0" fontId="5" fillId="10" borderId="21" xfId="0" applyFont="1" applyFill="1" applyBorder="1" applyAlignment="1" applyProtection="1">
      <alignment horizontal="center" vertical="center"/>
      <protection locked="0"/>
    </xf>
    <xf numFmtId="0" fontId="5" fillId="10" borderId="36" xfId="0" applyFont="1" applyFill="1" applyBorder="1" applyAlignment="1" applyProtection="1">
      <alignment horizontal="center" vertical="center"/>
      <protection locked="0"/>
    </xf>
    <xf numFmtId="3" fontId="25" fillId="2" borderId="14" xfId="0" applyNumberFormat="1" applyFont="1" applyFill="1" applyBorder="1" applyAlignment="1" applyProtection="1">
      <alignment horizontal="left" vertical="center" wrapText="1"/>
      <protection hidden="1"/>
    </xf>
    <xf numFmtId="3" fontId="25" fillId="2" borderId="5" xfId="0" applyNumberFormat="1" applyFont="1" applyFill="1" applyBorder="1" applyAlignment="1" applyProtection="1">
      <alignment horizontal="left" vertical="center" wrapText="1"/>
      <protection hidden="1"/>
    </xf>
    <xf numFmtId="3" fontId="25" fillId="2" borderId="19" xfId="0" applyNumberFormat="1" applyFont="1" applyFill="1" applyBorder="1" applyAlignment="1" applyProtection="1">
      <alignment horizontal="left" vertical="center" wrapText="1"/>
      <protection hidden="1"/>
    </xf>
    <xf numFmtId="0" fontId="5" fillId="0" borderId="26" xfId="0" applyFont="1" applyBorder="1" applyAlignment="1" applyProtection="1">
      <alignment horizontal="center" vertical="center"/>
      <protection locked="0"/>
    </xf>
    <xf numFmtId="3" fontId="25" fillId="2" borderId="38" xfId="0" applyNumberFormat="1" applyFont="1" applyFill="1" applyBorder="1" applyAlignment="1" applyProtection="1">
      <alignment vertical="center" wrapText="1"/>
      <protection hidden="1"/>
    </xf>
    <xf numFmtId="0" fontId="22" fillId="0" borderId="0" xfId="0" applyFont="1" applyAlignment="1" applyProtection="1">
      <alignment horizontal="left" vertical="top"/>
      <protection hidden="1"/>
    </xf>
    <xf numFmtId="3" fontId="29" fillId="10" borderId="7" xfId="0" applyNumberFormat="1" applyFont="1" applyFill="1" applyBorder="1" applyAlignment="1" applyProtection="1">
      <alignment horizontal="left" vertical="center" wrapText="1"/>
      <protection hidden="1"/>
    </xf>
    <xf numFmtId="3" fontId="25" fillId="2" borderId="2" xfId="0" applyNumberFormat="1" applyFont="1" applyFill="1" applyBorder="1" applyAlignment="1" applyProtection="1">
      <alignment horizontal="left" vertical="center" wrapText="1"/>
    </xf>
    <xf numFmtId="3" fontId="25" fillId="2" borderId="1" xfId="0" applyNumberFormat="1" applyFont="1" applyFill="1" applyBorder="1" applyAlignment="1" applyProtection="1">
      <alignment horizontal="left" vertical="center" wrapText="1"/>
    </xf>
    <xf numFmtId="0" fontId="5" fillId="2" borderId="2" xfId="0" applyNumberFormat="1" applyFont="1" applyFill="1" applyBorder="1" applyAlignment="1" applyProtection="1">
      <alignment horizontal="center" vertical="center" wrapText="1"/>
      <protection hidden="1"/>
    </xf>
    <xf numFmtId="0" fontId="5" fillId="2" borderId="1" xfId="0" applyNumberFormat="1" applyFont="1" applyFill="1" applyBorder="1" applyAlignment="1" applyProtection="1">
      <alignment horizontal="center" vertical="center" wrapText="1"/>
      <protection hidden="1"/>
    </xf>
    <xf numFmtId="0" fontId="5" fillId="2" borderId="11" xfId="0" applyNumberFormat="1" applyFont="1" applyFill="1" applyBorder="1" applyAlignment="1" applyProtection="1">
      <alignment horizontal="center" vertical="center" wrapText="1"/>
      <protection hidden="1"/>
    </xf>
    <xf numFmtId="0" fontId="5" fillId="2" borderId="7" xfId="0" applyNumberFormat="1" applyFont="1" applyFill="1" applyBorder="1" applyAlignment="1" applyProtection="1">
      <alignment horizontal="center" vertical="center" wrapText="1"/>
      <protection locked="0" hidden="1"/>
    </xf>
    <xf numFmtId="0" fontId="22" fillId="0" borderId="2" xfId="0" applyFont="1" applyBorder="1" applyAlignment="1" applyProtection="1">
      <alignment horizontal="center" vertical="center" wrapText="1"/>
      <protection hidden="1"/>
    </xf>
    <xf numFmtId="0" fontId="22" fillId="0" borderId="7" xfId="0" applyFont="1" applyBorder="1" applyAlignment="1" applyProtection="1">
      <alignment horizontal="center" vertical="center" wrapText="1"/>
      <protection hidden="1"/>
    </xf>
    <xf numFmtId="0" fontId="22" fillId="0" borderId="8" xfId="0" applyFont="1" applyBorder="1" applyAlignment="1" applyProtection="1">
      <alignment horizontal="center" vertical="center" wrapText="1"/>
      <protection hidden="1"/>
    </xf>
    <xf numFmtId="3" fontId="25" fillId="0" borderId="15" xfId="0" applyNumberFormat="1" applyFont="1" applyBorder="1" applyAlignment="1" applyProtection="1">
      <alignment horizontal="left" vertical="center" wrapText="1"/>
    </xf>
    <xf numFmtId="3" fontId="25" fillId="0" borderId="6" xfId="0" applyNumberFormat="1" applyFont="1" applyBorder="1" applyAlignment="1" applyProtection="1">
      <alignment horizontal="left" vertical="center" wrapText="1"/>
    </xf>
    <xf numFmtId="3" fontId="25" fillId="0" borderId="20" xfId="0" applyNumberFormat="1" applyFont="1" applyBorder="1" applyAlignment="1" applyProtection="1">
      <alignment horizontal="left" vertical="center" wrapText="1"/>
    </xf>
    <xf numFmtId="0" fontId="10" fillId="3" borderId="8" xfId="0" applyFont="1" applyFill="1" applyBorder="1" applyAlignment="1" applyProtection="1">
      <alignment horizontal="left" vertical="top" wrapText="1"/>
    </xf>
    <xf numFmtId="0" fontId="10" fillId="3" borderId="7" xfId="0" applyFont="1" applyFill="1" applyBorder="1" applyAlignment="1" applyProtection="1">
      <alignment horizontal="left" vertical="top" wrapText="1"/>
    </xf>
    <xf numFmtId="0" fontId="10" fillId="3" borderId="2" xfId="0" applyFont="1" applyFill="1" applyBorder="1" applyAlignment="1" applyProtection="1">
      <alignment horizontal="left" vertical="top" wrapText="1"/>
    </xf>
    <xf numFmtId="0" fontId="10" fillId="3" borderId="44" xfId="0" applyFont="1" applyFill="1" applyBorder="1" applyAlignment="1" applyProtection="1">
      <alignment horizontal="left" vertical="top" wrapText="1"/>
    </xf>
    <xf numFmtId="0" fontId="10" fillId="3" borderId="45" xfId="0" applyFont="1" applyFill="1" applyBorder="1" applyAlignment="1" applyProtection="1">
      <alignment horizontal="left" vertical="top" wrapText="1"/>
    </xf>
    <xf numFmtId="0" fontId="10" fillId="3" borderId="24" xfId="0" applyFont="1" applyFill="1" applyBorder="1" applyAlignment="1" applyProtection="1">
      <alignment horizontal="left" vertical="top" wrapText="1"/>
    </xf>
    <xf numFmtId="0" fontId="25" fillId="2" borderId="40" xfId="0" applyFont="1" applyFill="1" applyBorder="1" applyAlignment="1" applyProtection="1">
      <alignment horizontal="left" vertical="center" wrapText="1"/>
    </xf>
    <xf numFmtId="0" fontId="25" fillId="2" borderId="41" xfId="0" applyFont="1" applyFill="1" applyBorder="1" applyAlignment="1" applyProtection="1">
      <alignment horizontal="left" vertical="center" wrapText="1"/>
    </xf>
    <xf numFmtId="3" fontId="29" fillId="2" borderId="6" xfId="0" applyNumberFormat="1" applyFont="1" applyFill="1" applyBorder="1" applyAlignment="1" applyProtection="1">
      <alignment horizontal="left" vertical="center" wrapText="1"/>
      <protection hidden="1"/>
    </xf>
    <xf numFmtId="0" fontId="22" fillId="0" borderId="0" xfId="0" applyFont="1" applyAlignment="1" applyProtection="1">
      <alignment horizontal="left" vertical="top"/>
      <protection hidden="1"/>
    </xf>
    <xf numFmtId="0" fontId="5" fillId="2" borderId="0" xfId="0" applyFont="1" applyFill="1" applyBorder="1" applyAlignment="1" applyProtection="1">
      <alignment horizontal="center" vertical="center"/>
      <protection locked="0"/>
    </xf>
    <xf numFmtId="3" fontId="25" fillId="2" borderId="17" xfId="0" applyNumberFormat="1" applyFont="1" applyFill="1" applyBorder="1" applyAlignment="1" applyProtection="1">
      <alignment horizontal="left" vertical="center" wrapText="1"/>
      <protection hidden="1"/>
    </xf>
    <xf numFmtId="3" fontId="25" fillId="2" borderId="6" xfId="0" applyNumberFormat="1" applyFont="1" applyFill="1" applyBorder="1" applyAlignment="1" applyProtection="1">
      <alignment horizontal="left" vertical="center" wrapText="1"/>
      <protection hidden="1"/>
    </xf>
    <xf numFmtId="3" fontId="25" fillId="2" borderId="20" xfId="0" applyNumberFormat="1" applyFont="1" applyFill="1" applyBorder="1" applyAlignment="1" applyProtection="1">
      <alignment horizontal="left" vertical="center" wrapText="1"/>
      <protection hidden="1"/>
    </xf>
    <xf numFmtId="3" fontId="25" fillId="2" borderId="15" xfId="0" applyNumberFormat="1" applyFont="1" applyFill="1" applyBorder="1" applyAlignment="1" applyProtection="1">
      <alignment horizontal="left" vertical="center" wrapText="1"/>
      <protection hidden="1"/>
    </xf>
    <xf numFmtId="3" fontId="29" fillId="2" borderId="20" xfId="0" applyNumberFormat="1" applyFont="1" applyFill="1" applyBorder="1" applyAlignment="1" applyProtection="1">
      <alignment horizontal="left" vertical="center" wrapText="1"/>
      <protection hidden="1"/>
    </xf>
    <xf numFmtId="3" fontId="29" fillId="2" borderId="3" xfId="0" applyNumberFormat="1" applyFont="1" applyFill="1" applyBorder="1" applyAlignment="1" applyProtection="1">
      <alignment horizontal="left" vertical="center" wrapText="1"/>
      <protection hidden="1"/>
    </xf>
    <xf numFmtId="0" fontId="19" fillId="10" borderId="11" xfId="0" applyNumberFormat="1" applyFont="1" applyFill="1" applyBorder="1" applyAlignment="1" applyProtection="1">
      <alignment horizontal="center" vertical="center" wrapText="1"/>
      <protection hidden="1"/>
    </xf>
    <xf numFmtId="0" fontId="19" fillId="7" borderId="2" xfId="0" applyNumberFormat="1" applyFont="1" applyFill="1" applyBorder="1" applyAlignment="1" applyProtection="1">
      <alignment horizontal="center" vertical="center"/>
      <protection hidden="1"/>
    </xf>
    <xf numFmtId="0" fontId="5" fillId="2" borderId="10" xfId="0" applyNumberFormat="1" applyFont="1" applyFill="1" applyBorder="1" applyAlignment="1" applyProtection="1">
      <alignment horizontal="center" vertical="center" wrapText="1"/>
      <protection hidden="1"/>
    </xf>
    <xf numFmtId="0" fontId="5" fillId="11" borderId="2" xfId="0" applyNumberFormat="1" applyFont="1" applyFill="1" applyBorder="1" applyAlignment="1" applyProtection="1">
      <alignment horizontal="center" vertical="center" wrapText="1"/>
      <protection hidden="1"/>
    </xf>
    <xf numFmtId="0" fontId="5" fillId="11" borderId="11" xfId="0" applyNumberFormat="1" applyFont="1" applyFill="1" applyBorder="1" applyAlignment="1" applyProtection="1">
      <alignment horizontal="center" vertical="center" wrapText="1"/>
      <protection hidden="1"/>
    </xf>
    <xf numFmtId="0" fontId="5" fillId="2" borderId="7" xfId="0" applyNumberFormat="1" applyFont="1" applyFill="1" applyBorder="1" applyAlignment="1" applyProtection="1">
      <alignment horizontal="center" vertical="center" wrapText="1"/>
      <protection hidden="1"/>
    </xf>
    <xf numFmtId="3" fontId="25" fillId="12" borderId="11" xfId="0" applyNumberFormat="1" applyFont="1" applyFill="1" applyBorder="1" applyAlignment="1" applyProtection="1">
      <alignment horizontal="left" vertical="center" wrapText="1"/>
      <protection hidden="1"/>
    </xf>
    <xf numFmtId="3" fontId="29" fillId="12" borderId="11" xfId="0" applyNumberFormat="1" applyFont="1" applyFill="1" applyBorder="1" applyAlignment="1" applyProtection="1">
      <alignment horizontal="left" vertical="center" wrapText="1"/>
      <protection hidden="1"/>
    </xf>
    <xf numFmtId="0" fontId="25" fillId="2" borderId="17" xfId="0" applyFont="1" applyFill="1" applyBorder="1" applyAlignment="1" applyProtection="1">
      <alignment horizontal="left" vertical="center" wrapText="1"/>
    </xf>
    <xf numFmtId="0" fontId="25" fillId="0" borderId="6" xfId="0" applyFont="1" applyBorder="1" applyAlignment="1" applyProtection="1">
      <alignment horizontal="left" vertical="center" wrapText="1"/>
    </xf>
    <xf numFmtId="0" fontId="25" fillId="0" borderId="20" xfId="0" applyFont="1" applyBorder="1" applyAlignment="1" applyProtection="1">
      <alignment horizontal="left" vertical="center" wrapText="1"/>
    </xf>
    <xf numFmtId="0" fontId="22" fillId="2" borderId="2" xfId="0" applyFont="1" applyFill="1" applyBorder="1" applyAlignment="1" applyProtection="1">
      <alignment horizontal="center" vertical="center"/>
      <protection hidden="1"/>
    </xf>
    <xf numFmtId="0" fontId="5" fillId="0" borderId="0" xfId="0" applyFont="1" applyBorder="1" applyAlignment="1" applyProtection="1">
      <alignment horizontal="center" vertical="center"/>
      <protection locked="0"/>
    </xf>
    <xf numFmtId="3" fontId="25" fillId="10" borderId="14" xfId="0" applyNumberFormat="1" applyFont="1" applyFill="1" applyBorder="1" applyAlignment="1" applyProtection="1">
      <alignment horizontal="left" vertical="center" wrapText="1"/>
      <protection hidden="1"/>
    </xf>
    <xf numFmtId="0" fontId="5" fillId="10" borderId="26" xfId="0" applyFont="1" applyFill="1" applyBorder="1" applyAlignment="1" applyProtection="1">
      <alignment horizontal="center" vertical="center"/>
      <protection locked="0"/>
    </xf>
    <xf numFmtId="3" fontId="25" fillId="10" borderId="5" xfId="0" applyNumberFormat="1" applyFont="1" applyFill="1" applyBorder="1" applyAlignment="1" applyProtection="1">
      <alignment horizontal="left" vertical="center" wrapText="1"/>
      <protection hidden="1"/>
    </xf>
    <xf numFmtId="0" fontId="25" fillId="0" borderId="1" xfId="0" applyFont="1" applyFill="1" applyBorder="1" applyAlignment="1" applyProtection="1">
      <alignment horizontal="left" vertical="center" wrapText="1"/>
    </xf>
    <xf numFmtId="0" fontId="20" fillId="7" borderId="7" xfId="0" applyFont="1" applyFill="1" applyBorder="1" applyAlignment="1" applyProtection="1">
      <alignment horizontal="left" vertical="center" wrapText="1"/>
      <protection hidden="1"/>
    </xf>
    <xf numFmtId="0" fontId="0" fillId="0" borderId="0" xfId="0" applyFont="1" applyAlignment="1" applyProtection="1">
      <alignment wrapText="1"/>
      <protection hidden="1"/>
    </xf>
    <xf numFmtId="0" fontId="0" fillId="3" borderId="0" xfId="0" applyFont="1" applyFill="1" applyProtection="1">
      <protection hidden="1"/>
    </xf>
    <xf numFmtId="0" fontId="5" fillId="0" borderId="0" xfId="0" applyNumberFormat="1" applyFont="1" applyBorder="1" applyAlignment="1" applyProtection="1">
      <alignment horizontal="center" vertical="center" wrapText="1"/>
      <protection locked="0" hidden="1"/>
    </xf>
    <xf numFmtId="0" fontId="5" fillId="0" borderId="0" xfId="0" applyFont="1" applyBorder="1" applyAlignment="1" applyProtection="1">
      <alignment horizontal="center" vertical="center" wrapText="1"/>
      <protection locked="0" hidden="1"/>
    </xf>
    <xf numFmtId="3" fontId="25" fillId="0" borderId="6" xfId="0" applyNumberFormat="1" applyFont="1" applyBorder="1" applyAlignment="1" applyProtection="1">
      <alignment horizontal="left" vertical="center" wrapText="1"/>
      <protection hidden="1"/>
    </xf>
    <xf numFmtId="3" fontId="25" fillId="0" borderId="20" xfId="0" applyNumberFormat="1" applyFont="1" applyBorder="1" applyAlignment="1" applyProtection="1">
      <alignment horizontal="left" vertical="center" wrapText="1"/>
      <protection hidden="1"/>
    </xf>
    <xf numFmtId="3" fontId="19" fillId="7" borderId="10" xfId="0" applyNumberFormat="1" applyFont="1" applyFill="1" applyBorder="1" applyAlignment="1" applyProtection="1">
      <alignment horizontal="center" vertical="center"/>
      <protection hidden="1"/>
    </xf>
    <xf numFmtId="0" fontId="0" fillId="0" borderId="1" xfId="0" applyFont="1" applyBorder="1" applyProtection="1">
      <protection hidden="1"/>
    </xf>
    <xf numFmtId="0" fontId="19" fillId="7" borderId="8" xfId="0" applyNumberFormat="1" applyFont="1" applyFill="1" applyBorder="1" applyAlignment="1" applyProtection="1">
      <alignment horizontal="center" vertical="center" wrapText="1"/>
      <protection hidden="1"/>
    </xf>
    <xf numFmtId="0" fontId="19" fillId="7" borderId="11" xfId="0" applyNumberFormat="1" applyFont="1" applyFill="1" applyBorder="1" applyAlignment="1" applyProtection="1">
      <alignment horizontal="center" vertical="center"/>
      <protection hidden="1"/>
    </xf>
    <xf numFmtId="0" fontId="19" fillId="7" borderId="8" xfId="0" applyNumberFormat="1" applyFont="1" applyFill="1" applyBorder="1" applyAlignment="1" applyProtection="1">
      <alignment horizontal="center" vertical="center"/>
      <protection hidden="1"/>
    </xf>
    <xf numFmtId="0" fontId="5" fillId="0" borderId="2" xfId="0" applyNumberFormat="1" applyFont="1" applyFill="1" applyBorder="1" applyAlignment="1" applyProtection="1">
      <alignment horizontal="center" vertical="center" wrapText="1"/>
      <protection hidden="1"/>
    </xf>
    <xf numFmtId="0" fontId="5" fillId="0" borderId="11" xfId="0" applyNumberFormat="1" applyFont="1" applyFill="1" applyBorder="1" applyAlignment="1" applyProtection="1">
      <alignment horizontal="center" vertical="center" wrapText="1"/>
      <protection hidden="1"/>
    </xf>
    <xf numFmtId="0" fontId="5" fillId="0" borderId="10" xfId="0" applyNumberFormat="1"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0" xfId="0" applyNumberFormat="1" applyFont="1" applyFill="1" applyBorder="1" applyAlignment="1" applyProtection="1">
      <alignment horizontal="center" vertical="center" wrapText="1"/>
      <protection locked="0" hidden="1"/>
    </xf>
    <xf numFmtId="0" fontId="5" fillId="5" borderId="2" xfId="0" applyNumberFormat="1" applyFont="1" applyFill="1" applyBorder="1" applyAlignment="1" applyProtection="1">
      <alignment horizontal="center" vertical="center" wrapText="1"/>
      <protection hidden="1"/>
    </xf>
    <xf numFmtId="0" fontId="5" fillId="5" borderId="11" xfId="0" applyNumberFormat="1" applyFont="1" applyFill="1" applyBorder="1" applyAlignment="1" applyProtection="1">
      <alignment horizontal="center" vertical="center" wrapText="1"/>
      <protection hidden="1"/>
    </xf>
    <xf numFmtId="0" fontId="5" fillId="2" borderId="26" xfId="0" applyFont="1" applyFill="1" applyBorder="1" applyAlignment="1" applyProtection="1">
      <alignment horizontal="center" vertical="center"/>
      <protection locked="0"/>
    </xf>
    <xf numFmtId="0" fontId="5" fillId="10" borderId="11" xfId="0" applyFont="1" applyFill="1" applyBorder="1" applyAlignment="1" applyProtection="1">
      <alignment horizontal="center" vertical="center"/>
      <protection hidden="1"/>
    </xf>
    <xf numFmtId="0" fontId="38" fillId="6" borderId="2" xfId="2" applyFont="1" applyFill="1" applyBorder="1" applyAlignment="1" applyProtection="1">
      <alignment horizontal="center" vertical="center" textRotation="90" wrapText="1"/>
      <protection hidden="1"/>
    </xf>
    <xf numFmtId="0" fontId="11" fillId="6" borderId="2" xfId="2" applyFont="1" applyFill="1" applyBorder="1" applyAlignment="1" applyProtection="1">
      <alignment horizontal="center" vertical="center" textRotation="90" wrapText="1"/>
      <protection hidden="1"/>
    </xf>
    <xf numFmtId="164" fontId="19" fillId="8" borderId="2" xfId="0" applyNumberFormat="1" applyFont="1" applyFill="1" applyBorder="1" applyAlignment="1" applyProtection="1">
      <alignment horizontal="center" vertical="center"/>
      <protection hidden="1"/>
    </xf>
    <xf numFmtId="0" fontId="11" fillId="6" borderId="2" xfId="2" applyFont="1" applyFill="1" applyBorder="1" applyAlignment="1" applyProtection="1">
      <alignment horizontal="center" textRotation="90" wrapText="1"/>
      <protection hidden="1"/>
    </xf>
    <xf numFmtId="0" fontId="5" fillId="13" borderId="1" xfId="0" applyFont="1" applyFill="1" applyBorder="1" applyAlignment="1">
      <alignment wrapText="1" shrinkToFit="1"/>
    </xf>
    <xf numFmtId="0" fontId="27" fillId="13" borderId="1" xfId="0" applyFont="1" applyFill="1" applyBorder="1" applyAlignment="1" applyProtection="1">
      <alignment horizontal="center" vertical="center" wrapText="1"/>
      <protection hidden="1"/>
    </xf>
    <xf numFmtId="0" fontId="0" fillId="13" borderId="1" xfId="0" applyFont="1" applyFill="1" applyBorder="1" applyAlignment="1" applyProtection="1">
      <alignment horizontal="center" vertical="center"/>
      <protection locked="0" hidden="1"/>
    </xf>
    <xf numFmtId="0" fontId="19" fillId="8" borderId="2" xfId="0" applyNumberFormat="1" applyFont="1" applyFill="1" applyBorder="1" applyAlignment="1" applyProtection="1">
      <alignment horizontal="center" vertical="center" wrapText="1"/>
      <protection hidden="1"/>
    </xf>
    <xf numFmtId="0" fontId="19" fillId="8" borderId="11" xfId="0" applyNumberFormat="1" applyFont="1" applyFill="1" applyBorder="1" applyAlignment="1" applyProtection="1">
      <alignment horizontal="center" vertical="center" wrapText="1"/>
      <protection hidden="1"/>
    </xf>
    <xf numFmtId="0" fontId="19" fillId="8" borderId="2" xfId="0" applyFont="1" applyFill="1" applyBorder="1" applyAlignment="1" applyProtection="1">
      <alignment horizontal="center" vertical="center"/>
      <protection hidden="1"/>
    </xf>
    <xf numFmtId="3" fontId="19" fillId="8" borderId="2" xfId="0" applyNumberFormat="1" applyFont="1" applyFill="1" applyBorder="1" applyAlignment="1" applyProtection="1">
      <alignment horizontal="center" vertical="center"/>
      <protection hidden="1"/>
    </xf>
    <xf numFmtId="0" fontId="5" fillId="2" borderId="8" xfId="0" applyNumberFormat="1" applyFont="1" applyFill="1" applyBorder="1" applyAlignment="1" applyProtection="1">
      <alignment horizontal="center" vertical="center" wrapText="1"/>
      <protection hidden="1"/>
    </xf>
    <xf numFmtId="0" fontId="5" fillId="2" borderId="21" xfId="0" applyNumberFormat="1" applyFont="1" applyFill="1" applyBorder="1" applyAlignment="1" applyProtection="1">
      <alignment horizontal="center" vertical="center" wrapText="1"/>
      <protection hidden="1"/>
    </xf>
    <xf numFmtId="0" fontId="5" fillId="2" borderId="26" xfId="0" applyNumberFormat="1" applyFont="1" applyFill="1" applyBorder="1" applyAlignment="1" applyProtection="1">
      <alignment horizontal="center" vertical="center" wrapText="1"/>
      <protection locked="0" hidden="1"/>
    </xf>
    <xf numFmtId="0" fontId="5" fillId="2" borderId="8" xfId="0" applyFont="1" applyFill="1" applyBorder="1" applyAlignment="1" applyProtection="1">
      <alignment horizontal="center" vertical="center"/>
      <protection hidden="1"/>
    </xf>
    <xf numFmtId="164" fontId="5" fillId="0" borderId="7" xfId="0" applyNumberFormat="1" applyFont="1" applyFill="1" applyBorder="1" applyAlignment="1" applyProtection="1">
      <alignment horizontal="center" vertical="center"/>
      <protection locked="0" hidden="1"/>
    </xf>
    <xf numFmtId="164" fontId="5" fillId="0" borderId="36" xfId="0" applyNumberFormat="1" applyFont="1" applyFill="1" applyBorder="1" applyAlignment="1" applyProtection="1">
      <alignment horizontal="center" vertical="center"/>
      <protection locked="0" hidden="1"/>
    </xf>
    <xf numFmtId="164" fontId="5" fillId="3" borderId="7" xfId="0" applyNumberFormat="1" applyFont="1" applyFill="1" applyBorder="1" applyAlignment="1" applyProtection="1">
      <alignment horizontal="center" vertical="center"/>
      <protection locked="0" hidden="1"/>
    </xf>
    <xf numFmtId="164" fontId="5" fillId="3" borderId="36" xfId="0" applyNumberFormat="1" applyFont="1" applyFill="1" applyBorder="1" applyAlignment="1" applyProtection="1">
      <alignment horizontal="center" vertical="center"/>
      <protection locked="0" hidden="1"/>
    </xf>
    <xf numFmtId="164" fontId="5" fillId="3" borderId="8" xfId="0" applyNumberFormat="1" applyFont="1" applyFill="1" applyBorder="1" applyAlignment="1" applyProtection="1">
      <alignment horizontal="center" vertical="center"/>
      <protection locked="0" hidden="1"/>
    </xf>
    <xf numFmtId="164" fontId="5" fillId="3" borderId="10" xfId="0" applyNumberFormat="1" applyFont="1" applyFill="1" applyBorder="1" applyAlignment="1" applyProtection="1">
      <alignment horizontal="center" vertical="center"/>
      <protection locked="0" hidden="1"/>
    </xf>
    <xf numFmtId="0" fontId="19" fillId="8" borderId="1" xfId="0" applyNumberFormat="1" applyFont="1" applyFill="1" applyBorder="1" applyAlignment="1" applyProtection="1">
      <alignment horizontal="center" vertical="center" wrapText="1"/>
      <protection hidden="1"/>
    </xf>
    <xf numFmtId="0" fontId="19" fillId="8" borderId="12" xfId="0" applyNumberFormat="1" applyFont="1" applyFill="1" applyBorder="1" applyAlignment="1" applyProtection="1">
      <alignment horizontal="center" vertical="center" wrapText="1"/>
      <protection hidden="1"/>
    </xf>
    <xf numFmtId="0" fontId="19" fillId="8" borderId="23" xfId="0" applyNumberFormat="1" applyFont="1" applyFill="1" applyBorder="1" applyAlignment="1" applyProtection="1">
      <alignment horizontal="center" vertical="center" wrapText="1"/>
      <protection hidden="1"/>
    </xf>
    <xf numFmtId="0" fontId="19" fillId="8" borderId="22" xfId="0" applyNumberFormat="1" applyFont="1" applyFill="1" applyBorder="1" applyAlignment="1" applyProtection="1">
      <alignment horizontal="center" vertical="center" wrapText="1"/>
      <protection hidden="1"/>
    </xf>
    <xf numFmtId="0" fontId="19" fillId="3" borderId="12" xfId="0" applyNumberFormat="1" applyFont="1" applyFill="1" applyBorder="1" applyAlignment="1" applyProtection="1">
      <alignment horizontal="center" vertical="center" wrapText="1"/>
      <protection hidden="1"/>
    </xf>
    <xf numFmtId="0" fontId="19" fillId="3" borderId="23" xfId="0" applyNumberFormat="1" applyFont="1" applyFill="1" applyBorder="1" applyAlignment="1" applyProtection="1">
      <alignment horizontal="center" vertical="center" wrapText="1"/>
      <protection hidden="1"/>
    </xf>
    <xf numFmtId="0" fontId="19" fillId="3" borderId="24" xfId="0" applyNumberFormat="1" applyFont="1" applyFill="1" applyBorder="1" applyAlignment="1" applyProtection="1">
      <alignment horizontal="center" vertical="center" wrapText="1"/>
      <protection hidden="1"/>
    </xf>
    <xf numFmtId="0" fontId="19" fillId="3" borderId="31" xfId="0" applyNumberFormat="1" applyFont="1" applyFill="1" applyBorder="1" applyAlignment="1" applyProtection="1">
      <alignment horizontal="center" vertical="center" wrapText="1"/>
      <protection hidden="1"/>
    </xf>
    <xf numFmtId="0" fontId="19" fillId="3" borderId="10" xfId="0" applyNumberFormat="1" applyFont="1" applyFill="1" applyBorder="1" applyAlignment="1" applyProtection="1">
      <alignment horizontal="center" vertical="center" wrapText="1"/>
      <protection hidden="1"/>
    </xf>
    <xf numFmtId="0" fontId="19" fillId="3" borderId="54" xfId="0" applyNumberFormat="1" applyFont="1" applyFill="1" applyBorder="1" applyAlignment="1" applyProtection="1">
      <alignment horizontal="center" vertical="center" wrapText="1"/>
      <protection hidden="1"/>
    </xf>
    <xf numFmtId="0" fontId="19" fillId="3" borderId="51" xfId="0" applyNumberFormat="1" applyFont="1" applyFill="1" applyBorder="1" applyAlignment="1" applyProtection="1">
      <alignment horizontal="center" vertical="center" wrapText="1"/>
      <protection hidden="1"/>
    </xf>
    <xf numFmtId="0" fontId="19" fillId="3" borderId="43" xfId="0" applyNumberFormat="1" applyFont="1" applyFill="1" applyBorder="1" applyAlignment="1" applyProtection="1">
      <alignment horizontal="center" vertical="center" wrapText="1"/>
      <protection hidden="1"/>
    </xf>
    <xf numFmtId="0" fontId="19" fillId="3" borderId="55" xfId="0" applyNumberFormat="1" applyFont="1" applyFill="1" applyBorder="1" applyAlignment="1" applyProtection="1">
      <alignment horizontal="center" vertical="center" wrapText="1"/>
      <protection hidden="1"/>
    </xf>
    <xf numFmtId="0" fontId="19" fillId="3" borderId="21" xfId="0" applyNumberFormat="1" applyFont="1" applyFill="1" applyBorder="1" applyAlignment="1" applyProtection="1">
      <alignment horizontal="center" vertical="center" wrapText="1"/>
      <protection hidden="1"/>
    </xf>
    <xf numFmtId="0" fontId="19" fillId="3" borderId="56" xfId="0" applyNumberFormat="1" applyFont="1" applyFill="1" applyBorder="1" applyAlignment="1" applyProtection="1">
      <alignment horizontal="center" vertical="center" wrapText="1"/>
      <protection hidden="1"/>
    </xf>
    <xf numFmtId="0" fontId="19" fillId="8" borderId="4" xfId="0" applyNumberFormat="1" applyFont="1" applyFill="1" applyBorder="1" applyAlignment="1" applyProtection="1">
      <alignment horizontal="center" vertical="center" wrapText="1"/>
      <protection hidden="1"/>
    </xf>
    <xf numFmtId="0" fontId="19" fillId="8" borderId="25" xfId="0" applyNumberFormat="1" applyFont="1" applyFill="1" applyBorder="1" applyAlignment="1" applyProtection="1">
      <alignment horizontal="center" vertical="center" wrapText="1"/>
      <protection hidden="1"/>
    </xf>
    <xf numFmtId="0" fontId="19" fillId="3" borderId="31" xfId="0" applyFont="1" applyFill="1" applyBorder="1" applyAlignment="1" applyProtection="1">
      <alignment horizontal="center" vertical="center"/>
      <protection hidden="1"/>
    </xf>
    <xf numFmtId="0" fontId="19" fillId="3" borderId="10" xfId="0" applyFont="1" applyFill="1" applyBorder="1" applyAlignment="1" applyProtection="1">
      <alignment horizontal="center" vertical="center"/>
      <protection hidden="1"/>
    </xf>
    <xf numFmtId="0" fontId="19" fillId="8" borderId="10" xfId="0" applyFont="1" applyFill="1" applyBorder="1" applyAlignment="1" applyProtection="1">
      <alignment horizontal="center" vertical="center"/>
      <protection hidden="1"/>
    </xf>
    <xf numFmtId="0" fontId="19" fillId="8" borderId="54" xfId="0" applyFont="1" applyFill="1" applyBorder="1" applyAlignment="1" applyProtection="1">
      <alignment horizontal="center" vertical="center"/>
      <protection hidden="1"/>
    </xf>
    <xf numFmtId="3" fontId="19" fillId="8" borderId="43" xfId="0" applyNumberFormat="1" applyFont="1" applyFill="1" applyBorder="1" applyAlignment="1" applyProtection="1">
      <alignment horizontal="center" vertical="center"/>
      <protection hidden="1"/>
    </xf>
    <xf numFmtId="0" fontId="19" fillId="8" borderId="57" xfId="0" applyNumberFormat="1" applyFont="1" applyFill="1" applyBorder="1" applyAlignment="1" applyProtection="1">
      <alignment horizontal="center" vertical="center" wrapText="1"/>
      <protection hidden="1"/>
    </xf>
    <xf numFmtId="0" fontId="19" fillId="3" borderId="55" xfId="0" applyFont="1" applyFill="1" applyBorder="1" applyAlignment="1" applyProtection="1">
      <alignment horizontal="center" vertical="center"/>
      <protection hidden="1"/>
    </xf>
    <xf numFmtId="0" fontId="19" fillId="3" borderId="21" xfId="0" applyFont="1" applyFill="1" applyBorder="1" applyAlignment="1" applyProtection="1">
      <alignment horizontal="center" vertical="center"/>
      <protection hidden="1"/>
    </xf>
    <xf numFmtId="0" fontId="19" fillId="3" borderId="46" xfId="0" applyFont="1" applyFill="1" applyBorder="1" applyAlignment="1" applyProtection="1">
      <alignment horizontal="center" vertical="center"/>
      <protection hidden="1"/>
    </xf>
    <xf numFmtId="0" fontId="19" fillId="3" borderId="12" xfId="0" applyFont="1" applyFill="1" applyBorder="1" applyAlignment="1" applyProtection="1">
      <alignment horizontal="center" vertical="center"/>
      <protection hidden="1"/>
    </xf>
    <xf numFmtId="0" fontId="19" fillId="3" borderId="24" xfId="0" applyFont="1" applyFill="1" applyBorder="1" applyAlignment="1" applyProtection="1">
      <alignment horizontal="center" vertical="center"/>
      <protection hidden="1"/>
    </xf>
    <xf numFmtId="0" fontId="19" fillId="3" borderId="8" xfId="0" applyFont="1" applyFill="1" applyBorder="1" applyAlignment="1" applyProtection="1">
      <alignment horizontal="center" vertical="center"/>
      <protection hidden="1"/>
    </xf>
    <xf numFmtId="0" fontId="19" fillId="3" borderId="54" xfId="0" applyFont="1" applyFill="1" applyBorder="1" applyAlignment="1" applyProtection="1">
      <alignment horizontal="center" vertical="center"/>
      <protection hidden="1"/>
    </xf>
    <xf numFmtId="0" fontId="19" fillId="3" borderId="56" xfId="0" applyFont="1" applyFill="1" applyBorder="1" applyAlignment="1" applyProtection="1">
      <alignment horizontal="center" vertical="center"/>
      <protection hidden="1"/>
    </xf>
    <xf numFmtId="0" fontId="19" fillId="8" borderId="4" xfId="0" applyFont="1" applyFill="1" applyBorder="1" applyAlignment="1" applyProtection="1">
      <alignment horizontal="center" vertical="center"/>
      <protection hidden="1"/>
    </xf>
    <xf numFmtId="0" fontId="19" fillId="8" borderId="58" xfId="0" applyFont="1" applyFill="1" applyBorder="1" applyAlignment="1" applyProtection="1">
      <alignment horizontal="center" vertical="center"/>
      <protection hidden="1"/>
    </xf>
    <xf numFmtId="0" fontId="19" fillId="8" borderId="40" xfId="0" applyFont="1" applyFill="1" applyBorder="1" applyAlignment="1" applyProtection="1">
      <alignment horizontal="center" vertical="center"/>
      <protection hidden="1"/>
    </xf>
    <xf numFmtId="0" fontId="19" fillId="8" borderId="59" xfId="0" applyFont="1" applyFill="1" applyBorder="1" applyAlignment="1" applyProtection="1">
      <alignment horizontal="center" vertical="center"/>
      <protection hidden="1"/>
    </xf>
    <xf numFmtId="1" fontId="19" fillId="3" borderId="15" xfId="0" applyNumberFormat="1" applyFont="1" applyFill="1" applyBorder="1" applyAlignment="1" applyProtection="1">
      <alignment horizontal="center" vertical="center"/>
      <protection hidden="1"/>
    </xf>
    <xf numFmtId="164" fontId="19" fillId="3" borderId="12" xfId="0" applyNumberFormat="1" applyFont="1" applyFill="1" applyBorder="1" applyAlignment="1" applyProtection="1">
      <alignment horizontal="center" vertical="center"/>
      <protection hidden="1"/>
    </xf>
    <xf numFmtId="164" fontId="19" fillId="3" borderId="23" xfId="0" applyNumberFormat="1" applyFont="1" applyFill="1" applyBorder="1" applyAlignment="1" applyProtection="1">
      <alignment horizontal="center" vertical="center"/>
      <protection hidden="1"/>
    </xf>
    <xf numFmtId="164" fontId="19" fillId="3" borderId="24" xfId="0" applyNumberFormat="1" applyFont="1" applyFill="1" applyBorder="1" applyAlignment="1" applyProtection="1">
      <alignment horizontal="center" vertical="center"/>
      <protection hidden="1"/>
    </xf>
    <xf numFmtId="164" fontId="19" fillId="3" borderId="31" xfId="0" applyNumberFormat="1" applyFont="1" applyFill="1" applyBorder="1" applyAlignment="1" applyProtection="1">
      <alignment horizontal="center" vertical="center"/>
      <protection hidden="1"/>
    </xf>
    <xf numFmtId="1" fontId="19" fillId="3" borderId="10" xfId="0" applyNumberFormat="1" applyFont="1" applyFill="1" applyBorder="1" applyAlignment="1" applyProtection="1">
      <alignment horizontal="center" vertical="center"/>
      <protection hidden="1"/>
    </xf>
    <xf numFmtId="164" fontId="19" fillId="3" borderId="55" xfId="0" applyNumberFormat="1" applyFont="1" applyFill="1" applyBorder="1" applyAlignment="1" applyProtection="1">
      <alignment horizontal="center" vertical="center"/>
      <protection hidden="1"/>
    </xf>
    <xf numFmtId="1" fontId="19" fillId="3" borderId="21" xfId="0" applyNumberFormat="1" applyFont="1" applyFill="1" applyBorder="1" applyAlignment="1" applyProtection="1">
      <alignment horizontal="center" vertical="center"/>
      <protection hidden="1"/>
    </xf>
    <xf numFmtId="164" fontId="19" fillId="8" borderId="56" xfId="0" applyNumberFormat="1" applyFont="1" applyFill="1" applyBorder="1" applyAlignment="1" applyProtection="1">
      <alignment horizontal="center" vertical="center"/>
      <protection hidden="1"/>
    </xf>
    <xf numFmtId="164" fontId="19" fillId="8" borderId="49" xfId="0" applyNumberFormat="1" applyFont="1" applyFill="1" applyBorder="1" applyAlignment="1" applyProtection="1">
      <alignment horizontal="center" vertical="center"/>
      <protection hidden="1"/>
    </xf>
    <xf numFmtId="164" fontId="19" fillId="8" borderId="57" xfId="0" applyNumberFormat="1" applyFont="1" applyFill="1" applyBorder="1" applyAlignment="1" applyProtection="1">
      <alignment horizontal="center" vertical="center"/>
      <protection hidden="1"/>
    </xf>
    <xf numFmtId="1" fontId="19" fillId="3" borderId="31" xfId="0" applyNumberFormat="1" applyFont="1" applyFill="1" applyBorder="1" applyAlignment="1" applyProtection="1">
      <alignment horizontal="center" vertical="center"/>
      <protection hidden="1"/>
    </xf>
    <xf numFmtId="1" fontId="19" fillId="3" borderId="54" xfId="0" applyNumberFormat="1" applyFont="1" applyFill="1" applyBorder="1" applyAlignment="1" applyProtection="1">
      <alignment horizontal="center" vertical="center"/>
      <protection hidden="1"/>
    </xf>
    <xf numFmtId="1" fontId="19" fillId="3" borderId="55" xfId="0" applyNumberFormat="1" applyFont="1" applyFill="1" applyBorder="1" applyAlignment="1" applyProtection="1">
      <alignment horizontal="center" vertical="center"/>
      <protection hidden="1"/>
    </xf>
    <xf numFmtId="1" fontId="19" fillId="3" borderId="56" xfId="0" applyNumberFormat="1" applyFont="1" applyFill="1" applyBorder="1" applyAlignment="1" applyProtection="1">
      <alignment horizontal="center" vertical="center"/>
      <protection hidden="1"/>
    </xf>
    <xf numFmtId="164" fontId="19" fillId="8" borderId="12" xfId="0" applyNumberFormat="1" applyFont="1" applyFill="1" applyBorder="1" applyAlignment="1" applyProtection="1">
      <alignment horizontal="center" vertical="center"/>
      <protection hidden="1"/>
    </xf>
    <xf numFmtId="164" fontId="19" fillId="8" borderId="24" xfId="0" applyNumberFormat="1" applyFont="1" applyFill="1" applyBorder="1" applyAlignment="1" applyProtection="1">
      <alignment horizontal="center" vertical="center"/>
      <protection hidden="1"/>
    </xf>
    <xf numFmtId="1" fontId="19" fillId="3" borderId="17" xfId="0" applyNumberFormat="1" applyFont="1" applyFill="1" applyBorder="1" applyAlignment="1" applyProtection="1">
      <alignment horizontal="center" vertical="center"/>
      <protection hidden="1"/>
    </xf>
    <xf numFmtId="164" fontId="19" fillId="8" borderId="10" xfId="0" applyNumberFormat="1" applyFont="1" applyFill="1" applyBorder="1" applyAlignment="1" applyProtection="1">
      <alignment horizontal="center" vertical="center"/>
      <protection hidden="1"/>
    </xf>
    <xf numFmtId="164" fontId="19" fillId="8" borderId="54" xfId="0" applyNumberFormat="1" applyFont="1" applyFill="1" applyBorder="1" applyAlignment="1" applyProtection="1">
      <alignment horizontal="center" vertical="center"/>
      <protection hidden="1"/>
    </xf>
    <xf numFmtId="164" fontId="19" fillId="8" borderId="43" xfId="0" applyNumberFormat="1" applyFont="1" applyFill="1" applyBorder="1" applyAlignment="1" applyProtection="1">
      <alignment horizontal="center" vertical="center"/>
      <protection hidden="1"/>
    </xf>
    <xf numFmtId="1" fontId="19" fillId="3" borderId="32" xfId="0" applyNumberFormat="1" applyFont="1" applyFill="1" applyBorder="1" applyAlignment="1" applyProtection="1">
      <alignment horizontal="center" vertical="center"/>
      <protection hidden="1"/>
    </xf>
    <xf numFmtId="164" fontId="19" fillId="8" borderId="21" xfId="0" applyNumberFormat="1" applyFont="1" applyFill="1" applyBorder="1" applyAlignment="1" applyProtection="1">
      <alignment horizontal="center" vertical="center"/>
      <protection hidden="1"/>
    </xf>
    <xf numFmtId="164" fontId="5" fillId="3" borderId="6" xfId="0" applyNumberFormat="1" applyFont="1" applyFill="1" applyBorder="1" applyAlignment="1" applyProtection="1">
      <alignment horizontal="center" vertical="center"/>
      <protection locked="0" hidden="1"/>
    </xf>
    <xf numFmtId="164" fontId="5" fillId="3" borderId="20" xfId="0" applyNumberFormat="1" applyFont="1" applyFill="1" applyBorder="1" applyAlignment="1" applyProtection="1">
      <alignment horizontal="center" vertical="center"/>
      <protection locked="0" hidden="1"/>
    </xf>
    <xf numFmtId="164" fontId="5" fillId="10" borderId="15" xfId="0" applyNumberFormat="1" applyFont="1" applyFill="1" applyBorder="1" applyAlignment="1" applyProtection="1">
      <alignment horizontal="center" vertical="center"/>
      <protection locked="0" hidden="1"/>
    </xf>
    <xf numFmtId="164" fontId="5" fillId="10" borderId="6" xfId="0" applyNumberFormat="1" applyFont="1" applyFill="1" applyBorder="1" applyAlignment="1" applyProtection="1">
      <alignment horizontal="center" vertical="center"/>
      <protection locked="0" hidden="1"/>
    </xf>
    <xf numFmtId="164" fontId="5" fillId="3" borderId="32" xfId="0" applyNumberFormat="1" applyFont="1" applyFill="1" applyBorder="1" applyAlignment="1" applyProtection="1">
      <alignment horizontal="center" vertical="center"/>
      <protection locked="0" hidden="1"/>
    </xf>
    <xf numFmtId="164" fontId="5" fillId="0" borderId="32" xfId="0" applyNumberFormat="1" applyFont="1" applyFill="1" applyBorder="1" applyAlignment="1" applyProtection="1">
      <alignment horizontal="center" vertical="center"/>
      <protection locked="0" hidden="1"/>
    </xf>
    <xf numFmtId="164" fontId="5" fillId="0" borderId="15" xfId="0" applyNumberFormat="1" applyFont="1" applyFill="1" applyBorder="1" applyAlignment="1" applyProtection="1">
      <alignment horizontal="center" vertical="center"/>
      <protection locked="0" hidden="1"/>
    </xf>
    <xf numFmtId="164" fontId="5" fillId="0" borderId="20" xfId="0" applyNumberFormat="1" applyFont="1" applyFill="1" applyBorder="1" applyAlignment="1" applyProtection="1">
      <alignment horizontal="center" vertical="center"/>
      <protection locked="0" hidden="1"/>
    </xf>
    <xf numFmtId="164" fontId="5" fillId="0" borderId="17" xfId="0" applyNumberFormat="1" applyFont="1" applyFill="1" applyBorder="1" applyAlignment="1" applyProtection="1">
      <alignment horizontal="center" vertical="center"/>
      <protection locked="0" hidden="1"/>
    </xf>
    <xf numFmtId="164" fontId="5" fillId="2" borderId="15" xfId="0" applyNumberFormat="1" applyFont="1" applyFill="1" applyBorder="1" applyAlignment="1" applyProtection="1">
      <alignment horizontal="center" vertical="center"/>
      <protection locked="0" hidden="1"/>
    </xf>
    <xf numFmtId="164" fontId="5" fillId="0" borderId="3" xfId="0" applyNumberFormat="1" applyFont="1" applyFill="1" applyBorder="1" applyAlignment="1" applyProtection="1">
      <alignment horizontal="center" vertical="center"/>
      <protection locked="0" hidden="1"/>
    </xf>
    <xf numFmtId="164" fontId="5" fillId="0" borderId="35" xfId="0" applyNumberFormat="1" applyFont="1" applyFill="1" applyBorder="1" applyAlignment="1" applyProtection="1">
      <alignment horizontal="center" vertical="center"/>
      <protection locked="0" hidden="1"/>
    </xf>
    <xf numFmtId="164" fontId="5" fillId="3" borderId="3" xfId="0" applyNumberFormat="1" applyFont="1" applyFill="1" applyBorder="1" applyAlignment="1" applyProtection="1">
      <alignment horizontal="center" vertical="center"/>
      <protection locked="0" hidden="1"/>
    </xf>
    <xf numFmtId="164" fontId="5" fillId="3" borderId="35" xfId="0" applyNumberFormat="1" applyFont="1" applyFill="1" applyBorder="1" applyAlignment="1" applyProtection="1">
      <alignment horizontal="center" vertical="center"/>
      <protection locked="0" hidden="1"/>
    </xf>
    <xf numFmtId="164" fontId="5" fillId="3" borderId="16" xfId="0" applyNumberFormat="1" applyFont="1" applyFill="1" applyBorder="1" applyAlignment="1" applyProtection="1">
      <alignment horizontal="center" vertical="center"/>
      <protection locked="0" hidden="1"/>
    </xf>
    <xf numFmtId="164" fontId="5" fillId="3" borderId="17" xfId="0" applyNumberFormat="1" applyFont="1" applyFill="1" applyBorder="1" applyAlignment="1" applyProtection="1">
      <alignment horizontal="center" vertical="center"/>
      <protection locked="0" hidden="1"/>
    </xf>
    <xf numFmtId="164" fontId="5" fillId="3" borderId="15" xfId="0" applyNumberFormat="1" applyFont="1" applyFill="1" applyBorder="1" applyAlignment="1" applyProtection="1">
      <alignment horizontal="center" vertical="center"/>
      <protection locked="0" hidden="1"/>
    </xf>
    <xf numFmtId="164" fontId="5" fillId="3" borderId="5" xfId="0" applyNumberFormat="1" applyFont="1" applyFill="1" applyBorder="1" applyAlignment="1" applyProtection="1">
      <alignment horizontal="center" vertical="center"/>
      <protection locked="0" hidden="1"/>
    </xf>
    <xf numFmtId="164" fontId="5" fillId="3" borderId="19" xfId="0" applyNumberFormat="1" applyFont="1" applyFill="1" applyBorder="1" applyAlignment="1" applyProtection="1">
      <alignment horizontal="center" vertical="center"/>
      <protection locked="0" hidden="1"/>
    </xf>
    <xf numFmtId="164" fontId="5" fillId="0" borderId="14" xfId="0" applyNumberFormat="1" applyFont="1" applyFill="1" applyBorder="1" applyAlignment="1" applyProtection="1">
      <alignment horizontal="center" vertical="center"/>
      <protection locked="0" hidden="1"/>
    </xf>
    <xf numFmtId="164" fontId="5" fillId="3" borderId="33" xfId="0" applyNumberFormat="1" applyFont="1" applyFill="1" applyBorder="1" applyAlignment="1" applyProtection="1">
      <alignment horizontal="center" vertical="center"/>
      <protection locked="0" hidden="1"/>
    </xf>
    <xf numFmtId="164" fontId="5" fillId="0" borderId="33" xfId="0" applyNumberFormat="1" applyFont="1" applyFill="1" applyBorder="1" applyAlignment="1" applyProtection="1">
      <alignment horizontal="center" vertical="center"/>
      <protection locked="0" hidden="1"/>
    </xf>
    <xf numFmtId="164" fontId="5" fillId="10" borderId="14" xfId="0" applyNumberFormat="1" applyFont="1" applyFill="1" applyBorder="1" applyAlignment="1" applyProtection="1">
      <alignment horizontal="center" vertical="center"/>
      <protection locked="0" hidden="1"/>
    </xf>
    <xf numFmtId="164" fontId="5" fillId="10" borderId="5" xfId="0" applyNumberFormat="1" applyFont="1" applyFill="1" applyBorder="1" applyAlignment="1" applyProtection="1">
      <alignment horizontal="center" vertical="center"/>
      <protection locked="0" hidden="1"/>
    </xf>
    <xf numFmtId="164" fontId="5" fillId="0" borderId="19" xfId="0" applyNumberFormat="1" applyFont="1" applyFill="1" applyBorder="1" applyAlignment="1" applyProtection="1">
      <alignment horizontal="center" vertical="center"/>
      <protection locked="0" hidden="1"/>
    </xf>
    <xf numFmtId="164" fontId="5" fillId="0" borderId="18" xfId="0" applyNumberFormat="1" applyFont="1" applyFill="1" applyBorder="1" applyAlignment="1" applyProtection="1">
      <alignment horizontal="center" vertical="center"/>
      <protection locked="0" hidden="1"/>
    </xf>
    <xf numFmtId="164" fontId="5" fillId="10" borderId="28" xfId="0" applyNumberFormat="1" applyFont="1" applyFill="1" applyBorder="1" applyAlignment="1" applyProtection="1">
      <alignment horizontal="center" vertical="center"/>
      <protection locked="0" hidden="1"/>
    </xf>
    <xf numFmtId="164" fontId="5" fillId="0" borderId="5" xfId="0" applyNumberFormat="1" applyFont="1" applyFill="1" applyBorder="1" applyAlignment="1" applyProtection="1">
      <alignment horizontal="center" vertical="center"/>
      <protection locked="0" hidden="1"/>
    </xf>
    <xf numFmtId="164" fontId="5" fillId="3" borderId="14" xfId="0" applyNumberFormat="1" applyFont="1" applyFill="1" applyBorder="1" applyAlignment="1" applyProtection="1">
      <alignment horizontal="center" vertical="center"/>
      <protection locked="0" hidden="1"/>
    </xf>
    <xf numFmtId="164" fontId="19" fillId="8" borderId="46" xfId="0" applyNumberFormat="1" applyFont="1" applyFill="1" applyBorder="1" applyAlignment="1" applyProtection="1">
      <alignment horizontal="center" vertical="center"/>
      <protection hidden="1"/>
    </xf>
    <xf numFmtId="164" fontId="19" fillId="8" borderId="1" xfId="0" applyNumberFormat="1" applyFont="1" applyFill="1" applyBorder="1" applyAlignment="1" applyProtection="1">
      <alignment horizontal="center" vertical="center"/>
      <protection hidden="1"/>
    </xf>
    <xf numFmtId="0" fontId="22" fillId="0" borderId="1" xfId="0" applyFont="1" applyBorder="1" applyAlignment="1" applyProtection="1">
      <alignment wrapText="1"/>
      <protection hidden="1"/>
    </xf>
    <xf numFmtId="0" fontId="3" fillId="0" borderId="1" xfId="0" applyFont="1" applyBorder="1" applyProtection="1">
      <protection hidden="1"/>
    </xf>
    <xf numFmtId="0" fontId="0" fillId="2" borderId="1" xfId="0" applyFont="1" applyFill="1" applyBorder="1" applyAlignment="1" applyProtection="1">
      <alignment horizontal="center" vertical="center" wrapText="1"/>
      <protection locked="0" hidden="1"/>
    </xf>
    <xf numFmtId="0" fontId="0" fillId="2" borderId="1" xfId="0" applyFont="1" applyFill="1" applyBorder="1" applyProtection="1">
      <protection hidden="1"/>
    </xf>
    <xf numFmtId="0" fontId="19" fillId="13" borderId="11" xfId="0" applyNumberFormat="1"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locked="0" hidden="1"/>
    </xf>
    <xf numFmtId="0" fontId="0" fillId="0" borderId="0" xfId="0" applyFont="1" applyAlignment="1" applyProtection="1">
      <alignment horizontal="center"/>
      <protection hidden="1"/>
    </xf>
    <xf numFmtId="0" fontId="0" fillId="0" borderId="1" xfId="0" applyFont="1" applyBorder="1" applyAlignment="1" applyProtection="1">
      <alignment horizontal="center"/>
      <protection hidden="1"/>
    </xf>
    <xf numFmtId="0" fontId="5" fillId="2" borderId="14" xfId="0" applyNumberFormat="1" applyFont="1" applyFill="1" applyBorder="1" applyAlignment="1" applyProtection="1">
      <alignment horizontal="center" vertical="center" wrapText="1"/>
      <protection hidden="1"/>
    </xf>
    <xf numFmtId="0" fontId="5" fillId="2" borderId="19" xfId="0" applyNumberFormat="1" applyFont="1" applyFill="1" applyBorder="1" applyAlignment="1" applyProtection="1">
      <alignment horizontal="center" vertical="center" wrapText="1"/>
      <protection hidden="1"/>
    </xf>
    <xf numFmtId="0" fontId="19" fillId="7" borderId="14" xfId="0" applyNumberFormat="1" applyFont="1" applyFill="1" applyBorder="1" applyAlignment="1" applyProtection="1">
      <alignment horizontal="center" vertical="center" wrapText="1"/>
      <protection hidden="1"/>
    </xf>
    <xf numFmtId="0" fontId="5" fillId="2" borderId="18" xfId="0" applyNumberFormat="1" applyFont="1" applyFill="1" applyBorder="1" applyAlignment="1" applyProtection="1">
      <alignment horizontal="center" vertical="center" wrapText="1"/>
      <protection hidden="1"/>
    </xf>
    <xf numFmtId="0" fontId="19" fillId="10" borderId="19" xfId="0" applyNumberFormat="1" applyFont="1" applyFill="1" applyBorder="1" applyAlignment="1" applyProtection="1">
      <alignment horizontal="center" vertical="center" wrapText="1"/>
      <protection hidden="1"/>
    </xf>
    <xf numFmtId="0" fontId="5" fillId="11" borderId="14" xfId="0" applyNumberFormat="1" applyFont="1" applyFill="1" applyBorder="1" applyAlignment="1" applyProtection="1">
      <alignment horizontal="center" vertical="center" wrapText="1"/>
      <protection hidden="1"/>
    </xf>
    <xf numFmtId="0" fontId="5" fillId="11" borderId="19" xfId="0" applyNumberFormat="1" applyFont="1" applyFill="1" applyBorder="1" applyAlignment="1" applyProtection="1">
      <alignment horizontal="center" vertical="center" wrapText="1"/>
      <protection hidden="1"/>
    </xf>
    <xf numFmtId="0" fontId="5" fillId="2" borderId="9" xfId="0" applyNumberFormat="1" applyFont="1" applyFill="1" applyBorder="1" applyAlignment="1" applyProtection="1">
      <alignment horizontal="center" vertical="center" wrapText="1"/>
      <protection hidden="1"/>
    </xf>
    <xf numFmtId="0" fontId="5" fillId="2" borderId="28" xfId="0" applyNumberFormat="1" applyFont="1" applyFill="1" applyBorder="1" applyAlignment="1" applyProtection="1">
      <alignment horizontal="center" vertical="center" wrapText="1"/>
      <protection hidden="1"/>
    </xf>
    <xf numFmtId="0" fontId="5" fillId="2" borderId="33" xfId="0" applyNumberFormat="1" applyFont="1" applyFill="1" applyBorder="1" applyAlignment="1" applyProtection="1">
      <alignment horizontal="center" vertical="center" wrapText="1"/>
      <protection hidden="1"/>
    </xf>
    <xf numFmtId="0" fontId="5" fillId="0" borderId="5" xfId="0" applyNumberFormat="1" applyFont="1" applyBorder="1" applyAlignment="1" applyProtection="1">
      <alignment horizontal="center" vertical="center" wrapText="1"/>
      <protection locked="0" hidden="1"/>
    </xf>
    <xf numFmtId="0" fontId="5" fillId="0" borderId="19" xfId="0" applyNumberFormat="1" applyFont="1" applyBorder="1" applyAlignment="1" applyProtection="1">
      <alignment horizontal="center" vertical="center" wrapText="1"/>
      <protection locked="0" hidden="1"/>
    </xf>
    <xf numFmtId="0" fontId="5" fillId="0" borderId="14" xfId="0" applyNumberFormat="1" applyFont="1" applyBorder="1" applyAlignment="1" applyProtection="1">
      <alignment horizontal="center" vertical="center" wrapText="1"/>
      <protection locked="0" hidden="1"/>
    </xf>
    <xf numFmtId="0" fontId="5" fillId="2" borderId="14" xfId="0" applyNumberFormat="1" applyFont="1" applyFill="1" applyBorder="1" applyAlignment="1" applyProtection="1">
      <alignment horizontal="center" vertical="center" wrapText="1"/>
      <protection locked="0" hidden="1"/>
    </xf>
    <xf numFmtId="0" fontId="5" fillId="2" borderId="5" xfId="0" applyNumberFormat="1" applyFont="1" applyFill="1" applyBorder="1" applyAlignment="1" applyProtection="1">
      <alignment horizontal="center" vertical="center" wrapText="1"/>
      <protection locked="0" hidden="1"/>
    </xf>
    <xf numFmtId="0" fontId="5" fillId="2" borderId="19" xfId="0" applyNumberFormat="1" applyFont="1" applyFill="1" applyBorder="1" applyAlignment="1" applyProtection="1">
      <alignment horizontal="center" vertical="center" wrapText="1"/>
      <protection locked="0" hidden="1"/>
    </xf>
    <xf numFmtId="0" fontId="5" fillId="2" borderId="18" xfId="0" applyNumberFormat="1" applyFont="1" applyFill="1" applyBorder="1" applyAlignment="1" applyProtection="1">
      <alignment horizontal="center" vertical="center" wrapText="1"/>
      <protection locked="0" hidden="1"/>
    </xf>
    <xf numFmtId="0" fontId="19" fillId="7" borderId="28" xfId="0" applyNumberFormat="1" applyFont="1" applyFill="1" applyBorder="1" applyAlignment="1" applyProtection="1">
      <alignment horizontal="center" vertical="center" wrapText="1"/>
      <protection hidden="1"/>
    </xf>
    <xf numFmtId="0" fontId="19" fillId="7" borderId="14" xfId="0" applyNumberFormat="1" applyFont="1" applyFill="1" applyBorder="1" applyAlignment="1" applyProtection="1">
      <alignment horizontal="center" vertical="center"/>
      <protection hidden="1"/>
    </xf>
    <xf numFmtId="0" fontId="19" fillId="7" borderId="19" xfId="0" applyNumberFormat="1" applyFont="1" applyFill="1" applyBorder="1" applyAlignment="1" applyProtection="1">
      <alignment horizontal="center" vertical="center"/>
      <protection hidden="1"/>
    </xf>
    <xf numFmtId="0" fontId="19" fillId="7" borderId="28" xfId="0" applyNumberFormat="1" applyFont="1" applyFill="1" applyBorder="1" applyAlignment="1" applyProtection="1">
      <alignment horizontal="center" vertical="center"/>
      <protection hidden="1"/>
    </xf>
    <xf numFmtId="0" fontId="5" fillId="2" borderId="38" xfId="0" applyNumberFormat="1" applyFont="1" applyFill="1" applyBorder="1" applyAlignment="1" applyProtection="1">
      <alignment horizontal="center" vertical="center" wrapText="1"/>
      <protection locked="0" hidden="1"/>
    </xf>
    <xf numFmtId="0" fontId="5" fillId="2" borderId="9" xfId="0" applyNumberFormat="1" applyFont="1" applyFill="1" applyBorder="1" applyAlignment="1" applyProtection="1">
      <alignment horizontal="center" vertical="center" wrapText="1"/>
      <protection locked="0" hidden="1"/>
    </xf>
    <xf numFmtId="0" fontId="5" fillId="10" borderId="19" xfId="0" applyNumberFormat="1" applyFont="1" applyFill="1" applyBorder="1" applyAlignment="1" applyProtection="1">
      <alignment horizontal="center" vertical="center"/>
      <protection locked="0" hidden="1"/>
    </xf>
    <xf numFmtId="0" fontId="5" fillId="0" borderId="6" xfId="0" applyNumberFormat="1" applyFont="1" applyBorder="1" applyAlignment="1" applyProtection="1">
      <alignment horizontal="center" vertical="center" wrapText="1"/>
      <protection locked="0" hidden="1"/>
    </xf>
    <xf numFmtId="0" fontId="5" fillId="0" borderId="20" xfId="0" applyNumberFormat="1" applyFont="1" applyBorder="1" applyAlignment="1" applyProtection="1">
      <alignment horizontal="center" vertical="center" wrapText="1"/>
      <protection locked="0" hidden="1"/>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22" fillId="0" borderId="6" xfId="0" applyFont="1" applyBorder="1" applyAlignment="1" applyProtection="1">
      <alignment horizontal="left" vertical="top"/>
      <protection hidden="1"/>
    </xf>
    <xf numFmtId="0" fontId="22" fillId="10" borderId="6" xfId="0" applyFont="1" applyFill="1" applyBorder="1" applyAlignment="1" applyProtection="1">
      <alignment horizontal="left" vertical="top"/>
      <protection hidden="1"/>
    </xf>
    <xf numFmtId="0" fontId="5" fillId="2" borderId="1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22" fillId="0" borderId="6" xfId="0" applyFont="1" applyFill="1" applyBorder="1" applyAlignment="1" applyProtection="1">
      <alignment horizontal="left" vertical="top"/>
      <protection hidden="1"/>
    </xf>
    <xf numFmtId="0" fontId="5" fillId="2" borderId="16"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hidden="1"/>
    </xf>
    <xf numFmtId="0" fontId="19" fillId="8" borderId="12" xfId="0" applyFont="1" applyFill="1" applyBorder="1" applyAlignment="1" applyProtection="1">
      <alignment horizontal="center" vertical="center"/>
      <protection hidden="1"/>
    </xf>
    <xf numFmtId="0" fontId="19" fillId="8" borderId="24" xfId="0" applyFont="1" applyFill="1" applyBorder="1" applyAlignment="1" applyProtection="1">
      <alignment horizontal="center" vertical="center"/>
      <protection hidden="1"/>
    </xf>
    <xf numFmtId="3" fontId="19" fillId="3" borderId="51" xfId="0" applyNumberFormat="1" applyFont="1" applyFill="1" applyBorder="1" applyAlignment="1" applyProtection="1">
      <alignment horizontal="center" vertical="center"/>
      <protection hidden="1"/>
    </xf>
    <xf numFmtId="164" fontId="5" fillId="2" borderId="14" xfId="0" applyNumberFormat="1" applyFont="1" applyFill="1" applyBorder="1" applyAlignment="1" applyProtection="1">
      <alignment horizontal="center" vertical="center"/>
      <protection locked="0" hidden="1"/>
    </xf>
    <xf numFmtId="164" fontId="5" fillId="0" borderId="9" xfId="0" applyNumberFormat="1" applyFont="1" applyFill="1" applyBorder="1" applyAlignment="1" applyProtection="1">
      <alignment horizontal="center" vertical="center"/>
      <protection locked="0" hidden="1"/>
    </xf>
    <xf numFmtId="164" fontId="5" fillId="0" borderId="34" xfId="0" applyNumberFormat="1" applyFont="1" applyFill="1" applyBorder="1" applyAlignment="1" applyProtection="1">
      <alignment horizontal="center" vertical="center"/>
      <protection locked="0" hidden="1"/>
    </xf>
    <xf numFmtId="164" fontId="5" fillId="3" borderId="9" xfId="0" applyNumberFormat="1" applyFont="1" applyFill="1" applyBorder="1" applyAlignment="1" applyProtection="1">
      <alignment horizontal="center" vertical="center"/>
      <protection locked="0" hidden="1"/>
    </xf>
    <xf numFmtId="164" fontId="5" fillId="3" borderId="34" xfId="0" applyNumberFormat="1" applyFont="1" applyFill="1" applyBorder="1" applyAlignment="1" applyProtection="1">
      <alignment horizontal="center" vertical="center"/>
      <protection locked="0" hidden="1"/>
    </xf>
    <xf numFmtId="164" fontId="5" fillId="3" borderId="28" xfId="0" applyNumberFormat="1" applyFont="1" applyFill="1" applyBorder="1" applyAlignment="1" applyProtection="1">
      <alignment horizontal="center" vertical="center"/>
      <protection locked="0" hidden="1"/>
    </xf>
    <xf numFmtId="164" fontId="5" fillId="3" borderId="18" xfId="0" applyNumberFormat="1" applyFont="1" applyFill="1" applyBorder="1" applyAlignment="1" applyProtection="1">
      <alignment horizontal="center" vertical="center"/>
      <protection locked="0" hidden="1"/>
    </xf>
    <xf numFmtId="0" fontId="39" fillId="0" borderId="52" xfId="2" applyFont="1" applyFill="1" applyBorder="1" applyAlignment="1" applyProtection="1">
      <alignment horizontal="center" wrapText="1" readingOrder="1"/>
      <protection hidden="1"/>
    </xf>
    <xf numFmtId="0" fontId="39" fillId="0" borderId="37" xfId="0" applyFont="1" applyBorder="1" applyAlignment="1">
      <alignment horizontal="center" wrapText="1" readingOrder="1"/>
    </xf>
    <xf numFmtId="0" fontId="39" fillId="0" borderId="53" xfId="0" applyFont="1" applyBorder="1" applyAlignment="1">
      <alignment horizontal="center" wrapText="1" readingOrder="1"/>
    </xf>
    <xf numFmtId="0" fontId="9" fillId="6" borderId="8" xfId="1" applyFont="1" applyFill="1" applyBorder="1" applyAlignment="1" applyProtection="1">
      <alignment horizontal="center" vertical="center" wrapText="1"/>
      <protection hidden="1"/>
    </xf>
    <xf numFmtId="0" fontId="9" fillId="6" borderId="21" xfId="1" applyFont="1" applyFill="1" applyBorder="1" applyAlignment="1" applyProtection="1">
      <alignment horizontal="center" vertical="center" wrapText="1"/>
      <protection hidden="1"/>
    </xf>
    <xf numFmtId="0" fontId="22" fillId="2" borderId="2" xfId="0" applyFont="1" applyFill="1" applyBorder="1" applyAlignment="1" applyProtection="1">
      <alignment horizontal="center" vertical="center"/>
      <protection hidden="1"/>
    </xf>
    <xf numFmtId="0" fontId="22" fillId="2" borderId="1" xfId="0" applyFont="1" applyFill="1" applyBorder="1" applyAlignment="1" applyProtection="1">
      <alignment horizontal="center" vertical="center"/>
      <protection hidden="1"/>
    </xf>
    <xf numFmtId="0" fontId="10" fillId="2" borderId="10" xfId="0" applyFont="1" applyFill="1" applyBorder="1" applyAlignment="1" applyProtection="1">
      <alignment horizontal="left" vertical="top" wrapText="1"/>
    </xf>
    <xf numFmtId="0" fontId="10" fillId="2" borderId="1" xfId="0" applyFont="1" applyFill="1" applyBorder="1" applyAlignment="1" applyProtection="1">
      <alignment horizontal="left" vertical="top" wrapText="1"/>
    </xf>
    <xf numFmtId="0" fontId="10" fillId="2" borderId="11" xfId="0" applyFont="1" applyFill="1" applyBorder="1" applyAlignment="1" applyProtection="1">
      <alignment horizontal="left" vertical="top" wrapText="1"/>
    </xf>
    <xf numFmtId="0" fontId="15" fillId="0" borderId="8" xfId="0" applyFont="1" applyFill="1" applyBorder="1" applyAlignment="1" applyProtection="1">
      <alignment horizontal="left" vertical="center" wrapText="1"/>
    </xf>
    <xf numFmtId="0" fontId="15" fillId="0" borderId="21" xfId="0" applyFont="1" applyFill="1" applyBorder="1" applyAlignment="1" applyProtection="1">
      <alignment horizontal="left" vertical="center" wrapText="1"/>
    </xf>
    <xf numFmtId="0" fontId="12" fillId="7" borderId="14" xfId="0" applyFont="1" applyFill="1" applyBorder="1" applyAlignment="1" applyProtection="1">
      <alignment horizontal="left" vertical="center" wrapText="1"/>
      <protection hidden="1"/>
    </xf>
    <xf numFmtId="0" fontId="12" fillId="7" borderId="15" xfId="0" applyFont="1" applyFill="1" applyBorder="1" applyAlignment="1" applyProtection="1">
      <alignment horizontal="left" vertical="center" wrapText="1"/>
      <protection hidden="1"/>
    </xf>
    <xf numFmtId="0" fontId="12" fillId="7" borderId="5" xfId="0" applyFont="1" applyFill="1" applyBorder="1" applyAlignment="1" applyProtection="1">
      <alignment horizontal="left" vertical="center" wrapText="1"/>
      <protection hidden="1"/>
    </xf>
    <xf numFmtId="0" fontId="12" fillId="7" borderId="6" xfId="0" applyFont="1" applyFill="1" applyBorder="1" applyAlignment="1" applyProtection="1">
      <alignment horizontal="left" vertical="center" wrapText="1"/>
      <protection hidden="1"/>
    </xf>
    <xf numFmtId="0" fontId="12" fillId="7" borderId="19" xfId="0" applyFont="1" applyFill="1" applyBorder="1" applyAlignment="1" applyProtection="1">
      <alignment horizontal="left" vertical="center" wrapText="1"/>
      <protection hidden="1"/>
    </xf>
    <xf numFmtId="0" fontId="12" fillId="7" borderId="20" xfId="0" applyFont="1" applyFill="1" applyBorder="1" applyAlignment="1" applyProtection="1">
      <alignment horizontal="left" vertical="center" wrapText="1"/>
      <protection hidden="1"/>
    </xf>
    <xf numFmtId="0" fontId="15" fillId="7" borderId="1" xfId="0" applyFont="1" applyFill="1" applyBorder="1" applyAlignment="1" applyProtection="1">
      <alignment horizontal="left" vertical="center" wrapText="1"/>
    </xf>
    <xf numFmtId="0" fontId="15" fillId="7" borderId="11" xfId="0" applyFont="1" applyFill="1" applyBorder="1" applyAlignment="1" applyProtection="1">
      <alignment horizontal="left" vertical="center" wrapText="1"/>
    </xf>
    <xf numFmtId="0" fontId="15" fillId="0" borderId="10"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1" xfId="0" applyFont="1" applyFill="1" applyBorder="1" applyAlignment="1" applyProtection="1">
      <alignment horizontal="left" vertical="center" wrapText="1"/>
    </xf>
    <xf numFmtId="0" fontId="10" fillId="2" borderId="18" xfId="0" applyFont="1" applyFill="1" applyBorder="1" applyAlignment="1" applyProtection="1">
      <alignment horizontal="left" vertical="top" wrapText="1"/>
    </xf>
    <xf numFmtId="0" fontId="10" fillId="2" borderId="5" xfId="0" applyFont="1" applyFill="1" applyBorder="1" applyAlignment="1" applyProtection="1">
      <alignment horizontal="left" vertical="top" wrapText="1"/>
    </xf>
    <xf numFmtId="0" fontId="15" fillId="0" borderId="12" xfId="0" applyFont="1" applyFill="1" applyBorder="1" applyAlignment="1" applyProtection="1">
      <alignment horizontal="left" vertical="center" wrapText="1"/>
    </xf>
    <xf numFmtId="0" fontId="15" fillId="0" borderId="13"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7" borderId="5" xfId="0" applyFont="1" applyFill="1" applyBorder="1" applyAlignment="1" applyProtection="1">
      <alignment horizontal="left" vertical="center" wrapText="1"/>
    </xf>
    <xf numFmtId="0" fontId="15" fillId="7" borderId="6" xfId="0" applyFont="1" applyFill="1" applyBorder="1" applyAlignment="1" applyProtection="1">
      <alignment horizontal="left" vertical="center" wrapText="1"/>
    </xf>
    <xf numFmtId="0" fontId="15" fillId="0" borderId="10" xfId="0" applyFont="1" applyFill="1" applyBorder="1" applyAlignment="1" applyProtection="1">
      <alignment horizontal="left" vertical="top" wrapText="1"/>
    </xf>
    <xf numFmtId="0" fontId="15" fillId="0" borderId="1" xfId="0" applyFont="1" applyFill="1" applyBorder="1" applyAlignment="1" applyProtection="1">
      <alignment horizontal="left" vertical="top" wrapText="1"/>
    </xf>
    <xf numFmtId="0" fontId="15" fillId="0" borderId="11" xfId="0" applyFont="1" applyFill="1" applyBorder="1" applyAlignment="1" applyProtection="1">
      <alignment horizontal="left" vertical="top" wrapText="1"/>
    </xf>
    <xf numFmtId="0" fontId="22" fillId="2" borderId="7" xfId="0" applyFont="1" applyFill="1" applyBorder="1" applyAlignment="1" applyProtection="1">
      <alignment horizontal="center" vertical="center"/>
      <protection hidden="1"/>
    </xf>
    <xf numFmtId="0" fontId="22" fillId="2" borderId="8" xfId="0" applyFont="1" applyFill="1" applyBorder="1" applyAlignment="1" applyProtection="1">
      <alignment horizontal="center" vertical="center"/>
      <protection hidden="1"/>
    </xf>
    <xf numFmtId="0" fontId="15" fillId="7" borderId="2" xfId="0" applyFont="1" applyFill="1" applyBorder="1" applyAlignment="1" applyProtection="1">
      <alignment horizontal="left" vertical="center" wrapText="1"/>
    </xf>
    <xf numFmtId="3" fontId="25" fillId="0" borderId="7" xfId="0" applyNumberFormat="1" applyFont="1" applyBorder="1" applyAlignment="1" applyProtection="1">
      <alignment vertical="top" wrapText="1"/>
    </xf>
    <xf numFmtId="3" fontId="25" fillId="0" borderId="8" xfId="0" applyNumberFormat="1" applyFont="1" applyBorder="1" applyAlignment="1" applyProtection="1">
      <alignment vertical="top" wrapText="1"/>
    </xf>
    <xf numFmtId="3" fontId="25" fillId="0" borderId="2" xfId="0" applyNumberFormat="1" applyFont="1" applyBorder="1" applyAlignment="1" applyProtection="1">
      <alignment vertical="top" wrapText="1"/>
    </xf>
    <xf numFmtId="0" fontId="22" fillId="0" borderId="1" xfId="0" applyFont="1" applyBorder="1" applyAlignment="1" applyProtection="1">
      <alignment horizontal="center" vertical="center" wrapText="1"/>
      <protection hidden="1"/>
    </xf>
    <xf numFmtId="0" fontId="22" fillId="0" borderId="7" xfId="0" applyFont="1" applyBorder="1" applyAlignment="1" applyProtection="1">
      <alignment horizontal="center" vertical="center" wrapText="1"/>
      <protection hidden="1"/>
    </xf>
    <xf numFmtId="0" fontId="22" fillId="0" borderId="8" xfId="0" applyFont="1" applyBorder="1" applyAlignment="1" applyProtection="1">
      <alignment horizontal="center" vertical="center" wrapText="1"/>
      <protection hidden="1"/>
    </xf>
    <xf numFmtId="0" fontId="22" fillId="0" borderId="2" xfId="0" applyFont="1" applyBorder="1" applyAlignment="1" applyProtection="1">
      <alignment horizontal="center" vertical="center" wrapText="1"/>
      <protection hidden="1"/>
    </xf>
    <xf numFmtId="0" fontId="20" fillId="7" borderId="11" xfId="0" applyFont="1" applyFill="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5" fillId="0" borderId="7" xfId="0" applyFont="1" applyBorder="1" applyAlignment="1" applyProtection="1">
      <alignment vertical="top" wrapText="1"/>
    </xf>
    <xf numFmtId="0" fontId="15" fillId="0" borderId="8" xfId="0" applyFont="1" applyBorder="1" applyAlignment="1" applyProtection="1">
      <alignment vertical="top" wrapText="1"/>
    </xf>
    <xf numFmtId="0" fontId="15" fillId="0" borderId="2" xfId="0" applyFont="1" applyBorder="1" applyAlignment="1" applyProtection="1">
      <alignment vertical="top" wrapText="1"/>
    </xf>
    <xf numFmtId="0" fontId="20" fillId="7" borderId="2" xfId="0" applyFont="1" applyFill="1" applyBorder="1" applyAlignment="1" applyProtection="1">
      <alignment horizontal="left" vertical="top" wrapText="1"/>
    </xf>
    <xf numFmtId="0" fontId="20" fillId="7" borderId="11" xfId="0" applyFont="1" applyFill="1" applyBorder="1" applyAlignment="1" applyProtection="1">
      <alignment horizontal="left" vertical="top" wrapText="1"/>
    </xf>
    <xf numFmtId="3" fontId="25" fillId="0" borderId="7" xfId="0" applyNumberFormat="1" applyFont="1" applyBorder="1" applyAlignment="1" applyProtection="1">
      <alignment vertical="center" wrapText="1"/>
    </xf>
    <xf numFmtId="3" fontId="25" fillId="0" borderId="8" xfId="0" applyNumberFormat="1" applyFont="1" applyBorder="1" applyAlignment="1" applyProtection="1">
      <alignment vertical="center" wrapText="1"/>
    </xf>
    <xf numFmtId="3" fontId="25" fillId="0" borderId="2" xfId="0" applyNumberFormat="1" applyFont="1" applyBorder="1" applyAlignment="1" applyProtection="1">
      <alignment vertical="center" wrapText="1"/>
    </xf>
    <xf numFmtId="0" fontId="20" fillId="7" borderId="7" xfId="0" applyFont="1" applyFill="1" applyBorder="1" applyAlignment="1" applyProtection="1">
      <alignment horizontal="left" vertical="top" wrapText="1"/>
    </xf>
    <xf numFmtId="0" fontId="10" fillId="2" borderId="8" xfId="0" applyFont="1" applyFill="1" applyBorder="1" applyAlignment="1" applyProtection="1">
      <alignment horizontal="left" vertical="top" wrapText="1"/>
    </xf>
    <xf numFmtId="0" fontId="10" fillId="2" borderId="21" xfId="0" applyFont="1" applyFill="1" applyBorder="1" applyAlignment="1" applyProtection="1">
      <alignment horizontal="left" vertical="top" wrapText="1"/>
    </xf>
    <xf numFmtId="0" fontId="15" fillId="2" borderId="10"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2" borderId="11" xfId="0" applyFont="1" applyFill="1" applyBorder="1" applyAlignment="1" applyProtection="1">
      <alignment horizontal="left" vertical="center" wrapText="1"/>
    </xf>
    <xf numFmtId="0" fontId="12" fillId="0" borderId="2" xfId="0" applyFont="1" applyBorder="1" applyAlignment="1" applyProtection="1">
      <alignment horizontal="left" vertical="center" wrapText="1"/>
    </xf>
    <xf numFmtId="0" fontId="12" fillId="0" borderId="1"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20" fillId="7" borderId="1" xfId="0" applyFont="1" applyFill="1" applyBorder="1" applyAlignment="1" applyProtection="1">
      <alignment horizontal="left" vertical="center" wrapText="1"/>
    </xf>
    <xf numFmtId="0" fontId="15" fillId="0" borderId="44" xfId="0" applyFont="1" applyBorder="1" applyAlignment="1" applyProtection="1">
      <alignment horizontal="left" vertical="center" wrapText="1"/>
    </xf>
    <xf numFmtId="0" fontId="15" fillId="0" borderId="45" xfId="0" applyFont="1" applyBorder="1" applyAlignment="1" applyProtection="1">
      <alignment horizontal="left" vertical="center" wrapText="1"/>
    </xf>
    <xf numFmtId="0" fontId="15" fillId="0" borderId="24" xfId="0" applyFont="1" applyBorder="1" applyAlignment="1" applyProtection="1">
      <alignment horizontal="left" vertical="center" wrapText="1"/>
    </xf>
    <xf numFmtId="0" fontId="15" fillId="2" borderId="26" xfId="0" applyFont="1" applyFill="1" applyBorder="1" applyAlignment="1" applyProtection="1">
      <alignment horizontal="left" vertical="center" wrapText="1"/>
    </xf>
    <xf numFmtId="0" fontId="15" fillId="2" borderId="8" xfId="0" applyFont="1" applyFill="1" applyBorder="1" applyAlignment="1" applyProtection="1">
      <alignment horizontal="left" vertical="center" wrapText="1"/>
    </xf>
    <xf numFmtId="0" fontId="15" fillId="2" borderId="21" xfId="0" applyFont="1" applyFill="1" applyBorder="1" applyAlignment="1" applyProtection="1">
      <alignment horizontal="left" vertical="center" wrapText="1"/>
    </xf>
    <xf numFmtId="0" fontId="15" fillId="0" borderId="26" xfId="0" applyFont="1" applyBorder="1" applyAlignment="1" applyProtection="1">
      <alignment horizontal="left" vertical="center" wrapText="1"/>
    </xf>
    <xf numFmtId="0" fontId="22" fillId="0" borderId="26" xfId="0" applyFont="1" applyBorder="1" applyAlignment="1" applyProtection="1">
      <alignment horizontal="center" vertical="center" wrapText="1"/>
      <protection hidden="1"/>
    </xf>
    <xf numFmtId="0" fontId="15" fillId="0" borderId="1" xfId="0" applyFont="1" applyBorder="1" applyAlignment="1" applyProtection="1">
      <alignment horizontal="left" vertical="center" wrapText="1"/>
    </xf>
    <xf numFmtId="0" fontId="15" fillId="0" borderId="11" xfId="0" applyFont="1" applyBorder="1" applyAlignment="1" applyProtection="1">
      <alignment horizontal="left" vertical="center" wrapText="1"/>
    </xf>
    <xf numFmtId="0" fontId="15" fillId="0" borderId="21" xfId="0" applyFont="1" applyBorder="1" applyAlignment="1" applyProtection="1">
      <alignment horizontal="left" vertical="center" wrapText="1"/>
    </xf>
    <xf numFmtId="0" fontId="15" fillId="0" borderId="10" xfId="0" applyFont="1" applyBorder="1" applyAlignment="1" applyProtection="1">
      <alignment horizontal="left" vertical="center" wrapText="1"/>
    </xf>
    <xf numFmtId="0" fontId="15" fillId="2" borderId="2" xfId="0" applyFont="1" applyFill="1" applyBorder="1" applyAlignment="1" applyProtection="1">
      <alignment horizontal="lef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10" fillId="3" borderId="2" xfId="0" applyFont="1" applyFill="1" applyBorder="1" applyAlignment="1" applyProtection="1">
      <alignment horizontal="right" vertical="center" wrapText="1"/>
      <protection hidden="1"/>
    </xf>
    <xf numFmtId="0" fontId="10" fillId="3" borderId="14" xfId="0" applyFont="1" applyFill="1" applyBorder="1" applyAlignment="1" applyProtection="1">
      <alignment horizontal="right" vertical="center" wrapText="1"/>
      <protection hidden="1"/>
    </xf>
    <xf numFmtId="0" fontId="10" fillId="3" borderId="1" xfId="0" applyFont="1" applyFill="1" applyBorder="1" applyAlignment="1" applyProtection="1">
      <alignment horizontal="right" vertical="center" wrapText="1"/>
      <protection hidden="1"/>
    </xf>
    <xf numFmtId="0" fontId="10" fillId="3" borderId="5" xfId="0" applyFont="1" applyFill="1" applyBorder="1" applyAlignment="1" applyProtection="1">
      <alignment horizontal="right" vertical="center" wrapText="1"/>
      <protection hidden="1"/>
    </xf>
    <xf numFmtId="0" fontId="15" fillId="0" borderId="38" xfId="0" applyFont="1" applyBorder="1" applyAlignment="1" applyProtection="1">
      <alignment horizontal="left" vertical="center" wrapText="1"/>
    </xf>
    <xf numFmtId="0" fontId="15" fillId="0" borderId="28" xfId="0" applyFont="1" applyBorder="1" applyAlignment="1" applyProtection="1">
      <alignment horizontal="left" vertical="center" wrapText="1"/>
    </xf>
    <xf numFmtId="0" fontId="15" fillId="0" borderId="33" xfId="0" applyFont="1" applyBorder="1" applyAlignment="1" applyProtection="1">
      <alignment horizontal="left" vertical="center" wrapText="1"/>
    </xf>
    <xf numFmtId="0" fontId="20" fillId="7" borderId="18" xfId="0" applyFont="1" applyFill="1" applyBorder="1" applyAlignment="1" applyProtection="1">
      <alignment horizontal="left" vertical="top" wrapText="1"/>
    </xf>
    <xf numFmtId="0" fontId="20" fillId="7" borderId="17" xfId="0" applyFont="1" applyFill="1" applyBorder="1" applyAlignment="1" applyProtection="1">
      <alignment horizontal="left" vertical="top" wrapText="1"/>
    </xf>
    <xf numFmtId="0" fontId="10" fillId="2" borderId="26" xfId="0" applyFont="1" applyFill="1" applyBorder="1" applyAlignment="1" applyProtection="1">
      <alignment horizontal="left" vertical="top" wrapText="1"/>
    </xf>
    <xf numFmtId="0" fontId="20" fillId="7" borderId="19" xfId="0" applyFont="1" applyFill="1" applyBorder="1" applyAlignment="1" applyProtection="1">
      <alignment horizontal="left" vertical="top" wrapText="1"/>
    </xf>
    <xf numFmtId="0" fontId="20" fillId="7" borderId="20" xfId="0" applyFont="1" applyFill="1" applyBorder="1" applyAlignment="1" applyProtection="1">
      <alignment horizontal="left" vertical="top" wrapText="1"/>
    </xf>
    <xf numFmtId="0" fontId="20" fillId="7" borderId="5" xfId="0" applyFont="1" applyFill="1" applyBorder="1" applyAlignment="1" applyProtection="1">
      <alignment horizontal="left" vertical="top" wrapText="1"/>
    </xf>
    <xf numFmtId="0" fontId="20" fillId="7" borderId="6" xfId="0" applyFont="1" applyFill="1" applyBorder="1" applyAlignment="1" applyProtection="1">
      <alignment horizontal="left" vertical="top" wrapText="1"/>
    </xf>
    <xf numFmtId="0" fontId="10" fillId="2" borderId="2" xfId="0" applyFont="1" applyFill="1" applyBorder="1" applyAlignment="1" applyProtection="1">
      <alignment horizontal="left" vertical="top" wrapText="1"/>
    </xf>
    <xf numFmtId="0" fontId="22" fillId="0" borderId="10" xfId="0" applyFont="1" applyBorder="1" applyAlignment="1" applyProtection="1">
      <alignment horizontal="center" vertical="center" wrapText="1"/>
      <protection hidden="1"/>
    </xf>
    <xf numFmtId="0" fontId="22"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5" fillId="5" borderId="11" xfId="0" applyFont="1" applyFill="1" applyBorder="1" applyAlignment="1" applyProtection="1">
      <alignment horizontal="left" vertical="center" wrapText="1"/>
    </xf>
    <xf numFmtId="0" fontId="14" fillId="0" borderId="0" xfId="0" applyFont="1" applyAlignment="1" applyProtection="1">
      <alignment horizontal="center" vertical="center" wrapText="1"/>
      <protection hidden="1"/>
    </xf>
    <xf numFmtId="0" fontId="14" fillId="0" borderId="4" xfId="0" applyFont="1" applyBorder="1" applyAlignment="1" applyProtection="1">
      <alignment horizontal="center" vertical="center" wrapText="1"/>
      <protection hidden="1"/>
    </xf>
    <xf numFmtId="0" fontId="20" fillId="7" borderId="11" xfId="0" applyFont="1" applyFill="1" applyBorder="1" applyAlignment="1" applyProtection="1">
      <alignment vertical="center" wrapText="1"/>
    </xf>
    <xf numFmtId="0" fontId="20" fillId="7" borderId="1" xfId="0" applyFont="1" applyFill="1" applyBorder="1" applyAlignment="1" applyProtection="1">
      <alignment vertical="center" wrapText="1"/>
    </xf>
    <xf numFmtId="0" fontId="20" fillId="7" borderId="2" xfId="0" applyFont="1" applyFill="1" applyBorder="1" applyAlignment="1" applyProtection="1">
      <alignment vertical="center" wrapText="1"/>
    </xf>
    <xf numFmtId="0" fontId="9" fillId="6" borderId="7" xfId="1" applyFont="1" applyFill="1" applyBorder="1" applyAlignment="1" applyProtection="1">
      <alignment horizontal="center" vertical="center" wrapText="1"/>
      <protection hidden="1"/>
    </xf>
    <xf numFmtId="0" fontId="10" fillId="3" borderId="11" xfId="0" applyFont="1" applyFill="1" applyBorder="1" applyAlignment="1" applyProtection="1">
      <alignment horizontal="right" vertical="center" wrapText="1"/>
      <protection hidden="1"/>
    </xf>
    <xf numFmtId="0" fontId="10" fillId="3" borderId="19" xfId="0" applyFont="1" applyFill="1" applyBorder="1" applyAlignment="1" applyProtection="1">
      <alignment horizontal="right" vertical="center" wrapText="1"/>
      <protection hidden="1"/>
    </xf>
    <xf numFmtId="0" fontId="9" fillId="6" borderId="9" xfId="1" applyFont="1" applyFill="1" applyBorder="1" applyAlignment="1" applyProtection="1">
      <alignment horizontal="center" vertical="center" wrapText="1"/>
      <protection hidden="1"/>
    </xf>
    <xf numFmtId="0" fontId="9" fillId="6" borderId="3" xfId="1" applyFont="1" applyFill="1" applyBorder="1" applyAlignment="1" applyProtection="1">
      <alignment horizontal="center" vertical="center" wrapText="1"/>
      <protection hidden="1"/>
    </xf>
    <xf numFmtId="0" fontId="9" fillId="6" borderId="33" xfId="1" applyFont="1" applyFill="1" applyBorder="1" applyAlignment="1" applyProtection="1">
      <alignment horizontal="center" vertical="center" wrapText="1"/>
      <protection hidden="1"/>
    </xf>
    <xf numFmtId="0" fontId="9" fillId="6" borderId="32" xfId="1" applyFont="1" applyFill="1" applyBorder="1" applyAlignment="1" applyProtection="1">
      <alignment horizontal="center" vertical="center" wrapText="1"/>
      <protection hidden="1"/>
    </xf>
    <xf numFmtId="0" fontId="20" fillId="7" borderId="2" xfId="0" applyFont="1" applyFill="1" applyBorder="1" applyAlignment="1" applyProtection="1">
      <alignment horizontal="left" vertical="center" wrapText="1"/>
    </xf>
    <xf numFmtId="0" fontId="20" fillId="7" borderId="14" xfId="0" applyFont="1" applyFill="1" applyBorder="1" applyAlignment="1" applyProtection="1">
      <alignment horizontal="left" vertical="top" wrapText="1"/>
    </xf>
    <xf numFmtId="3" fontId="25" fillId="0" borderId="26" xfId="0" applyNumberFormat="1" applyFont="1" applyBorder="1" applyAlignment="1" applyProtection="1">
      <alignment vertical="top" wrapText="1"/>
    </xf>
    <xf numFmtId="0" fontId="12" fillId="2" borderId="26" xfId="0" applyFont="1" applyFill="1" applyBorder="1" applyAlignment="1" applyProtection="1">
      <alignment horizontal="left" vertical="center" wrapText="1"/>
    </xf>
    <xf numFmtId="0" fontId="12" fillId="2" borderId="8" xfId="0" applyFont="1" applyFill="1" applyBorder="1" applyAlignment="1" applyProtection="1">
      <alignment horizontal="left" vertical="center" wrapText="1"/>
    </xf>
    <xf numFmtId="0" fontId="12" fillId="2" borderId="21" xfId="0" applyFont="1" applyFill="1" applyBorder="1" applyAlignment="1" applyProtection="1">
      <alignment horizontal="left" vertical="center" wrapText="1"/>
    </xf>
    <xf numFmtId="3" fontId="25" fillId="0" borderId="21" xfId="0" applyNumberFormat="1" applyFont="1" applyBorder="1" applyAlignment="1" applyProtection="1">
      <alignment vertical="top" wrapText="1"/>
    </xf>
    <xf numFmtId="0" fontId="20" fillId="7" borderId="1" xfId="0" applyFont="1" applyFill="1" applyBorder="1" applyAlignment="1" applyProtection="1">
      <alignment horizontal="left" vertical="top" wrapText="1"/>
    </xf>
    <xf numFmtId="3" fontId="25" fillId="0" borderId="9" xfId="0" applyNumberFormat="1" applyFont="1" applyBorder="1" applyAlignment="1" applyProtection="1">
      <alignment vertical="top" wrapText="1"/>
    </xf>
    <xf numFmtId="3" fontId="25" fillId="0" borderId="28" xfId="0" applyNumberFormat="1" applyFont="1" applyBorder="1" applyAlignment="1" applyProtection="1">
      <alignment vertical="top" wrapText="1"/>
    </xf>
    <xf numFmtId="3" fontId="25" fillId="0" borderId="14" xfId="0" applyNumberFormat="1" applyFont="1" applyBorder="1" applyAlignment="1" applyProtection="1">
      <alignment vertical="top" wrapText="1"/>
    </xf>
    <xf numFmtId="0" fontId="15" fillId="0" borderId="26" xfId="0" applyFont="1" applyFill="1" applyBorder="1" applyAlignment="1" applyProtection="1">
      <alignment horizontal="left" vertical="center" wrapText="1"/>
      <protection hidden="1"/>
    </xf>
    <xf numFmtId="0" fontId="15" fillId="0" borderId="8" xfId="0" applyFont="1" applyFill="1" applyBorder="1" applyAlignment="1" applyProtection="1">
      <alignment horizontal="left" vertical="center" wrapText="1"/>
      <protection hidden="1"/>
    </xf>
    <xf numFmtId="0" fontId="15" fillId="0" borderId="21" xfId="0" applyFont="1" applyFill="1" applyBorder="1" applyAlignment="1" applyProtection="1">
      <alignment horizontal="left" vertical="center" wrapText="1"/>
      <protection hidden="1"/>
    </xf>
    <xf numFmtId="0" fontId="15" fillId="0" borderId="2" xfId="0" applyFont="1" applyFill="1" applyBorder="1" applyAlignment="1" applyProtection="1">
      <alignment horizontal="left" vertical="center" wrapText="1"/>
      <protection hidden="1"/>
    </xf>
    <xf numFmtId="0" fontId="10" fillId="3" borderId="34" xfId="0" applyFont="1" applyFill="1" applyBorder="1" applyAlignment="1" applyProtection="1">
      <alignment horizontal="right" vertical="top" wrapText="1"/>
      <protection hidden="1"/>
    </xf>
    <xf numFmtId="0" fontId="10" fillId="3" borderId="37" xfId="0" applyFont="1" applyFill="1" applyBorder="1" applyAlignment="1" applyProtection="1">
      <alignment horizontal="right" vertical="top" wrapText="1"/>
      <protection hidden="1"/>
    </xf>
    <xf numFmtId="0" fontId="15" fillId="2" borderId="7" xfId="0" applyFont="1" applyFill="1" applyBorder="1" applyAlignment="1" applyProtection="1">
      <alignment vertical="center" wrapText="1"/>
      <protection hidden="1"/>
    </xf>
    <xf numFmtId="0" fontId="15" fillId="2" borderId="8" xfId="0" applyFont="1" applyFill="1" applyBorder="1" applyAlignment="1" applyProtection="1">
      <alignment vertical="center" wrapText="1"/>
      <protection hidden="1"/>
    </xf>
    <xf numFmtId="0" fontId="15" fillId="2" borderId="2" xfId="0" applyFont="1" applyFill="1" applyBorder="1" applyAlignment="1" applyProtection="1">
      <alignment vertical="center" wrapText="1"/>
      <protection hidden="1"/>
    </xf>
    <xf numFmtId="0" fontId="15" fillId="2" borderId="26" xfId="0" applyFont="1" applyFill="1" applyBorder="1" applyAlignment="1" applyProtection="1">
      <alignment horizontal="left" vertical="center" wrapText="1"/>
      <protection hidden="1"/>
    </xf>
    <xf numFmtId="0" fontId="15" fillId="2" borderId="8" xfId="0" applyFont="1" applyFill="1" applyBorder="1" applyAlignment="1" applyProtection="1">
      <alignment horizontal="left" vertical="center" wrapText="1"/>
      <protection hidden="1"/>
    </xf>
    <xf numFmtId="0" fontId="15" fillId="2" borderId="21" xfId="0" applyFont="1" applyFill="1" applyBorder="1" applyAlignment="1" applyProtection="1">
      <alignment horizontal="left" vertical="center" wrapText="1"/>
      <protection hidden="1"/>
    </xf>
    <xf numFmtId="0" fontId="15" fillId="2" borderId="2" xfId="0" applyFont="1" applyFill="1" applyBorder="1" applyAlignment="1" applyProtection="1">
      <alignment horizontal="left" vertical="center" wrapText="1"/>
      <protection hidden="1"/>
    </xf>
    <xf numFmtId="0" fontId="40" fillId="0" borderId="52" xfId="0" applyFont="1" applyBorder="1" applyAlignment="1" applyProtection="1">
      <alignment horizontal="center" vertical="center" wrapText="1"/>
      <protection hidden="1"/>
    </xf>
    <xf numFmtId="0" fontId="39" fillId="0" borderId="37" xfId="0" applyFont="1" applyBorder="1" applyAlignment="1">
      <alignment horizontal="center" vertical="center" wrapText="1"/>
    </xf>
    <xf numFmtId="0" fontId="39" fillId="0" borderId="53" xfId="0" applyFont="1" applyBorder="1" applyAlignment="1">
      <alignment horizontal="center" vertical="center" wrapText="1"/>
    </xf>
    <xf numFmtId="0" fontId="9" fillId="4" borderId="8" xfId="1" applyFont="1" applyBorder="1" applyAlignment="1" applyProtection="1">
      <alignment horizontal="center" vertical="center" wrapText="1"/>
      <protection hidden="1"/>
    </xf>
    <xf numFmtId="0" fontId="9" fillId="4" borderId="21" xfId="1" applyFont="1" applyBorder="1" applyAlignment="1" applyProtection="1">
      <alignment horizontal="center" vertical="center" wrapText="1"/>
      <protection hidden="1"/>
    </xf>
    <xf numFmtId="0" fontId="15" fillId="2" borderId="50" xfId="0" applyFont="1" applyFill="1" applyBorder="1" applyAlignment="1" applyProtection="1">
      <alignment vertical="center" wrapText="1"/>
      <protection hidden="1"/>
    </xf>
    <xf numFmtId="0" fontId="15" fillId="2" borderId="46" xfId="0" applyFont="1" applyFill="1" applyBorder="1" applyAlignment="1" applyProtection="1">
      <alignment vertical="center" wrapText="1"/>
      <protection hidden="1"/>
    </xf>
    <xf numFmtId="0" fontId="15" fillId="2" borderId="51" xfId="0" applyFont="1" applyFill="1" applyBorder="1" applyAlignment="1" applyProtection="1">
      <alignment vertical="center" wrapText="1"/>
      <protection hidden="1"/>
    </xf>
    <xf numFmtId="0" fontId="15" fillId="0" borderId="7" xfId="0" applyFont="1" applyFill="1" applyBorder="1" applyAlignment="1" applyProtection="1">
      <alignment horizontal="left" vertical="center" wrapText="1"/>
      <protection hidden="1"/>
    </xf>
    <xf numFmtId="0" fontId="15" fillId="2" borderId="7" xfId="0" applyFont="1" applyFill="1" applyBorder="1" applyAlignment="1" applyProtection="1">
      <alignment horizontal="left" vertical="center" wrapText="1"/>
      <protection hidden="1"/>
    </xf>
    <xf numFmtId="0" fontId="15" fillId="2" borderId="44" xfId="0" applyFont="1" applyFill="1" applyBorder="1" applyAlignment="1" applyProtection="1">
      <alignment horizontal="left" vertical="center" wrapText="1"/>
      <protection hidden="1"/>
    </xf>
    <xf numFmtId="0" fontId="15" fillId="2" borderId="45" xfId="0" applyFont="1" applyFill="1" applyBorder="1" applyAlignment="1" applyProtection="1">
      <alignment horizontal="left" vertical="center" wrapText="1"/>
      <protection hidden="1"/>
    </xf>
    <xf numFmtId="0" fontId="15" fillId="2" borderId="24" xfId="0" applyFont="1" applyFill="1" applyBorder="1" applyAlignment="1" applyProtection="1">
      <alignment horizontal="left" vertical="center" wrapText="1"/>
      <protection hidden="1"/>
    </xf>
    <xf numFmtId="0" fontId="20" fillId="7" borderId="34" xfId="0" applyFont="1" applyFill="1" applyBorder="1" applyAlignment="1" applyProtection="1">
      <alignment horizontal="left" vertical="center" wrapText="1"/>
      <protection hidden="1"/>
    </xf>
    <xf numFmtId="0" fontId="20" fillId="7" borderId="35" xfId="0" applyFont="1" applyFill="1" applyBorder="1" applyAlignment="1" applyProtection="1">
      <alignment horizontal="left" vertical="center" wrapText="1"/>
      <protection hidden="1"/>
    </xf>
    <xf numFmtId="0" fontId="20" fillId="7" borderId="5" xfId="0" applyFont="1" applyFill="1" applyBorder="1" applyAlignment="1" applyProtection="1">
      <alignment horizontal="left" vertical="center" wrapText="1"/>
      <protection hidden="1"/>
    </xf>
    <xf numFmtId="0" fontId="20" fillId="7" borderId="6" xfId="0" applyFont="1" applyFill="1" applyBorder="1" applyAlignment="1" applyProtection="1">
      <alignment horizontal="left" vertical="center" wrapText="1"/>
      <protection hidden="1"/>
    </xf>
    <xf numFmtId="0" fontId="20" fillId="7" borderId="18" xfId="0" applyFont="1" applyFill="1" applyBorder="1" applyAlignment="1" applyProtection="1">
      <alignment horizontal="left" vertical="center" wrapText="1"/>
      <protection hidden="1"/>
    </xf>
    <xf numFmtId="0" fontId="20" fillId="7" borderId="17" xfId="0" applyFont="1" applyFill="1" applyBorder="1" applyAlignment="1" applyProtection="1">
      <alignment horizontal="left" vertical="center" wrapText="1"/>
      <protection hidden="1"/>
    </xf>
    <xf numFmtId="0" fontId="20" fillId="7" borderId="19" xfId="0" applyFont="1" applyFill="1" applyBorder="1" applyAlignment="1" applyProtection="1">
      <alignment horizontal="left" vertical="center" wrapText="1"/>
      <protection hidden="1"/>
    </xf>
    <xf numFmtId="0" fontId="20" fillId="7" borderId="20" xfId="0" applyFont="1" applyFill="1" applyBorder="1" applyAlignment="1" applyProtection="1">
      <alignment horizontal="left" vertical="center" wrapText="1"/>
      <protection hidden="1"/>
    </xf>
    <xf numFmtId="0" fontId="15" fillId="0" borderId="7" xfId="0" applyFont="1" applyFill="1" applyBorder="1" applyAlignment="1" applyProtection="1">
      <alignment vertical="center" wrapText="1"/>
      <protection hidden="1"/>
    </xf>
    <xf numFmtId="0" fontId="15" fillId="0" borderId="8" xfId="0" applyFont="1" applyFill="1" applyBorder="1" applyAlignment="1" applyProtection="1">
      <alignment vertical="center" wrapText="1"/>
      <protection hidden="1"/>
    </xf>
    <xf numFmtId="0" fontId="15" fillId="0" borderId="2" xfId="0" applyFont="1" applyFill="1" applyBorder="1" applyAlignment="1" applyProtection="1">
      <alignment vertical="center" wrapText="1"/>
      <protection hidden="1"/>
    </xf>
    <xf numFmtId="0" fontId="20" fillId="7" borderId="14" xfId="0" applyFont="1" applyFill="1" applyBorder="1" applyAlignment="1" applyProtection="1">
      <alignment horizontal="left" vertical="center" wrapText="1"/>
      <protection hidden="1"/>
    </xf>
    <xf numFmtId="0" fontId="20" fillId="7" borderId="15" xfId="0" applyFont="1" applyFill="1" applyBorder="1" applyAlignment="1" applyProtection="1">
      <alignment horizontal="left" vertical="center" wrapText="1"/>
      <protection hidden="1"/>
    </xf>
    <xf numFmtId="0" fontId="12" fillId="0" borderId="26" xfId="0" applyFont="1" applyBorder="1" applyAlignment="1" applyProtection="1">
      <alignment horizontal="left" vertical="center" wrapText="1"/>
      <protection hidden="1"/>
    </xf>
    <xf numFmtId="0" fontId="12" fillId="0" borderId="8" xfId="0" applyFont="1" applyBorder="1" applyAlignment="1" applyProtection="1">
      <alignment horizontal="left" vertical="center" wrapText="1"/>
      <protection hidden="1"/>
    </xf>
    <xf numFmtId="0" fontId="12" fillId="0" borderId="21" xfId="0" applyFont="1" applyBorder="1" applyAlignment="1" applyProtection="1">
      <alignment horizontal="left" vertical="center" wrapText="1"/>
      <protection hidden="1"/>
    </xf>
    <xf numFmtId="0" fontId="15" fillId="0" borderId="26" xfId="0" applyFont="1" applyFill="1" applyBorder="1" applyAlignment="1" applyProtection="1">
      <alignment vertical="center" wrapText="1"/>
      <protection hidden="1"/>
    </xf>
    <xf numFmtId="0" fontId="15" fillId="7" borderId="19" xfId="0" applyFont="1" applyFill="1" applyBorder="1" applyAlignment="1" applyProtection="1">
      <alignment horizontal="left" vertical="center" wrapText="1"/>
      <protection hidden="1"/>
    </xf>
    <xf numFmtId="0" fontId="15" fillId="7" borderId="20" xfId="0" applyFont="1" applyFill="1" applyBorder="1" applyAlignment="1" applyProtection="1">
      <alignment horizontal="left" vertical="center" wrapText="1"/>
      <protection hidden="1"/>
    </xf>
    <xf numFmtId="0" fontId="15" fillId="7" borderId="18" xfId="0" applyFont="1" applyFill="1" applyBorder="1" applyAlignment="1" applyProtection="1">
      <alignment horizontal="left" vertical="center" wrapText="1"/>
      <protection hidden="1"/>
    </xf>
    <xf numFmtId="0" fontId="15" fillId="7" borderId="17" xfId="0" applyFont="1" applyFill="1" applyBorder="1" applyAlignment="1" applyProtection="1">
      <alignment horizontal="left" vertical="center" wrapText="1"/>
      <protection hidden="1"/>
    </xf>
    <xf numFmtId="0" fontId="12" fillId="2" borderId="26" xfId="0" applyFont="1" applyFill="1" applyBorder="1" applyAlignment="1" applyProtection="1">
      <alignment vertical="center" wrapText="1"/>
      <protection hidden="1"/>
    </xf>
    <xf numFmtId="0" fontId="12" fillId="2" borderId="8" xfId="0" applyFont="1" applyFill="1" applyBorder="1" applyAlignment="1" applyProtection="1">
      <alignment vertical="center" wrapText="1"/>
      <protection hidden="1"/>
    </xf>
    <xf numFmtId="0" fontId="12" fillId="2" borderId="26" xfId="0" applyFont="1" applyFill="1" applyBorder="1" applyAlignment="1" applyProtection="1">
      <alignment horizontal="left" vertical="center" wrapText="1"/>
      <protection hidden="1"/>
    </xf>
    <xf numFmtId="0" fontId="12" fillId="2" borderId="8" xfId="0" applyFont="1" applyFill="1" applyBorder="1" applyAlignment="1" applyProtection="1">
      <alignment horizontal="left" vertical="center" wrapText="1"/>
      <protection hidden="1"/>
    </xf>
    <xf numFmtId="0" fontId="12" fillId="2" borderId="21" xfId="0" applyFont="1" applyFill="1" applyBorder="1" applyAlignment="1" applyProtection="1">
      <alignment horizontal="left" vertical="center" wrapText="1"/>
      <protection hidden="1"/>
    </xf>
    <xf numFmtId="0" fontId="12" fillId="2" borderId="44" xfId="0" applyFont="1" applyFill="1" applyBorder="1" applyAlignment="1" applyProtection="1">
      <alignment horizontal="left" vertical="center" wrapText="1"/>
      <protection hidden="1"/>
    </xf>
    <xf numFmtId="0" fontId="12" fillId="2" borderId="45" xfId="0" applyFont="1" applyFill="1" applyBorder="1" applyAlignment="1" applyProtection="1">
      <alignment horizontal="left" vertical="center" wrapText="1"/>
      <protection hidden="1"/>
    </xf>
    <xf numFmtId="0" fontId="12" fillId="2" borderId="24" xfId="0" applyFont="1" applyFill="1" applyBorder="1" applyAlignment="1" applyProtection="1">
      <alignment horizontal="left" vertical="center" wrapText="1"/>
      <protection hidden="1"/>
    </xf>
    <xf numFmtId="0" fontId="15" fillId="0" borderId="44" xfId="0" applyFont="1" applyFill="1" applyBorder="1" applyAlignment="1" applyProtection="1">
      <alignment horizontal="left" vertical="center" wrapText="1"/>
      <protection hidden="1"/>
    </xf>
    <xf numFmtId="0" fontId="15" fillId="0" borderId="45" xfId="0" applyFont="1" applyFill="1" applyBorder="1" applyAlignment="1" applyProtection="1">
      <alignment horizontal="left" vertical="center" wrapText="1"/>
      <protection hidden="1"/>
    </xf>
    <xf numFmtId="0" fontId="15" fillId="0" borderId="24" xfId="0" applyFont="1" applyFill="1" applyBorder="1" applyAlignment="1" applyProtection="1">
      <alignment horizontal="left" vertical="center" wrapText="1"/>
      <protection hidden="1"/>
    </xf>
    <xf numFmtId="0" fontId="12" fillId="2" borderId="44" xfId="0" applyFont="1" applyFill="1" applyBorder="1" applyAlignment="1" applyProtection="1">
      <alignment vertical="center" wrapText="1"/>
      <protection hidden="1"/>
    </xf>
    <xf numFmtId="0" fontId="12" fillId="2" borderId="24" xfId="0" applyFont="1" applyFill="1" applyBorder="1" applyAlignment="1" applyProtection="1">
      <alignment vertical="center" wrapText="1"/>
      <protection hidden="1"/>
    </xf>
    <xf numFmtId="0" fontId="15" fillId="7" borderId="34" xfId="0" applyFont="1" applyFill="1" applyBorder="1" applyAlignment="1" applyProtection="1">
      <alignment horizontal="left" vertical="center" wrapText="1"/>
      <protection hidden="1"/>
    </xf>
    <xf numFmtId="0" fontId="15" fillId="7" borderId="35" xfId="0" applyFont="1" applyFill="1" applyBorder="1" applyAlignment="1" applyProtection="1">
      <alignment horizontal="left" vertical="center" wrapText="1"/>
      <protection hidden="1"/>
    </xf>
    <xf numFmtId="0" fontId="15" fillId="7" borderId="5" xfId="0" applyFont="1" applyFill="1" applyBorder="1" applyAlignment="1" applyProtection="1">
      <alignment horizontal="left" vertical="center" wrapText="1"/>
      <protection hidden="1"/>
    </xf>
    <xf numFmtId="0" fontId="15" fillId="7" borderId="6" xfId="0" applyFont="1" applyFill="1" applyBorder="1" applyAlignment="1" applyProtection="1">
      <alignment horizontal="left" vertical="center" wrapText="1"/>
      <protection hidden="1"/>
    </xf>
    <xf numFmtId="0" fontId="15" fillId="7" borderId="14" xfId="0" applyFont="1" applyFill="1" applyBorder="1" applyAlignment="1" applyProtection="1">
      <alignment horizontal="left" vertical="center" wrapText="1"/>
      <protection hidden="1"/>
    </xf>
    <xf numFmtId="0" fontId="15" fillId="7" borderId="15"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0" fontId="12" fillId="0" borderId="8" xfId="0" applyFont="1" applyFill="1" applyBorder="1" applyAlignment="1" applyProtection="1">
      <alignment horizontal="left" vertical="center" wrapText="1"/>
      <protection hidden="1"/>
    </xf>
    <xf numFmtId="0" fontId="12" fillId="0" borderId="2" xfId="0" applyFont="1" applyFill="1" applyBorder="1" applyAlignment="1" applyProtection="1">
      <alignment horizontal="left" vertical="center" wrapText="1"/>
      <protection hidden="1"/>
    </xf>
    <xf numFmtId="0" fontId="12" fillId="0" borderId="26" xfId="0" applyFont="1" applyFill="1" applyBorder="1" applyAlignment="1" applyProtection="1">
      <alignment horizontal="left" vertical="center" wrapText="1"/>
      <protection hidden="1"/>
    </xf>
    <xf numFmtId="0" fontId="12" fillId="0" borderId="21" xfId="0" applyFont="1" applyFill="1" applyBorder="1" applyAlignment="1" applyProtection="1">
      <alignment horizontal="left" vertical="center" wrapText="1"/>
      <protection hidden="1"/>
    </xf>
    <xf numFmtId="0" fontId="30" fillId="7" borderId="33" xfId="0" applyFont="1" applyFill="1" applyBorder="1" applyAlignment="1" applyProtection="1">
      <alignment horizontal="left" vertical="center" wrapText="1"/>
      <protection hidden="1"/>
    </xf>
    <xf numFmtId="0" fontId="30" fillId="7" borderId="32" xfId="0" applyFont="1" applyFill="1" applyBorder="1" applyAlignment="1" applyProtection="1">
      <alignment horizontal="left" vertical="center" wrapText="1"/>
      <protection hidden="1"/>
    </xf>
    <xf numFmtId="0" fontId="30" fillId="7" borderId="19" xfId="0" applyFont="1" applyFill="1" applyBorder="1" applyAlignment="1" applyProtection="1">
      <alignment horizontal="left" vertical="center" wrapText="1"/>
      <protection hidden="1"/>
    </xf>
    <xf numFmtId="0" fontId="30" fillId="7" borderId="20" xfId="0" applyFont="1" applyFill="1" applyBorder="1" applyAlignment="1" applyProtection="1">
      <alignment horizontal="left" vertical="center" wrapText="1"/>
      <protection hidden="1"/>
    </xf>
    <xf numFmtId="0" fontId="30" fillId="7" borderId="5" xfId="0" applyFont="1" applyFill="1" applyBorder="1" applyAlignment="1" applyProtection="1">
      <alignment horizontal="left" vertical="center" wrapText="1"/>
      <protection hidden="1"/>
    </xf>
    <xf numFmtId="0" fontId="30" fillId="7" borderId="6" xfId="0" applyFont="1" applyFill="1" applyBorder="1" applyAlignment="1" applyProtection="1">
      <alignment horizontal="left" vertical="center" wrapText="1"/>
      <protection hidden="1"/>
    </xf>
    <xf numFmtId="0" fontId="30" fillId="7" borderId="18" xfId="0" applyFont="1" applyFill="1" applyBorder="1" applyAlignment="1" applyProtection="1">
      <alignment horizontal="left" vertical="center" wrapText="1"/>
      <protection hidden="1"/>
    </xf>
    <xf numFmtId="0" fontId="30" fillId="7" borderId="17" xfId="0" applyFont="1" applyFill="1" applyBorder="1" applyAlignment="1" applyProtection="1">
      <alignment horizontal="left" vertical="center" wrapText="1"/>
      <protection hidden="1"/>
    </xf>
    <xf numFmtId="0" fontId="10" fillId="2" borderId="1" xfId="0" applyFont="1" applyFill="1" applyBorder="1" applyAlignment="1" applyProtection="1">
      <alignment horizontal="left" vertical="top" wrapText="1"/>
      <protection hidden="1"/>
    </xf>
    <xf numFmtId="0" fontId="10" fillId="2" borderId="7" xfId="0" applyFont="1" applyFill="1" applyBorder="1" applyAlignment="1" applyProtection="1">
      <alignment horizontal="left" vertical="top" wrapText="1"/>
      <protection hidden="1"/>
    </xf>
    <xf numFmtId="0" fontId="10" fillId="2" borderId="11" xfId="0" applyFont="1" applyFill="1" applyBorder="1" applyAlignment="1" applyProtection="1">
      <alignment horizontal="left" vertical="top" wrapText="1"/>
      <protection hidden="1"/>
    </xf>
    <xf numFmtId="0" fontId="15" fillId="2" borderId="26" xfId="0" applyFont="1" applyFill="1" applyBorder="1" applyAlignment="1" applyProtection="1">
      <alignment vertical="center" wrapText="1"/>
      <protection hidden="1"/>
    </xf>
    <xf numFmtId="0" fontId="15" fillId="2" borderId="21" xfId="0" applyFont="1" applyFill="1" applyBorder="1" applyAlignment="1" applyProtection="1">
      <alignment vertical="center" wrapText="1"/>
      <protection hidden="1"/>
    </xf>
    <xf numFmtId="0" fontId="15" fillId="0" borderId="2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21" xfId="0" applyFont="1" applyFill="1" applyBorder="1" applyAlignment="1" applyProtection="1">
      <alignment vertical="center" wrapText="1"/>
      <protection hidden="1"/>
    </xf>
    <xf numFmtId="0" fontId="10" fillId="2" borderId="26" xfId="0" applyFont="1" applyFill="1" applyBorder="1" applyAlignment="1" applyProtection="1">
      <alignment horizontal="center" vertical="top" wrapText="1"/>
      <protection hidden="1"/>
    </xf>
    <xf numFmtId="0" fontId="10" fillId="2" borderId="8" xfId="0" applyFont="1" applyFill="1" applyBorder="1" applyAlignment="1" applyProtection="1">
      <alignment horizontal="center" vertical="top" wrapText="1"/>
      <protection hidden="1"/>
    </xf>
    <xf numFmtId="0" fontId="10" fillId="2" borderId="21" xfId="0" applyFont="1" applyFill="1" applyBorder="1" applyAlignment="1" applyProtection="1">
      <alignment horizontal="center" vertical="top" wrapText="1"/>
      <protection hidden="1"/>
    </xf>
    <xf numFmtId="0" fontId="22" fillId="0" borderId="8"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22" fillId="0" borderId="1" xfId="0" applyFont="1" applyBorder="1" applyAlignment="1" applyProtection="1">
      <alignment horizontal="center" vertical="center"/>
      <protection hidden="1"/>
    </xf>
    <xf numFmtId="0" fontId="22" fillId="0" borderId="7" xfId="0" applyFont="1" applyBorder="1" applyAlignment="1" applyProtection="1">
      <alignment horizontal="center" vertical="center"/>
      <protection hidden="1"/>
    </xf>
    <xf numFmtId="0" fontId="22" fillId="0" borderId="7" xfId="0" applyFont="1" applyBorder="1" applyAlignment="1" applyProtection="1">
      <alignment horizontal="center" vertical="top"/>
      <protection hidden="1"/>
    </xf>
    <xf numFmtId="0" fontId="22" fillId="0" borderId="8" xfId="0" applyFont="1" applyBorder="1" applyAlignment="1" applyProtection="1">
      <alignment horizontal="center" vertical="top"/>
      <protection hidden="1"/>
    </xf>
    <xf numFmtId="0" fontId="22" fillId="0" borderId="2" xfId="0" applyFont="1" applyBorder="1" applyAlignment="1" applyProtection="1">
      <alignment horizontal="center" vertical="top"/>
      <protection hidden="1"/>
    </xf>
    <xf numFmtId="0" fontId="10" fillId="2" borderId="26" xfId="0" applyFont="1" applyFill="1" applyBorder="1" applyAlignment="1" applyProtection="1">
      <alignment horizontal="left" vertical="top" wrapText="1"/>
      <protection hidden="1"/>
    </xf>
    <xf numFmtId="0" fontId="10" fillId="2" borderId="8" xfId="0" applyFont="1" applyFill="1" applyBorder="1" applyAlignment="1" applyProtection="1">
      <alignment horizontal="left" vertical="top" wrapText="1"/>
      <protection hidden="1"/>
    </xf>
    <xf numFmtId="0" fontId="10" fillId="2" borderId="21" xfId="0" applyFont="1" applyFill="1" applyBorder="1" applyAlignment="1" applyProtection="1">
      <alignment horizontal="left" vertical="top" wrapText="1"/>
      <protection hidden="1"/>
    </xf>
    <xf numFmtId="0" fontId="10" fillId="2" borderId="38" xfId="0" applyFont="1" applyFill="1" applyBorder="1" applyAlignment="1" applyProtection="1">
      <alignment horizontal="left" vertical="top" wrapText="1"/>
      <protection hidden="1"/>
    </xf>
    <xf numFmtId="0" fontId="0" fillId="0" borderId="28" xfId="0" applyBorder="1" applyAlignment="1" applyProtection="1">
      <alignment horizontal="left" vertical="top" wrapText="1"/>
      <protection hidden="1"/>
    </xf>
    <xf numFmtId="0" fontId="0" fillId="0" borderId="8" xfId="0" applyBorder="1" applyAlignment="1" applyProtection="1">
      <alignment horizontal="left" vertical="top" wrapText="1"/>
      <protection hidden="1"/>
    </xf>
    <xf numFmtId="0" fontId="0" fillId="0" borderId="21" xfId="0" applyBorder="1" applyAlignment="1" applyProtection="1">
      <alignment horizontal="left" vertical="top" wrapText="1"/>
      <protection hidden="1"/>
    </xf>
    <xf numFmtId="0" fontId="22" fillId="0" borderId="2" xfId="0" applyFont="1" applyFill="1" applyBorder="1" applyAlignment="1" applyProtection="1">
      <alignment horizontal="center" vertical="center"/>
      <protection hidden="1"/>
    </xf>
    <xf numFmtId="0" fontId="22" fillId="0" borderId="1" xfId="0" applyFont="1" applyFill="1" applyBorder="1" applyAlignment="1" applyProtection="1">
      <alignment horizontal="center" vertical="center"/>
      <protection hidden="1"/>
    </xf>
    <xf numFmtId="0" fontId="0" fillId="0" borderId="16" xfId="0" applyBorder="1" applyAlignment="1" applyProtection="1">
      <alignment horizontal="left" vertical="top" wrapText="1"/>
      <protection hidden="1"/>
    </xf>
    <xf numFmtId="0" fontId="0" fillId="0" borderId="8"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9" fillId="4" borderId="7" xfId="1" applyFont="1" applyBorder="1" applyAlignment="1" applyProtection="1">
      <alignment horizontal="center" vertical="center" wrapText="1"/>
      <protection hidden="1"/>
    </xf>
    <xf numFmtId="0" fontId="10" fillId="3" borderId="30" xfId="0" applyFont="1" applyFill="1" applyBorder="1" applyAlignment="1" applyProtection="1">
      <alignment horizontal="right" vertical="center" wrapText="1"/>
      <protection hidden="1"/>
    </xf>
    <xf numFmtId="0" fontId="10" fillId="3" borderId="25" xfId="0" applyFont="1" applyFill="1" applyBorder="1" applyAlignment="1" applyProtection="1">
      <alignment horizontal="right" vertical="center" wrapText="1"/>
      <protection hidden="1"/>
    </xf>
    <xf numFmtId="0" fontId="10" fillId="2" borderId="7" xfId="0" applyFont="1" applyFill="1" applyBorder="1" applyAlignment="1" applyProtection="1">
      <alignment horizontal="center" vertical="top" wrapText="1"/>
      <protection hidden="1"/>
    </xf>
    <xf numFmtId="0" fontId="10" fillId="2" borderId="2" xfId="0" applyFont="1" applyFill="1" applyBorder="1" applyAlignment="1" applyProtection="1">
      <alignment horizontal="center" vertical="top" wrapText="1"/>
      <protection hidden="1"/>
    </xf>
    <xf numFmtId="0" fontId="30" fillId="7" borderId="14" xfId="0" applyFont="1" applyFill="1" applyBorder="1" applyAlignment="1" applyProtection="1">
      <alignment horizontal="left" vertical="center" wrapText="1"/>
      <protection hidden="1"/>
    </xf>
    <xf numFmtId="0" fontId="30" fillId="7" borderId="15" xfId="0" applyFont="1" applyFill="1" applyBorder="1" applyAlignment="1" applyProtection="1">
      <alignment horizontal="left" vertical="center" wrapText="1"/>
      <protection hidden="1"/>
    </xf>
    <xf numFmtId="0" fontId="30" fillId="7" borderId="34" xfId="0" applyFont="1" applyFill="1" applyBorder="1" applyAlignment="1" applyProtection="1">
      <alignment horizontal="left" vertical="center" wrapText="1"/>
      <protection hidden="1"/>
    </xf>
    <xf numFmtId="0" fontId="30" fillId="7" borderId="35" xfId="0" applyFont="1" applyFill="1" applyBorder="1" applyAlignment="1" applyProtection="1">
      <alignment horizontal="left" vertical="center" wrapText="1"/>
      <protection hidden="1"/>
    </xf>
    <xf numFmtId="0" fontId="18" fillId="0" borderId="26"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22" fillId="0" borderId="26" xfId="0" applyFont="1" applyBorder="1" applyAlignment="1" applyProtection="1">
      <alignment horizontal="center" vertical="center"/>
      <protection hidden="1"/>
    </xf>
    <xf numFmtId="0" fontId="10" fillId="0" borderId="26" xfId="0" applyFont="1" applyFill="1" applyBorder="1" applyAlignment="1" applyProtection="1">
      <alignment horizontal="left" vertical="top" wrapText="1"/>
      <protection hidden="1"/>
    </xf>
    <xf numFmtId="0" fontId="10" fillId="0" borderId="8" xfId="0" applyFont="1" applyFill="1" applyBorder="1" applyAlignment="1" applyProtection="1">
      <alignment horizontal="left" vertical="top" wrapText="1"/>
      <protection hidden="1"/>
    </xf>
    <xf numFmtId="0" fontId="10" fillId="0" borderId="21" xfId="0" applyFont="1" applyFill="1" applyBorder="1" applyAlignment="1" applyProtection="1">
      <alignment horizontal="left" vertical="top" wrapText="1"/>
      <protection hidden="1"/>
    </xf>
    <xf numFmtId="0" fontId="22" fillId="0" borderId="26" xfId="0" applyFont="1" applyFill="1" applyBorder="1" applyAlignment="1" applyProtection="1">
      <alignment horizontal="center" vertical="center"/>
      <protection hidden="1"/>
    </xf>
    <xf numFmtId="0" fontId="22" fillId="0" borderId="8" xfId="0" applyFont="1" applyFill="1" applyBorder="1" applyAlignment="1" applyProtection="1">
      <alignment horizontal="center" vertical="center"/>
      <protection hidden="1"/>
    </xf>
    <xf numFmtId="0" fontId="10" fillId="0" borderId="7" xfId="0" applyFont="1" applyFill="1" applyBorder="1" applyAlignment="1" applyProtection="1">
      <alignment horizontal="left" vertical="top" wrapText="1"/>
      <protection hidden="1"/>
    </xf>
    <xf numFmtId="0" fontId="22" fillId="0" borderId="16" xfId="0" applyFont="1" applyBorder="1" applyAlignment="1" applyProtection="1">
      <alignment horizontal="left" vertical="top"/>
      <protection hidden="1"/>
    </xf>
    <xf numFmtId="0" fontId="22" fillId="0" borderId="10" xfId="0" applyFont="1" applyBorder="1" applyAlignment="1" applyProtection="1">
      <alignment horizontal="center" vertical="center"/>
      <protection hidden="1"/>
    </xf>
    <xf numFmtId="0" fontId="22" fillId="2" borderId="26" xfId="0" applyFont="1" applyFill="1" applyBorder="1" applyAlignment="1" applyProtection="1">
      <alignment horizontal="center" vertical="center"/>
      <protection hidden="1"/>
    </xf>
    <xf numFmtId="0" fontId="10" fillId="2" borderId="28" xfId="0" applyFont="1" applyFill="1" applyBorder="1" applyAlignment="1" applyProtection="1">
      <alignment horizontal="left" vertical="top" wrapText="1"/>
      <protection hidden="1"/>
    </xf>
    <xf numFmtId="0" fontId="10" fillId="2" borderId="33" xfId="0" applyFont="1" applyFill="1" applyBorder="1" applyAlignment="1" applyProtection="1">
      <alignment horizontal="left" vertical="top" wrapText="1"/>
      <protection hidden="1"/>
    </xf>
    <xf numFmtId="0" fontId="10" fillId="2" borderId="2" xfId="0" applyFont="1" applyFill="1"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7"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1" xfId="0" applyBorder="1" applyAlignment="1" applyProtection="1">
      <alignment horizontal="center" vertical="center"/>
      <protection hidden="1"/>
    </xf>
    <xf numFmtId="3" fontId="25" fillId="2" borderId="26" xfId="0" applyNumberFormat="1" applyFont="1" applyFill="1" applyBorder="1" applyAlignment="1" applyProtection="1">
      <alignment horizontal="left" vertical="center" wrapText="1"/>
      <protection hidden="1"/>
    </xf>
    <xf numFmtId="3" fontId="25" fillId="2" borderId="8" xfId="0" applyNumberFormat="1" applyFont="1" applyFill="1" applyBorder="1" applyAlignment="1" applyProtection="1">
      <alignment horizontal="left" vertical="center" wrapText="1"/>
      <protection hidden="1"/>
    </xf>
    <xf numFmtId="3" fontId="25" fillId="2" borderId="21" xfId="0" applyNumberFormat="1" applyFont="1" applyFill="1" applyBorder="1" applyAlignment="1" applyProtection="1">
      <alignment horizontal="left" vertical="center" wrapText="1"/>
      <protection hidden="1"/>
    </xf>
    <xf numFmtId="0" fontId="10" fillId="3" borderId="18" xfId="0" applyFont="1" applyFill="1" applyBorder="1" applyAlignment="1" applyProtection="1">
      <alignment horizontal="right" vertical="center" wrapText="1"/>
      <protection hidden="1"/>
    </xf>
    <xf numFmtId="0" fontId="10" fillId="3" borderId="29" xfId="0" applyFont="1" applyFill="1" applyBorder="1" applyAlignment="1" applyProtection="1">
      <alignment horizontal="right" vertical="center" wrapText="1"/>
      <protection hidden="1"/>
    </xf>
    <xf numFmtId="0" fontId="9" fillId="4" borderId="9" xfId="1" applyFont="1" applyBorder="1" applyAlignment="1" applyProtection="1">
      <alignment horizontal="center" vertical="center" wrapText="1"/>
      <protection hidden="1"/>
    </xf>
    <xf numFmtId="0" fontId="9" fillId="4" borderId="3" xfId="1" applyFont="1" applyBorder="1" applyAlignment="1" applyProtection="1">
      <alignment horizontal="center" vertical="center" wrapText="1"/>
      <protection hidden="1"/>
    </xf>
    <xf numFmtId="0" fontId="9" fillId="4" borderId="33" xfId="1" applyFont="1" applyBorder="1" applyAlignment="1" applyProtection="1">
      <alignment horizontal="center" vertical="center" wrapText="1"/>
      <protection hidden="1"/>
    </xf>
    <xf numFmtId="0" fontId="9" fillId="4" borderId="32" xfId="1" applyFont="1" applyBorder="1" applyAlignment="1" applyProtection="1">
      <alignment horizontal="center" vertical="center" wrapText="1"/>
      <protection hidden="1"/>
    </xf>
    <xf numFmtId="0" fontId="34" fillId="2" borderId="14" xfId="0" applyFont="1" applyFill="1" applyBorder="1" applyAlignment="1" applyProtection="1">
      <alignment horizontal="left" vertical="center" wrapText="1"/>
    </xf>
    <xf numFmtId="0" fontId="34" fillId="2" borderId="5" xfId="0" applyFont="1" applyFill="1" applyBorder="1" applyAlignment="1" applyProtection="1">
      <alignment horizontal="left" vertical="center" wrapText="1"/>
    </xf>
    <xf numFmtId="0" fontId="34" fillId="2" borderId="19" xfId="0" applyFont="1" applyFill="1" applyBorder="1" applyAlignment="1" applyProtection="1">
      <alignment horizontal="left" vertical="center" wrapText="1"/>
    </xf>
    <xf numFmtId="0" fontId="34" fillId="0" borderId="14" xfId="0" applyFont="1" applyFill="1" applyBorder="1" applyAlignment="1" applyProtection="1">
      <alignment horizontal="left" vertical="center" wrapText="1"/>
    </xf>
    <xf numFmtId="0" fontId="34" fillId="0" borderId="5" xfId="0" applyFont="1" applyFill="1" applyBorder="1" applyAlignment="1" applyProtection="1">
      <alignment horizontal="left" vertical="center" wrapText="1"/>
    </xf>
    <xf numFmtId="0" fontId="34" fillId="0" borderId="19" xfId="0" applyFont="1" applyFill="1" applyBorder="1" applyAlignment="1" applyProtection="1">
      <alignment horizontal="left" vertical="center" wrapText="1"/>
    </xf>
    <xf numFmtId="0" fontId="20" fillId="0" borderId="14"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20" fillId="0" borderId="9" xfId="0" applyFont="1" applyFill="1" applyBorder="1" applyAlignment="1" applyProtection="1">
      <alignment horizontal="left" vertical="center" wrapText="1"/>
    </xf>
    <xf numFmtId="0" fontId="20" fillId="0" borderId="19" xfId="0" applyFont="1" applyFill="1" applyBorder="1" applyAlignment="1" applyProtection="1">
      <alignment horizontal="left" vertical="center" wrapText="1"/>
    </xf>
    <xf numFmtId="0" fontId="20" fillId="0" borderId="47" xfId="0" applyFont="1" applyFill="1" applyBorder="1" applyAlignment="1" applyProtection="1">
      <alignment horizontal="left" vertical="center" wrapText="1"/>
    </xf>
    <xf numFmtId="0" fontId="20" fillId="0" borderId="48"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wrapText="1"/>
    </xf>
    <xf numFmtId="0" fontId="20" fillId="0" borderId="49" xfId="0" applyFont="1" applyFill="1" applyBorder="1" applyAlignment="1" applyProtection="1">
      <alignment horizontal="left" vertical="center" wrapText="1"/>
    </xf>
    <xf numFmtId="0" fontId="22" fillId="0" borderId="7" xfId="0" applyFont="1" applyFill="1" applyBorder="1" applyAlignment="1" applyProtection="1">
      <alignment horizontal="center" vertical="center"/>
      <protection hidden="1"/>
    </xf>
    <xf numFmtId="0" fontId="10" fillId="3" borderId="26" xfId="0" applyFont="1" applyFill="1" applyBorder="1" applyAlignment="1" applyProtection="1">
      <alignment horizontal="left" vertical="top" wrapText="1"/>
    </xf>
    <xf numFmtId="0" fontId="10" fillId="3" borderId="8" xfId="0" applyFont="1" applyFill="1" applyBorder="1" applyAlignment="1" applyProtection="1">
      <alignment horizontal="left" vertical="top" wrapText="1"/>
    </xf>
    <xf numFmtId="0" fontId="20" fillId="0" borderId="18"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35" fillId="3" borderId="10" xfId="0" applyFont="1" applyFill="1" applyBorder="1" applyAlignment="1" applyProtection="1">
      <alignment horizontal="left" vertical="top" wrapText="1"/>
    </xf>
    <xf numFmtId="0" fontId="35" fillId="3" borderId="1" xfId="0" applyFont="1" applyFill="1" applyBorder="1" applyAlignment="1" applyProtection="1">
      <alignment horizontal="left" vertical="top" wrapText="1"/>
    </xf>
    <xf numFmtId="0" fontId="35" fillId="3" borderId="11" xfId="0" applyFont="1" applyFill="1" applyBorder="1" applyAlignment="1" applyProtection="1">
      <alignment horizontal="left" vertical="top" wrapText="1"/>
    </xf>
    <xf numFmtId="0" fontId="21" fillId="2" borderId="14" xfId="0" applyFont="1" applyFill="1" applyBorder="1" applyAlignment="1" applyProtection="1">
      <alignment horizontal="left" vertical="center" wrapText="1"/>
    </xf>
    <xf numFmtId="0" fontId="21" fillId="2" borderId="5" xfId="0" applyFont="1" applyFill="1" applyBorder="1" applyAlignment="1" applyProtection="1">
      <alignment horizontal="left" vertical="center" wrapText="1"/>
    </xf>
    <xf numFmtId="0" fontId="21" fillId="2" borderId="19" xfId="0" applyFont="1" applyFill="1" applyBorder="1" applyAlignment="1" applyProtection="1">
      <alignment horizontal="left" vertical="center" wrapText="1"/>
    </xf>
    <xf numFmtId="0" fontId="21" fillId="2" borderId="18" xfId="0" applyFont="1" applyFill="1" applyBorder="1" applyAlignment="1" applyProtection="1">
      <alignment horizontal="left" vertical="center" wrapText="1"/>
    </xf>
    <xf numFmtId="0" fontId="34" fillId="2" borderId="18" xfId="0" applyFont="1" applyFill="1" applyBorder="1" applyAlignment="1" applyProtection="1">
      <alignment horizontal="left" vertical="center" wrapText="1"/>
    </xf>
    <xf numFmtId="0" fontId="22" fillId="0" borderId="7" xfId="0" applyFont="1" applyFill="1" applyBorder="1" applyAlignment="1" applyProtection="1">
      <alignment horizontal="center"/>
      <protection hidden="1"/>
    </xf>
    <xf numFmtId="0" fontId="22" fillId="0" borderId="8" xfId="0" applyFont="1" applyFill="1" applyBorder="1" applyAlignment="1" applyProtection="1">
      <alignment horizontal="center"/>
      <protection hidden="1"/>
    </xf>
    <xf numFmtId="0" fontId="22" fillId="0" borderId="2" xfId="0" applyFont="1" applyFill="1" applyBorder="1" applyAlignment="1" applyProtection="1">
      <alignment horizontal="center"/>
      <protection hidden="1"/>
    </xf>
    <xf numFmtId="0" fontId="20" fillId="0" borderId="28" xfId="0" applyFont="1" applyFill="1" applyBorder="1" applyAlignment="1" applyProtection="1">
      <alignment horizontal="left" vertical="center" wrapText="1"/>
    </xf>
    <xf numFmtId="0" fontId="10" fillId="3" borderId="7" xfId="0" applyFont="1" applyFill="1" applyBorder="1" applyAlignment="1" applyProtection="1">
      <alignment horizontal="center" vertical="top" wrapText="1"/>
    </xf>
    <xf numFmtId="0" fontId="10" fillId="3" borderId="8" xfId="0" applyFont="1" applyFill="1" applyBorder="1" applyAlignment="1" applyProtection="1">
      <alignment horizontal="center" vertical="top" wrapText="1"/>
    </xf>
    <xf numFmtId="0" fontId="22" fillId="0" borderId="9" xfId="0" applyFont="1" applyFill="1" applyBorder="1" applyAlignment="1" applyProtection="1">
      <alignment horizontal="center"/>
      <protection hidden="1"/>
    </xf>
    <xf numFmtId="0" fontId="22" fillId="0" borderId="28" xfId="0" applyFont="1" applyFill="1" applyBorder="1" applyAlignment="1" applyProtection="1">
      <alignment horizontal="center"/>
      <protection hidden="1"/>
    </xf>
    <xf numFmtId="0" fontId="22" fillId="0" borderId="14" xfId="0" applyFont="1" applyFill="1" applyBorder="1" applyAlignment="1" applyProtection="1">
      <alignment horizontal="center"/>
      <protection hidden="1"/>
    </xf>
    <xf numFmtId="0" fontId="20" fillId="0" borderId="44" xfId="0" applyFont="1" applyFill="1" applyBorder="1" applyAlignment="1" applyProtection="1">
      <alignment horizontal="left" vertical="center" wrapText="1"/>
    </xf>
    <xf numFmtId="0" fontId="20" fillId="0" borderId="45" xfId="0" applyFont="1" applyFill="1" applyBorder="1" applyAlignment="1" applyProtection="1">
      <alignment horizontal="left" vertical="center" wrapText="1"/>
    </xf>
    <xf numFmtId="0" fontId="20" fillId="0" borderId="24" xfId="0" applyFont="1" applyFill="1" applyBorder="1" applyAlignment="1" applyProtection="1">
      <alignment horizontal="left" vertical="center" wrapText="1"/>
    </xf>
    <xf numFmtId="0" fontId="10" fillId="3" borderId="34" xfId="0" applyFont="1" applyFill="1" applyBorder="1" applyAlignment="1" applyProtection="1">
      <alignment horizontal="right" vertical="center" wrapText="1"/>
      <protection hidden="1"/>
    </xf>
    <xf numFmtId="0" fontId="10" fillId="3" borderId="37" xfId="0" applyFont="1" applyFill="1" applyBorder="1" applyAlignment="1" applyProtection="1">
      <alignment horizontal="right" vertical="center" wrapText="1"/>
      <protection hidden="1"/>
    </xf>
    <xf numFmtId="0" fontId="39" fillId="0" borderId="52" xfId="0" applyFont="1" applyBorder="1" applyAlignment="1" applyProtection="1">
      <alignment horizontal="center" wrapText="1"/>
      <protection hidden="1"/>
    </xf>
    <xf numFmtId="0" fontId="39" fillId="0" borderId="37" xfId="0" applyFont="1" applyBorder="1" applyAlignment="1">
      <alignment horizontal="center" wrapText="1"/>
    </xf>
    <xf numFmtId="0" fontId="39" fillId="0" borderId="53" xfId="0" applyFont="1" applyBorder="1" applyAlignment="1">
      <alignment horizontal="center" wrapText="1"/>
    </xf>
    <xf numFmtId="0" fontId="26" fillId="6" borderId="2" xfId="0" applyFont="1" applyFill="1" applyBorder="1" applyAlignment="1" applyProtection="1">
      <alignment horizontal="center" vertical="center" wrapText="1"/>
      <protection hidden="1"/>
    </xf>
    <xf numFmtId="0" fontId="26" fillId="6" borderId="1" xfId="0" applyFont="1" applyFill="1" applyBorder="1" applyAlignment="1" applyProtection="1">
      <alignment horizontal="center" vertical="center" wrapText="1"/>
      <protection hidden="1"/>
    </xf>
    <xf numFmtId="0" fontId="14" fillId="3" borderId="1" xfId="0" applyFont="1" applyFill="1" applyBorder="1" applyAlignment="1" applyProtection="1">
      <alignment horizontal="right" vertical="center" wrapText="1"/>
      <protection hidden="1"/>
    </xf>
    <xf numFmtId="0" fontId="10" fillId="3" borderId="1" xfId="0" applyFont="1" applyFill="1" applyBorder="1" applyAlignment="1" applyProtection="1">
      <alignment vertical="top" wrapText="1"/>
      <protection hidden="1"/>
    </xf>
    <xf numFmtId="0" fontId="10" fillId="3" borderId="1" xfId="0" applyFont="1" applyFill="1" applyBorder="1" applyAlignment="1" applyProtection="1">
      <alignment horizontal="left" vertical="top" wrapText="1"/>
      <protection hidden="1"/>
    </xf>
    <xf numFmtId="0" fontId="26" fillId="6" borderId="7" xfId="0" applyFont="1" applyFill="1" applyBorder="1" applyAlignment="1" applyProtection="1">
      <alignment horizontal="center" vertical="center" wrapText="1"/>
      <protection hidden="1"/>
    </xf>
    <xf numFmtId="0" fontId="26" fillId="6" borderId="9" xfId="0" applyFont="1" applyFill="1" applyBorder="1" applyAlignment="1" applyProtection="1">
      <alignment horizontal="center" vertical="center" wrapText="1"/>
      <protection hidden="1"/>
    </xf>
    <xf numFmtId="0" fontId="26" fillId="6" borderId="14" xfId="0" applyFont="1" applyFill="1" applyBorder="1" applyAlignment="1" applyProtection="1">
      <alignment horizontal="center" vertical="center" wrapText="1"/>
      <protection hidden="1"/>
    </xf>
    <xf numFmtId="0" fontId="39" fillId="0" borderId="52" xfId="0" applyFont="1" applyBorder="1" applyAlignment="1" applyProtection="1">
      <alignment horizontal="center" vertical="center"/>
      <protection hidden="1"/>
    </xf>
    <xf numFmtId="0" fontId="39" fillId="0" borderId="37" xfId="0" applyFont="1" applyBorder="1" applyAlignment="1">
      <alignment vertical="center"/>
    </xf>
    <xf numFmtId="0" fontId="39" fillId="0" borderId="53" xfId="0" applyFont="1" applyBorder="1" applyAlignment="1">
      <alignment vertical="center"/>
    </xf>
    <xf numFmtId="0" fontId="14" fillId="3" borderId="5" xfId="0" applyFont="1" applyFill="1" applyBorder="1" applyAlignment="1" applyProtection="1">
      <alignment horizontal="right" vertical="center" wrapText="1"/>
      <protection hidden="1"/>
    </xf>
    <xf numFmtId="0" fontId="14" fillId="3" borderId="6" xfId="0" applyFont="1" applyFill="1" applyBorder="1" applyAlignment="1" applyProtection="1">
      <alignment horizontal="right" vertical="center" wrapText="1"/>
      <protection hidden="1"/>
    </xf>
    <xf numFmtId="0" fontId="22" fillId="0" borderId="21" xfId="0" applyFont="1" applyBorder="1" applyAlignment="1" applyProtection="1">
      <alignment horizontal="center" vertical="center" wrapText="1"/>
      <protection hidden="1"/>
    </xf>
    <xf numFmtId="0" fontId="10" fillId="2" borderId="26" xfId="0" applyFont="1" applyFill="1" applyBorder="1" applyAlignment="1" applyProtection="1">
      <alignment horizontal="center" vertical="top" wrapText="1"/>
    </xf>
    <xf numFmtId="0" fontId="10" fillId="2" borderId="8" xfId="0" applyFont="1" applyFill="1" applyBorder="1" applyAlignment="1" applyProtection="1">
      <alignment horizontal="center" vertical="top" wrapText="1"/>
    </xf>
    <xf numFmtId="0" fontId="10" fillId="2" borderId="21" xfId="0" applyFont="1" applyFill="1" applyBorder="1" applyAlignment="1" applyProtection="1">
      <alignment horizontal="center" vertical="top" wrapText="1"/>
    </xf>
    <xf numFmtId="0" fontId="5" fillId="0" borderId="2"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40" fillId="0" borderId="52" xfId="2" applyFont="1" applyFill="1" applyBorder="1" applyAlignment="1" applyProtection="1">
      <alignment horizontal="center" vertical="center" wrapText="1"/>
      <protection hidden="1"/>
    </xf>
    <xf numFmtId="0" fontId="40" fillId="0" borderId="37" xfId="0" applyFont="1" applyBorder="1" applyAlignment="1">
      <alignment horizontal="center" vertical="center" wrapText="1"/>
    </xf>
    <xf numFmtId="0" fontId="40" fillId="0" borderId="53" xfId="0" applyFont="1" applyBorder="1" applyAlignment="1">
      <alignment horizontal="center" vertical="center" wrapText="1"/>
    </xf>
    <xf numFmtId="0" fontId="9" fillId="6" borderId="26" xfId="1" applyFont="1" applyFill="1" applyBorder="1" applyAlignment="1" applyProtection="1">
      <alignment horizontal="center" vertical="center" wrapText="1"/>
      <protection hidden="1"/>
    </xf>
    <xf numFmtId="0" fontId="22" fillId="2" borderId="2" xfId="0" applyFont="1" applyFill="1" applyBorder="1" applyAlignment="1" applyProtection="1">
      <alignment horizontal="center" vertical="center" wrapText="1"/>
      <protection hidden="1"/>
    </xf>
    <xf numFmtId="0" fontId="22" fillId="2" borderId="1" xfId="0" applyFont="1" applyFill="1" applyBorder="1" applyAlignment="1" applyProtection="1">
      <alignment horizontal="center" vertical="center" wrapText="1"/>
      <protection hidden="1"/>
    </xf>
    <xf numFmtId="0" fontId="20" fillId="8" borderId="14" xfId="0" applyFont="1" applyFill="1" applyBorder="1" applyAlignment="1" applyProtection="1">
      <alignment horizontal="left" vertical="top" wrapText="1"/>
    </xf>
    <xf numFmtId="0" fontId="20" fillId="8" borderId="15" xfId="0" applyFont="1" applyFill="1" applyBorder="1" applyAlignment="1" applyProtection="1">
      <alignment horizontal="left" vertical="top" wrapText="1"/>
    </xf>
    <xf numFmtId="0" fontId="20" fillId="8" borderId="5" xfId="0" applyFont="1" applyFill="1" applyBorder="1" applyAlignment="1" applyProtection="1">
      <alignment horizontal="left" vertical="top" wrapText="1"/>
    </xf>
    <xf numFmtId="0" fontId="20" fillId="8" borderId="6" xfId="0" applyFont="1" applyFill="1" applyBorder="1" applyAlignment="1" applyProtection="1">
      <alignment horizontal="left" vertical="top" wrapText="1"/>
    </xf>
    <xf numFmtId="0" fontId="20" fillId="8" borderId="19" xfId="0" applyFont="1" applyFill="1" applyBorder="1" applyAlignment="1" applyProtection="1">
      <alignment horizontal="left" vertical="top" wrapText="1"/>
    </xf>
    <xf numFmtId="0" fontId="20" fillId="8" borderId="20" xfId="0" applyFont="1" applyFill="1" applyBorder="1" applyAlignment="1" applyProtection="1">
      <alignment horizontal="left" vertical="top" wrapText="1"/>
    </xf>
    <xf numFmtId="0" fontId="10" fillId="2" borderId="39" xfId="0" applyFont="1" applyFill="1" applyBorder="1" applyAlignment="1" applyProtection="1">
      <alignment horizontal="left" vertical="top" wrapText="1"/>
    </xf>
    <xf numFmtId="0" fontId="10" fillId="2" borderId="16" xfId="0" applyFont="1" applyFill="1" applyBorder="1" applyAlignment="1" applyProtection="1">
      <alignment horizontal="left" vertical="top" wrapText="1"/>
    </xf>
    <xf numFmtId="0" fontId="10" fillId="2" borderId="32" xfId="0" applyFont="1" applyFill="1" applyBorder="1" applyAlignment="1" applyProtection="1">
      <alignment horizontal="left" vertical="top" wrapText="1"/>
    </xf>
    <xf numFmtId="0" fontId="15" fillId="2" borderId="7" xfId="0" applyFont="1" applyFill="1" applyBorder="1" applyAlignment="1" applyProtection="1">
      <alignment horizontal="left" vertical="center" wrapText="1"/>
    </xf>
    <xf numFmtId="0" fontId="22" fillId="0" borderId="44" xfId="0" applyFont="1" applyBorder="1" applyAlignment="1" applyProtection="1">
      <alignment horizontal="center" vertical="center" wrapText="1"/>
      <protection hidden="1"/>
    </xf>
    <xf numFmtId="0" fontId="22" fillId="0" borderId="45" xfId="0" applyFont="1" applyBorder="1" applyAlignment="1" applyProtection="1">
      <alignment horizontal="center" vertical="center" wrapText="1"/>
      <protection hidden="1"/>
    </xf>
    <xf numFmtId="0" fontId="22" fillId="0" borderId="24" xfId="0" applyFont="1" applyBorder="1" applyAlignment="1" applyProtection="1">
      <alignment horizontal="center" vertical="center" wrapText="1"/>
      <protection hidden="1"/>
    </xf>
    <xf numFmtId="0" fontId="10" fillId="2" borderId="15" xfId="0" applyFont="1" applyFill="1" applyBorder="1" applyAlignment="1" applyProtection="1">
      <alignment horizontal="left" vertical="top" wrapText="1"/>
    </xf>
    <xf numFmtId="0" fontId="10" fillId="2" borderId="6" xfId="0" applyFont="1" applyFill="1" applyBorder="1" applyAlignment="1" applyProtection="1">
      <alignment horizontal="left" vertical="top" wrapText="1"/>
    </xf>
    <xf numFmtId="0" fontId="10" fillId="2" borderId="20" xfId="0" applyFont="1" applyFill="1" applyBorder="1" applyAlignment="1" applyProtection="1">
      <alignment horizontal="left" vertical="top" wrapText="1"/>
    </xf>
    <xf numFmtId="0" fontId="20" fillId="8" borderId="2" xfId="0" applyFont="1" applyFill="1" applyBorder="1" applyAlignment="1" applyProtection="1">
      <alignment horizontal="left" vertical="top" wrapText="1"/>
    </xf>
    <xf numFmtId="0" fontId="20" fillId="8" borderId="1" xfId="0" applyFont="1" applyFill="1" applyBorder="1" applyAlignment="1" applyProtection="1">
      <alignment horizontal="left" vertical="top" wrapText="1"/>
    </xf>
    <xf numFmtId="0" fontId="20" fillId="8" borderId="11" xfId="0" applyFont="1" applyFill="1" applyBorder="1" applyAlignment="1" applyProtection="1">
      <alignment horizontal="left" vertical="top" wrapText="1"/>
    </xf>
  </cellXfs>
  <cellStyles count="5">
    <cellStyle name="Excel Built-in Normal" xfId="4"/>
    <cellStyle name="Акцент1" xfId="1" builtinId="29"/>
    <cellStyle name="Обычный" xfId="0" builtinId="0"/>
    <cellStyle name="Обычный 2" xfId="2"/>
    <cellStyle name="Обычный 3" xfId="3"/>
  </cellStyles>
  <dxfs count="0"/>
  <tableStyles count="0" defaultTableStyle="TableStyleMedium2" defaultPivotStyle="PivotStyleLight16"/>
  <colors>
    <mruColors>
      <color rgb="FF974706"/>
      <color rgb="FFFFCDCD"/>
      <color rgb="FF31869B"/>
      <color rgb="FFBFBFBF"/>
      <color rgb="FFE6B8B7"/>
      <color rgb="FFFF9900"/>
      <color rgb="FFFFCC66"/>
      <color rgb="FFFFE48F"/>
      <color rgb="FFFFEBAB"/>
      <color rgb="FFFFDD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766948</xdr:colOff>
      <xdr:row>64</xdr:row>
      <xdr:rowOff>0</xdr:rowOff>
    </xdr:from>
    <xdr:ext cx="184731" cy="264560"/>
    <xdr:sp macro="" textlink="">
      <xdr:nvSpPr>
        <xdr:cNvPr id="2" name="TextBox 1"/>
        <xdr:cNvSpPr txBox="1"/>
      </xdr:nvSpPr>
      <xdr:spPr>
        <a:xfrm>
          <a:off x="1319398"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xdr:col>
      <xdr:colOff>766948</xdr:colOff>
      <xdr:row>64</xdr:row>
      <xdr:rowOff>0</xdr:rowOff>
    </xdr:from>
    <xdr:ext cx="184731" cy="264560"/>
    <xdr:sp macro="" textlink="">
      <xdr:nvSpPr>
        <xdr:cNvPr id="3" name="TextBox 2"/>
        <xdr:cNvSpPr txBox="1"/>
      </xdr:nvSpPr>
      <xdr:spPr>
        <a:xfrm>
          <a:off x="1319398"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DE380"/>
  <sheetViews>
    <sheetView showGridLines="0" view="pageBreakPreview" zoomScale="90" zoomScaleNormal="100" zoomScaleSheetLayoutView="90" workbookViewId="0">
      <pane xSplit="6" ySplit="7" topLeftCell="G8" activePane="bottomRight" state="frozen"/>
      <selection pane="topRight" activeCell="G1" sqref="G1"/>
      <selection pane="bottomLeft" activeCell="A8" sqref="A8"/>
      <selection pane="bottomRight" activeCell="F6" sqref="F6"/>
    </sheetView>
  </sheetViews>
  <sheetFormatPr defaultColWidth="19.7109375" defaultRowHeight="18.75" x14ac:dyDescent="0.3"/>
  <cols>
    <col min="1" max="1" width="1.28515625" style="6" customWidth="1"/>
    <col min="2" max="2" width="5.140625" style="5" customWidth="1"/>
    <col min="3" max="3" width="28.5703125" style="5" customWidth="1"/>
    <col min="4" max="4" width="67.85546875" style="11" customWidth="1"/>
    <col min="5" max="5" width="22" style="11" customWidth="1"/>
    <col min="6" max="6" width="13.85546875" style="5" customWidth="1"/>
    <col min="7" max="10" width="6.42578125" style="5" customWidth="1"/>
    <col min="11" max="11" width="13.42578125" style="5" customWidth="1"/>
    <col min="12" max="12" width="6.42578125" style="5" customWidth="1"/>
    <col min="13" max="14" width="6.5703125" style="5" customWidth="1"/>
    <col min="15" max="15" width="6.42578125" style="5" customWidth="1"/>
    <col min="16" max="16" width="13.5703125" style="5" customWidth="1"/>
    <col min="17" max="20" width="6.28515625" style="5" customWidth="1"/>
    <col min="21" max="21" width="13.7109375" style="5" customWidth="1"/>
    <col min="22" max="16384" width="19.7109375" style="5"/>
  </cols>
  <sheetData>
    <row r="1" spans="1:21" ht="33.75" customHeight="1" thickBot="1" x14ac:dyDescent="0.35">
      <c r="B1" s="610" t="s">
        <v>767</v>
      </c>
      <c r="C1" s="610"/>
      <c r="D1" s="610"/>
      <c r="E1" s="610"/>
      <c r="F1" s="610"/>
    </row>
    <row r="2" spans="1:21" ht="30.75" customHeight="1" thickBot="1" x14ac:dyDescent="0.35">
      <c r="B2" s="611"/>
      <c r="C2" s="611"/>
      <c r="D2" s="611"/>
      <c r="E2" s="611"/>
      <c r="F2" s="611"/>
      <c r="G2" s="511" t="s">
        <v>765</v>
      </c>
      <c r="H2" s="512"/>
      <c r="I2" s="512"/>
      <c r="J2" s="512"/>
      <c r="K2" s="513"/>
      <c r="L2" s="511" t="s">
        <v>772</v>
      </c>
      <c r="M2" s="512"/>
      <c r="N2" s="512"/>
      <c r="O2" s="512"/>
      <c r="P2" s="513"/>
      <c r="Q2" s="511" t="s">
        <v>776</v>
      </c>
      <c r="R2" s="512"/>
      <c r="S2" s="512"/>
      <c r="T2" s="512"/>
      <c r="U2" s="513"/>
    </row>
    <row r="3" spans="1:21" s="36" customFormat="1" ht="146.25" customHeight="1" x14ac:dyDescent="0.2">
      <c r="B3" s="615" t="s">
        <v>57</v>
      </c>
      <c r="C3" s="615" t="s">
        <v>123</v>
      </c>
      <c r="D3" s="618" t="s">
        <v>131</v>
      </c>
      <c r="E3" s="619"/>
      <c r="F3" s="615" t="s">
        <v>163</v>
      </c>
      <c r="G3" s="343" t="s">
        <v>761</v>
      </c>
      <c r="H3" s="343" t="s">
        <v>762</v>
      </c>
      <c r="I3" s="343" t="s">
        <v>763</v>
      </c>
      <c r="J3" s="343" t="s">
        <v>764</v>
      </c>
      <c r="K3" s="514" t="s">
        <v>766</v>
      </c>
      <c r="L3" s="343" t="s">
        <v>761</v>
      </c>
      <c r="M3" s="343" t="s">
        <v>762</v>
      </c>
      <c r="N3" s="343" t="s">
        <v>763</v>
      </c>
      <c r="O3" s="343" t="s">
        <v>764</v>
      </c>
      <c r="P3" s="514" t="s">
        <v>771</v>
      </c>
      <c r="Q3" s="343" t="s">
        <v>761</v>
      </c>
      <c r="R3" s="343" t="s">
        <v>762</v>
      </c>
      <c r="S3" s="343" t="s">
        <v>763</v>
      </c>
      <c r="T3" s="343" t="s">
        <v>764</v>
      </c>
      <c r="U3" s="514" t="s">
        <v>777</v>
      </c>
    </row>
    <row r="4" spans="1:21" s="35" customFormat="1" ht="20.45" customHeight="1" thickBot="1" x14ac:dyDescent="0.25">
      <c r="B4" s="515"/>
      <c r="C4" s="515"/>
      <c r="D4" s="620"/>
      <c r="E4" s="621"/>
      <c r="F4" s="515"/>
      <c r="G4" s="55">
        <v>103</v>
      </c>
      <c r="H4" s="55">
        <v>172</v>
      </c>
      <c r="I4" s="55">
        <v>173</v>
      </c>
      <c r="J4" s="55">
        <v>174</v>
      </c>
      <c r="K4" s="515"/>
      <c r="L4" s="55">
        <v>103</v>
      </c>
      <c r="M4" s="55">
        <v>172</v>
      </c>
      <c r="N4" s="55">
        <v>173</v>
      </c>
      <c r="O4" s="55">
        <v>174</v>
      </c>
      <c r="P4" s="515"/>
      <c r="Q4" s="55">
        <v>103</v>
      </c>
      <c r="R4" s="55">
        <v>172</v>
      </c>
      <c r="S4" s="55">
        <v>173</v>
      </c>
      <c r="T4" s="55">
        <v>174</v>
      </c>
      <c r="U4" s="515"/>
    </row>
    <row r="5" spans="1:21" s="29" customFormat="1" ht="16.5" customHeight="1" x14ac:dyDescent="0.35">
      <c r="A5" s="28"/>
      <c r="B5" s="52"/>
      <c r="C5" s="591" t="s">
        <v>228</v>
      </c>
      <c r="D5" s="591"/>
      <c r="E5" s="592"/>
      <c r="F5" s="368">
        <f>K5+P5+U5</f>
        <v>3726</v>
      </c>
      <c r="G5" s="371">
        <f>G14+G41+G113+G119+G269+G293+G302+G308+G314+G320+G326+G332+G338+G344+G350+G356+G362+G371+G377</f>
        <v>886</v>
      </c>
      <c r="H5" s="372">
        <f t="shared" ref="H5:J5" si="0">H14+H41+H113+H119+H269+H293+H302+H308+H314+H320+H326+H332+H338+H344+H350+H356+H362+H371+H377</f>
        <v>1</v>
      </c>
      <c r="I5" s="372">
        <f t="shared" si="0"/>
        <v>22</v>
      </c>
      <c r="J5" s="373">
        <f t="shared" si="0"/>
        <v>3</v>
      </c>
      <c r="K5" s="379">
        <f>G5+H5+I5+J5</f>
        <v>912</v>
      </c>
      <c r="L5" s="371">
        <f>L14+L41+L113+L119+L269+L293+L302+L308+L314+L320+L326+L332+L338+L344+L350+L356+L362+L371+L377</f>
        <v>1266</v>
      </c>
      <c r="M5" s="372">
        <f t="shared" ref="M5:O5" si="1">M14+M41+M113+M119+M269+M293+M302+M308+M314+M320+M326+M332+M338+M344+M350+M356+M362+M371+M377</f>
        <v>1</v>
      </c>
      <c r="N5" s="372">
        <f t="shared" si="1"/>
        <v>32</v>
      </c>
      <c r="O5" s="373">
        <f t="shared" si="1"/>
        <v>4</v>
      </c>
      <c r="P5" s="365">
        <f>L5+M5+N5+O5</f>
        <v>1303</v>
      </c>
      <c r="Q5" s="371">
        <f>Q14+Q41+Q113+Q119+Q269+Q293+Q302+Q308+Q314+Q320+Q326+Q332+Q338+Q344+Q350+Q356+Q362+Q371+Q377</f>
        <v>1459</v>
      </c>
      <c r="R5" s="372">
        <f t="shared" ref="R5:T5" si="2">R14+R41+R113+R119+R269+R293+R302+R308+R314+R320+R326+R332+R338+R344+R350+R356+R362+R371+R377</f>
        <v>0</v>
      </c>
      <c r="S5" s="372">
        <f t="shared" si="2"/>
        <v>44</v>
      </c>
      <c r="T5" s="373">
        <f t="shared" si="2"/>
        <v>8</v>
      </c>
      <c r="U5" s="365">
        <f>Q5+R5+S5+T5</f>
        <v>1511</v>
      </c>
    </row>
    <row r="6" spans="1:21" s="29" customFormat="1" ht="16.5" customHeight="1" x14ac:dyDescent="0.35">
      <c r="A6" s="28"/>
      <c r="B6" s="33"/>
      <c r="C6" s="593" t="s">
        <v>136</v>
      </c>
      <c r="D6" s="593"/>
      <c r="E6" s="594"/>
      <c r="F6" s="369">
        <f>K6+P6+U6</f>
        <v>0</v>
      </c>
      <c r="G6" s="374">
        <f>G15+G42+G114+G120+G270+G294+G303+G309+G315+G321+G327+G333+G339+G345+G351+G357+G363+G372+G378</f>
        <v>0</v>
      </c>
      <c r="H6" s="145">
        <f t="shared" ref="H6:J6" si="3">H15+H42+H114+H120+H270+H294+H303+H309+H315+H321+H327+H333+H339+H345+H351+H357+H363+H372+H378</f>
        <v>0</v>
      </c>
      <c r="I6" s="145">
        <f t="shared" si="3"/>
        <v>0</v>
      </c>
      <c r="J6" s="375">
        <f t="shared" si="3"/>
        <v>0</v>
      </c>
      <c r="K6" s="379">
        <f>G6+H6+I6+J6</f>
        <v>0</v>
      </c>
      <c r="L6" s="374">
        <f>L15+L42+L114+L120+L270+L294+L303+L309+L315+L321+L327+L333+L339+L345+L351+L357+L363+L372+L378</f>
        <v>0</v>
      </c>
      <c r="M6" s="145">
        <f t="shared" ref="M6:O6" si="4">M15+M42+M114+M120+M270+M294+M303+M309+M315+M321+M327+M333+M339+M345+M351+M357+M363+M372+M378</f>
        <v>0</v>
      </c>
      <c r="N6" s="145">
        <f t="shared" si="4"/>
        <v>0</v>
      </c>
      <c r="O6" s="375">
        <f t="shared" si="4"/>
        <v>0</v>
      </c>
      <c r="P6" s="366">
        <f>L6+M6+N6+O6</f>
        <v>0</v>
      </c>
      <c r="Q6" s="374">
        <f>Q15+Q42+Q114+Q120+Q270+Q294+Q303+Q309+Q315+Q321+Q327+Q333+Q339+Q345+Q351+Q357+Q363+Q372+Q378</f>
        <v>0</v>
      </c>
      <c r="R6" s="145">
        <f t="shared" ref="R6:T6" si="5">R15+R42+R114+R120+R270+R294+R303+R309+R315+R321+R327+R333+R339+R345+R351+R357+R363+R372+R378</f>
        <v>0</v>
      </c>
      <c r="S6" s="145">
        <f t="shared" si="5"/>
        <v>0</v>
      </c>
      <c r="T6" s="375">
        <f t="shared" si="5"/>
        <v>0</v>
      </c>
      <c r="U6" s="366">
        <f>Q6+R6+S6+T6</f>
        <v>0</v>
      </c>
    </row>
    <row r="7" spans="1:21" s="29" customFormat="1" ht="16.5" customHeight="1" thickBot="1" x14ac:dyDescent="0.4">
      <c r="A7" s="28"/>
      <c r="B7" s="41"/>
      <c r="C7" s="616" t="s">
        <v>137</v>
      </c>
      <c r="D7" s="616"/>
      <c r="E7" s="617"/>
      <c r="F7" s="370">
        <f>K7+P7+U7</f>
        <v>2919</v>
      </c>
      <c r="G7" s="376">
        <f t="shared" ref="G7:J7" si="6">G16+G43+G115+G121+G271+G295+G304+G310+G316+G322+G328+G334+G340+G346+G352+G358+G364+G373+G379</f>
        <v>719</v>
      </c>
      <c r="H7" s="377">
        <f t="shared" si="6"/>
        <v>3</v>
      </c>
      <c r="I7" s="377">
        <f t="shared" si="6"/>
        <v>14</v>
      </c>
      <c r="J7" s="378">
        <f t="shared" si="6"/>
        <v>3</v>
      </c>
      <c r="K7" s="380">
        <f>G7+H7+I7+J7</f>
        <v>739</v>
      </c>
      <c r="L7" s="376">
        <f t="shared" ref="L7:O7" si="7">L16+L43+L115+L121+L271+L295+L304+L310+L316+L322+L328+L334+L340+L346+L352+L358+L364+L373+L379</f>
        <v>960</v>
      </c>
      <c r="M7" s="377">
        <f t="shared" si="7"/>
        <v>0</v>
      </c>
      <c r="N7" s="377">
        <f t="shared" si="7"/>
        <v>42</v>
      </c>
      <c r="O7" s="378">
        <f t="shared" si="7"/>
        <v>4</v>
      </c>
      <c r="P7" s="367">
        <f>L7+M7+N7+O7</f>
        <v>1006</v>
      </c>
      <c r="Q7" s="376">
        <f t="shared" ref="Q7:T7" si="8">Q16+Q43+Q115+Q121+Q271+Q295+Q304+Q310+Q316+Q322+Q328+Q334+Q340+Q346+Q352+Q358+Q364+Q373+Q379</f>
        <v>1146</v>
      </c>
      <c r="R7" s="377">
        <f t="shared" si="8"/>
        <v>0</v>
      </c>
      <c r="S7" s="377">
        <f t="shared" si="8"/>
        <v>25</v>
      </c>
      <c r="T7" s="378">
        <f t="shared" si="8"/>
        <v>3</v>
      </c>
      <c r="U7" s="367">
        <f>Q7+R7+S7+T7</f>
        <v>1174</v>
      </c>
    </row>
    <row r="8" spans="1:21" s="29" customFormat="1" ht="16.5" customHeight="1" x14ac:dyDescent="0.35">
      <c r="A8" s="28"/>
      <c r="B8" s="606">
        <v>1</v>
      </c>
      <c r="C8" s="605" t="s">
        <v>279</v>
      </c>
      <c r="D8" s="557" t="s">
        <v>286</v>
      </c>
      <c r="E8" s="56" t="s">
        <v>120</v>
      </c>
      <c r="F8" s="145">
        <f>K8+P8+U8</f>
        <v>1269</v>
      </c>
      <c r="G8" s="278">
        <v>321</v>
      </c>
      <c r="H8" s="334">
        <v>0</v>
      </c>
      <c r="I8" s="334">
        <v>8</v>
      </c>
      <c r="J8" s="334">
        <v>0</v>
      </c>
      <c r="K8" s="146">
        <f>G8+H8+I8+J8</f>
        <v>329</v>
      </c>
      <c r="L8" s="278">
        <v>440</v>
      </c>
      <c r="M8" s="278">
        <v>0</v>
      </c>
      <c r="N8" s="278">
        <v>8</v>
      </c>
      <c r="O8" s="278">
        <v>0</v>
      </c>
      <c r="P8" s="350">
        <f t="shared" ref="P8:P71" si="9">L8+M8+N8+O8</f>
        <v>448</v>
      </c>
      <c r="Q8" s="278">
        <v>485</v>
      </c>
      <c r="R8" s="278">
        <v>0</v>
      </c>
      <c r="S8" s="278">
        <v>7</v>
      </c>
      <c r="T8" s="462">
        <v>0</v>
      </c>
      <c r="U8" s="350">
        <f t="shared" ref="U8:U71" si="10">Q8+R8+S8+T8</f>
        <v>492</v>
      </c>
    </row>
    <row r="9" spans="1:21" s="29" customFormat="1" ht="16.5" customHeight="1" x14ac:dyDescent="0.35">
      <c r="A9" s="28"/>
      <c r="B9" s="550"/>
      <c r="C9" s="519"/>
      <c r="D9" s="584"/>
      <c r="E9" s="57" t="s">
        <v>207</v>
      </c>
      <c r="F9" s="145">
        <f t="shared" ref="F9:F72" si="11">K9+P9+U9</f>
        <v>0</v>
      </c>
      <c r="G9" s="278">
        <v>0</v>
      </c>
      <c r="H9" s="334">
        <v>0</v>
      </c>
      <c r="I9" s="334">
        <v>0</v>
      </c>
      <c r="J9" s="334">
        <v>0</v>
      </c>
      <c r="K9" s="146">
        <f t="shared" ref="K9:K72" si="12">G9+H9+I9+J9</f>
        <v>0</v>
      </c>
      <c r="L9" s="278">
        <v>0</v>
      </c>
      <c r="M9" s="278">
        <v>0</v>
      </c>
      <c r="N9" s="278">
        <v>0</v>
      </c>
      <c r="O9" s="278">
        <v>0</v>
      </c>
      <c r="P9" s="364">
        <f t="shared" si="9"/>
        <v>0</v>
      </c>
      <c r="Q9" s="278">
        <v>0</v>
      </c>
      <c r="R9" s="278">
        <v>0</v>
      </c>
      <c r="S9" s="278">
        <v>0</v>
      </c>
      <c r="T9" s="462">
        <v>0</v>
      </c>
      <c r="U9" s="364">
        <f t="shared" si="10"/>
        <v>0</v>
      </c>
    </row>
    <row r="10" spans="1:21" s="29" customFormat="1" ht="16.5" customHeight="1" thickBot="1" x14ac:dyDescent="0.4">
      <c r="A10" s="28"/>
      <c r="B10" s="550"/>
      <c r="C10" s="519"/>
      <c r="D10" s="585"/>
      <c r="E10" s="58" t="s">
        <v>116</v>
      </c>
      <c r="F10" s="145">
        <f t="shared" si="11"/>
        <v>1311</v>
      </c>
      <c r="G10" s="280">
        <v>383</v>
      </c>
      <c r="H10" s="335">
        <v>0</v>
      </c>
      <c r="I10" s="335">
        <v>3</v>
      </c>
      <c r="J10" s="335">
        <v>1</v>
      </c>
      <c r="K10" s="146">
        <f t="shared" si="12"/>
        <v>387</v>
      </c>
      <c r="L10" s="280">
        <v>401</v>
      </c>
      <c r="M10" s="280">
        <v>0</v>
      </c>
      <c r="N10" s="280">
        <v>19</v>
      </c>
      <c r="O10" s="280">
        <v>0</v>
      </c>
      <c r="P10" s="364">
        <f t="shared" si="9"/>
        <v>420</v>
      </c>
      <c r="Q10" s="280">
        <v>498</v>
      </c>
      <c r="R10" s="280">
        <v>0</v>
      </c>
      <c r="S10" s="280">
        <v>6</v>
      </c>
      <c r="T10" s="463">
        <v>0</v>
      </c>
      <c r="U10" s="364">
        <f t="shared" si="10"/>
        <v>504</v>
      </c>
    </row>
    <row r="11" spans="1:21" s="29" customFormat="1" ht="16.5" customHeight="1" x14ac:dyDescent="0.35">
      <c r="A11" s="28"/>
      <c r="B11" s="553">
        <v>2</v>
      </c>
      <c r="C11" s="519"/>
      <c r="D11" s="587" t="s">
        <v>280</v>
      </c>
      <c r="E11" s="59" t="s">
        <v>120</v>
      </c>
      <c r="F11" s="145">
        <f t="shared" si="11"/>
        <v>621</v>
      </c>
      <c r="G11" s="278">
        <v>125</v>
      </c>
      <c r="H11" s="334">
        <v>0</v>
      </c>
      <c r="I11" s="334">
        <v>0</v>
      </c>
      <c r="J11" s="334">
        <v>0</v>
      </c>
      <c r="K11" s="146">
        <f t="shared" si="12"/>
        <v>125</v>
      </c>
      <c r="L11" s="278">
        <v>230</v>
      </c>
      <c r="M11" s="278">
        <v>0</v>
      </c>
      <c r="N11" s="278">
        <v>1</v>
      </c>
      <c r="O11" s="278">
        <v>0</v>
      </c>
      <c r="P11" s="364">
        <f t="shared" si="9"/>
        <v>231</v>
      </c>
      <c r="Q11" s="278">
        <v>262</v>
      </c>
      <c r="R11" s="278">
        <v>0</v>
      </c>
      <c r="S11" s="278">
        <v>3</v>
      </c>
      <c r="T11" s="462">
        <v>0</v>
      </c>
      <c r="U11" s="364">
        <f t="shared" si="10"/>
        <v>265</v>
      </c>
    </row>
    <row r="12" spans="1:21" s="29" customFormat="1" ht="16.5" customHeight="1" x14ac:dyDescent="0.35">
      <c r="A12" s="28"/>
      <c r="B12" s="550"/>
      <c r="C12" s="519"/>
      <c r="D12" s="584"/>
      <c r="E12" s="57" t="s">
        <v>207</v>
      </c>
      <c r="F12" s="145">
        <f t="shared" si="11"/>
        <v>0</v>
      </c>
      <c r="G12" s="278">
        <v>0</v>
      </c>
      <c r="H12" s="334">
        <v>0</v>
      </c>
      <c r="I12" s="334">
        <v>0</v>
      </c>
      <c r="J12" s="334">
        <v>0</v>
      </c>
      <c r="K12" s="146">
        <f t="shared" si="12"/>
        <v>0</v>
      </c>
      <c r="L12" s="278">
        <v>0</v>
      </c>
      <c r="M12" s="278">
        <v>0</v>
      </c>
      <c r="N12" s="278">
        <v>0</v>
      </c>
      <c r="O12" s="278">
        <v>0</v>
      </c>
      <c r="P12" s="364">
        <f t="shared" si="9"/>
        <v>0</v>
      </c>
      <c r="Q12" s="278">
        <v>0</v>
      </c>
      <c r="R12" s="278">
        <v>0</v>
      </c>
      <c r="S12" s="278">
        <v>0</v>
      </c>
      <c r="T12" s="462">
        <v>0</v>
      </c>
      <c r="U12" s="364">
        <f t="shared" si="10"/>
        <v>0</v>
      </c>
    </row>
    <row r="13" spans="1:21" s="29" customFormat="1" ht="16.5" customHeight="1" thickBot="1" x14ac:dyDescent="0.4">
      <c r="A13" s="28"/>
      <c r="B13" s="550"/>
      <c r="C13" s="519"/>
      <c r="D13" s="585"/>
      <c r="E13" s="58" t="s">
        <v>116</v>
      </c>
      <c r="F13" s="145">
        <f t="shared" si="11"/>
        <v>565</v>
      </c>
      <c r="G13" s="280">
        <v>118</v>
      </c>
      <c r="H13" s="335">
        <v>0</v>
      </c>
      <c r="I13" s="335">
        <v>2</v>
      </c>
      <c r="J13" s="335">
        <v>0</v>
      </c>
      <c r="K13" s="146">
        <f t="shared" si="12"/>
        <v>120</v>
      </c>
      <c r="L13" s="280">
        <v>207</v>
      </c>
      <c r="M13" s="280">
        <v>0</v>
      </c>
      <c r="N13" s="280">
        <v>1</v>
      </c>
      <c r="O13" s="280">
        <v>0</v>
      </c>
      <c r="P13" s="364">
        <f t="shared" si="9"/>
        <v>208</v>
      </c>
      <c r="Q13" s="280">
        <v>236</v>
      </c>
      <c r="R13" s="280">
        <v>0</v>
      </c>
      <c r="S13" s="280">
        <v>1</v>
      </c>
      <c r="T13" s="463">
        <v>0</v>
      </c>
      <c r="U13" s="364">
        <f t="shared" si="10"/>
        <v>237</v>
      </c>
    </row>
    <row r="14" spans="1:21" s="29" customFormat="1" ht="16.5" customHeight="1" x14ac:dyDescent="0.35">
      <c r="A14" s="28"/>
      <c r="B14" s="30"/>
      <c r="C14" s="519"/>
      <c r="D14" s="598" t="s">
        <v>281</v>
      </c>
      <c r="E14" s="599"/>
      <c r="F14" s="145">
        <f t="shared" si="11"/>
        <v>1890</v>
      </c>
      <c r="G14" s="146">
        <f t="shared" ref="G14:J16" si="13">G8+G11</f>
        <v>446</v>
      </c>
      <c r="H14" s="146">
        <f t="shared" si="13"/>
        <v>0</v>
      </c>
      <c r="I14" s="146">
        <f t="shared" si="13"/>
        <v>8</v>
      </c>
      <c r="J14" s="146">
        <f t="shared" si="13"/>
        <v>0</v>
      </c>
      <c r="K14" s="146">
        <f t="shared" si="12"/>
        <v>454</v>
      </c>
      <c r="L14" s="146">
        <f t="shared" ref="L14:O16" si="14">L8+L11</f>
        <v>670</v>
      </c>
      <c r="M14" s="146">
        <f t="shared" si="14"/>
        <v>0</v>
      </c>
      <c r="N14" s="146">
        <f t="shared" si="14"/>
        <v>9</v>
      </c>
      <c r="O14" s="146">
        <f t="shared" si="14"/>
        <v>0</v>
      </c>
      <c r="P14" s="364">
        <f t="shared" si="9"/>
        <v>679</v>
      </c>
      <c r="Q14" s="146">
        <f t="shared" ref="Q14:T16" si="15">Q8+Q11</f>
        <v>747</v>
      </c>
      <c r="R14" s="146">
        <f t="shared" si="15"/>
        <v>0</v>
      </c>
      <c r="S14" s="146">
        <f t="shared" si="15"/>
        <v>10</v>
      </c>
      <c r="T14" s="464">
        <f t="shared" si="15"/>
        <v>0</v>
      </c>
      <c r="U14" s="364">
        <f t="shared" si="10"/>
        <v>757</v>
      </c>
    </row>
    <row r="15" spans="1:21" s="29" customFormat="1" ht="16.5" customHeight="1" x14ac:dyDescent="0.35">
      <c r="A15" s="28"/>
      <c r="B15" s="30"/>
      <c r="C15" s="519"/>
      <c r="D15" s="603" t="s">
        <v>282</v>
      </c>
      <c r="E15" s="604"/>
      <c r="F15" s="145">
        <f t="shared" si="11"/>
        <v>0</v>
      </c>
      <c r="G15" s="146">
        <f t="shared" si="13"/>
        <v>0</v>
      </c>
      <c r="H15" s="146">
        <f t="shared" si="13"/>
        <v>0</v>
      </c>
      <c r="I15" s="146">
        <f t="shared" si="13"/>
        <v>0</v>
      </c>
      <c r="J15" s="146">
        <f t="shared" si="13"/>
        <v>0</v>
      </c>
      <c r="K15" s="146">
        <f t="shared" si="12"/>
        <v>0</v>
      </c>
      <c r="L15" s="146">
        <f t="shared" si="14"/>
        <v>0</v>
      </c>
      <c r="M15" s="146">
        <f t="shared" si="14"/>
        <v>0</v>
      </c>
      <c r="N15" s="146">
        <f t="shared" si="14"/>
        <v>0</v>
      </c>
      <c r="O15" s="146">
        <f t="shared" si="14"/>
        <v>0</v>
      </c>
      <c r="P15" s="364">
        <f t="shared" si="9"/>
        <v>0</v>
      </c>
      <c r="Q15" s="146">
        <f t="shared" si="15"/>
        <v>0</v>
      </c>
      <c r="R15" s="146">
        <f t="shared" si="15"/>
        <v>0</v>
      </c>
      <c r="S15" s="146">
        <f t="shared" si="15"/>
        <v>0</v>
      </c>
      <c r="T15" s="464">
        <f t="shared" si="15"/>
        <v>0</v>
      </c>
      <c r="U15" s="364">
        <f t="shared" si="10"/>
        <v>0</v>
      </c>
    </row>
    <row r="16" spans="1:21" s="29" customFormat="1" ht="16.5" customHeight="1" thickBot="1" x14ac:dyDescent="0.4">
      <c r="A16" s="28"/>
      <c r="B16" s="40"/>
      <c r="C16" s="520"/>
      <c r="D16" s="601" t="s">
        <v>283</v>
      </c>
      <c r="E16" s="602"/>
      <c r="F16" s="145">
        <f t="shared" si="11"/>
        <v>1876</v>
      </c>
      <c r="G16" s="146">
        <f t="shared" si="13"/>
        <v>501</v>
      </c>
      <c r="H16" s="146">
        <f t="shared" si="13"/>
        <v>0</v>
      </c>
      <c r="I16" s="146">
        <f t="shared" si="13"/>
        <v>5</v>
      </c>
      <c r="J16" s="146">
        <f t="shared" si="13"/>
        <v>1</v>
      </c>
      <c r="K16" s="146">
        <f t="shared" si="12"/>
        <v>507</v>
      </c>
      <c r="L16" s="146">
        <f t="shared" si="14"/>
        <v>608</v>
      </c>
      <c r="M16" s="146">
        <f t="shared" si="14"/>
        <v>0</v>
      </c>
      <c r="N16" s="146">
        <f t="shared" si="14"/>
        <v>20</v>
      </c>
      <c r="O16" s="146">
        <f t="shared" si="14"/>
        <v>0</v>
      </c>
      <c r="P16" s="364">
        <f t="shared" si="9"/>
        <v>628</v>
      </c>
      <c r="Q16" s="146">
        <f t="shared" si="15"/>
        <v>734</v>
      </c>
      <c r="R16" s="146">
        <f t="shared" si="15"/>
        <v>0</v>
      </c>
      <c r="S16" s="146">
        <f t="shared" si="15"/>
        <v>7</v>
      </c>
      <c r="T16" s="464">
        <f t="shared" si="15"/>
        <v>0</v>
      </c>
      <c r="U16" s="364">
        <f t="shared" si="10"/>
        <v>741</v>
      </c>
    </row>
    <row r="17" spans="1:21" s="29" customFormat="1" ht="16.5" customHeight="1" x14ac:dyDescent="0.35">
      <c r="A17" s="28"/>
      <c r="B17" s="606">
        <v>1</v>
      </c>
      <c r="C17" s="518" t="s">
        <v>5</v>
      </c>
      <c r="D17" s="587" t="s">
        <v>135</v>
      </c>
      <c r="E17" s="59" t="s">
        <v>120</v>
      </c>
      <c r="F17" s="145">
        <f t="shared" si="11"/>
        <v>186</v>
      </c>
      <c r="G17" s="307">
        <v>55</v>
      </c>
      <c r="H17" s="336">
        <v>0</v>
      </c>
      <c r="I17" s="336">
        <v>0</v>
      </c>
      <c r="J17" s="336">
        <v>0</v>
      </c>
      <c r="K17" s="146">
        <f t="shared" si="12"/>
        <v>55</v>
      </c>
      <c r="L17" s="307">
        <v>72</v>
      </c>
      <c r="M17" s="307">
        <v>0</v>
      </c>
      <c r="N17" s="307">
        <v>0</v>
      </c>
      <c r="O17" s="307">
        <v>0</v>
      </c>
      <c r="P17" s="364">
        <f t="shared" si="9"/>
        <v>72</v>
      </c>
      <c r="Q17" s="307">
        <v>59</v>
      </c>
      <c r="R17" s="307">
        <v>0</v>
      </c>
      <c r="S17" s="307">
        <v>0</v>
      </c>
      <c r="T17" s="465">
        <v>0</v>
      </c>
      <c r="U17" s="364">
        <f t="shared" si="10"/>
        <v>59</v>
      </c>
    </row>
    <row r="18" spans="1:21" s="29" customFormat="1" ht="16.5" customHeight="1" x14ac:dyDescent="0.35">
      <c r="A18" s="28"/>
      <c r="B18" s="550"/>
      <c r="C18" s="519"/>
      <c r="D18" s="584"/>
      <c r="E18" s="57" t="s">
        <v>207</v>
      </c>
      <c r="F18" s="145">
        <f t="shared" si="11"/>
        <v>0</v>
      </c>
      <c r="G18" s="278">
        <v>0</v>
      </c>
      <c r="H18" s="334">
        <v>0</v>
      </c>
      <c r="I18" s="334">
        <v>0</v>
      </c>
      <c r="J18" s="334">
        <v>0</v>
      </c>
      <c r="K18" s="146">
        <f t="shared" si="12"/>
        <v>0</v>
      </c>
      <c r="L18" s="278">
        <v>0</v>
      </c>
      <c r="M18" s="278">
        <v>0</v>
      </c>
      <c r="N18" s="278">
        <v>0</v>
      </c>
      <c r="O18" s="278">
        <v>0</v>
      </c>
      <c r="P18" s="364">
        <f t="shared" si="9"/>
        <v>0</v>
      </c>
      <c r="Q18" s="278">
        <v>0</v>
      </c>
      <c r="R18" s="278">
        <v>0</v>
      </c>
      <c r="S18" s="278">
        <v>0</v>
      </c>
      <c r="T18" s="462">
        <v>0</v>
      </c>
      <c r="U18" s="364">
        <f t="shared" si="10"/>
        <v>0</v>
      </c>
    </row>
    <row r="19" spans="1:21" s="29" customFormat="1" ht="16.5" customHeight="1" thickBot="1" x14ac:dyDescent="0.4">
      <c r="A19" s="28"/>
      <c r="B19" s="550"/>
      <c r="C19" s="519"/>
      <c r="D19" s="585"/>
      <c r="E19" s="58" t="s">
        <v>116</v>
      </c>
      <c r="F19" s="145">
        <f t="shared" si="11"/>
        <v>188</v>
      </c>
      <c r="G19" s="280">
        <v>46</v>
      </c>
      <c r="H19" s="335">
        <v>0</v>
      </c>
      <c r="I19" s="335">
        <v>0</v>
      </c>
      <c r="J19" s="335">
        <v>0</v>
      </c>
      <c r="K19" s="146">
        <f t="shared" si="12"/>
        <v>46</v>
      </c>
      <c r="L19" s="280">
        <v>68</v>
      </c>
      <c r="M19" s="280">
        <v>0</v>
      </c>
      <c r="N19" s="280">
        <v>0</v>
      </c>
      <c r="O19" s="280">
        <v>0</v>
      </c>
      <c r="P19" s="364">
        <f t="shared" si="9"/>
        <v>68</v>
      </c>
      <c r="Q19" s="280">
        <v>74</v>
      </c>
      <c r="R19" s="280">
        <v>0</v>
      </c>
      <c r="S19" s="280">
        <v>0</v>
      </c>
      <c r="T19" s="463">
        <v>0</v>
      </c>
      <c r="U19" s="364">
        <f t="shared" si="10"/>
        <v>74</v>
      </c>
    </row>
    <row r="20" spans="1:21" s="29" customFormat="1" ht="16.5" customHeight="1" x14ac:dyDescent="0.35">
      <c r="A20" s="28"/>
      <c r="B20" s="550">
        <v>2</v>
      </c>
      <c r="C20" s="519"/>
      <c r="D20" s="557" t="s">
        <v>60</v>
      </c>
      <c r="E20" s="56" t="s">
        <v>120</v>
      </c>
      <c r="F20" s="145">
        <f t="shared" si="11"/>
        <v>23</v>
      </c>
      <c r="G20" s="278">
        <v>2</v>
      </c>
      <c r="H20" s="334">
        <v>0</v>
      </c>
      <c r="I20" s="334">
        <v>0</v>
      </c>
      <c r="J20" s="334">
        <v>0</v>
      </c>
      <c r="K20" s="146">
        <f t="shared" si="12"/>
        <v>2</v>
      </c>
      <c r="L20" s="278">
        <v>10</v>
      </c>
      <c r="M20" s="278">
        <v>0</v>
      </c>
      <c r="N20" s="278">
        <v>0</v>
      </c>
      <c r="O20" s="278">
        <v>0</v>
      </c>
      <c r="P20" s="364">
        <f t="shared" si="9"/>
        <v>10</v>
      </c>
      <c r="Q20" s="278">
        <v>11</v>
      </c>
      <c r="R20" s="307">
        <v>0</v>
      </c>
      <c r="S20" s="307">
        <v>0</v>
      </c>
      <c r="T20" s="465">
        <v>0</v>
      </c>
      <c r="U20" s="364">
        <f t="shared" si="10"/>
        <v>11</v>
      </c>
    </row>
    <row r="21" spans="1:21" s="29" customFormat="1" ht="16.5" customHeight="1" x14ac:dyDescent="0.35">
      <c r="A21" s="28"/>
      <c r="B21" s="550"/>
      <c r="C21" s="519"/>
      <c r="D21" s="584"/>
      <c r="E21" s="57" t="s">
        <v>207</v>
      </c>
      <c r="F21" s="145">
        <f t="shared" si="11"/>
        <v>0</v>
      </c>
      <c r="G21" s="278">
        <v>0</v>
      </c>
      <c r="H21" s="334">
        <v>0</v>
      </c>
      <c r="I21" s="334">
        <v>0</v>
      </c>
      <c r="J21" s="334">
        <v>0</v>
      </c>
      <c r="K21" s="146">
        <f t="shared" si="12"/>
        <v>0</v>
      </c>
      <c r="L21" s="278">
        <v>0</v>
      </c>
      <c r="M21" s="278">
        <v>0</v>
      </c>
      <c r="N21" s="278">
        <v>0</v>
      </c>
      <c r="O21" s="278">
        <v>0</v>
      </c>
      <c r="P21" s="364">
        <f t="shared" si="9"/>
        <v>0</v>
      </c>
      <c r="Q21" s="278">
        <v>0</v>
      </c>
      <c r="R21" s="278">
        <v>0</v>
      </c>
      <c r="S21" s="278">
        <v>0</v>
      </c>
      <c r="T21" s="462">
        <v>0</v>
      </c>
      <c r="U21" s="364">
        <f t="shared" si="10"/>
        <v>0</v>
      </c>
    </row>
    <row r="22" spans="1:21" s="29" customFormat="1" ht="16.5" customHeight="1" thickBot="1" x14ac:dyDescent="0.4">
      <c r="A22" s="28"/>
      <c r="B22" s="550"/>
      <c r="C22" s="519"/>
      <c r="D22" s="585"/>
      <c r="E22" s="58" t="s">
        <v>116</v>
      </c>
      <c r="F22" s="145">
        <f t="shared" si="11"/>
        <v>15</v>
      </c>
      <c r="G22" s="280">
        <v>3</v>
      </c>
      <c r="H22" s="335">
        <v>0</v>
      </c>
      <c r="I22" s="335">
        <v>0</v>
      </c>
      <c r="J22" s="335">
        <v>0</v>
      </c>
      <c r="K22" s="146">
        <f t="shared" si="12"/>
        <v>3</v>
      </c>
      <c r="L22" s="280">
        <v>3</v>
      </c>
      <c r="M22" s="280">
        <v>0</v>
      </c>
      <c r="N22" s="280">
        <v>0</v>
      </c>
      <c r="O22" s="280">
        <v>0</v>
      </c>
      <c r="P22" s="364">
        <f t="shared" si="9"/>
        <v>3</v>
      </c>
      <c r="Q22" s="280">
        <v>9</v>
      </c>
      <c r="R22" s="280">
        <v>0</v>
      </c>
      <c r="S22" s="280">
        <v>0</v>
      </c>
      <c r="T22" s="463">
        <v>0</v>
      </c>
      <c r="U22" s="364">
        <f t="shared" si="10"/>
        <v>9</v>
      </c>
    </row>
    <row r="23" spans="1:21" s="29" customFormat="1" ht="16.5" customHeight="1" x14ac:dyDescent="0.35">
      <c r="A23" s="28"/>
      <c r="B23" s="550">
        <v>3</v>
      </c>
      <c r="C23" s="519"/>
      <c r="D23" s="557" t="s">
        <v>74</v>
      </c>
      <c r="E23" s="56" t="s">
        <v>120</v>
      </c>
      <c r="F23" s="145">
        <f t="shared" si="11"/>
        <v>0</v>
      </c>
      <c r="G23" s="278">
        <v>0</v>
      </c>
      <c r="H23" s="334">
        <v>0</v>
      </c>
      <c r="I23" s="334">
        <v>0</v>
      </c>
      <c r="J23" s="334">
        <v>0</v>
      </c>
      <c r="K23" s="146">
        <f t="shared" si="12"/>
        <v>0</v>
      </c>
      <c r="L23" s="278">
        <v>0</v>
      </c>
      <c r="M23" s="278">
        <v>0</v>
      </c>
      <c r="N23" s="278">
        <v>0</v>
      </c>
      <c r="O23" s="278">
        <v>0</v>
      </c>
      <c r="P23" s="364">
        <f t="shared" si="9"/>
        <v>0</v>
      </c>
      <c r="Q23" s="278">
        <v>0</v>
      </c>
      <c r="R23" s="307">
        <v>0</v>
      </c>
      <c r="S23" s="307">
        <v>0</v>
      </c>
      <c r="T23" s="465">
        <v>0</v>
      </c>
      <c r="U23" s="364">
        <f t="shared" si="10"/>
        <v>0</v>
      </c>
    </row>
    <row r="24" spans="1:21" s="29" customFormat="1" ht="16.5" customHeight="1" x14ac:dyDescent="0.35">
      <c r="A24" s="28"/>
      <c r="B24" s="550"/>
      <c r="C24" s="519"/>
      <c r="D24" s="584"/>
      <c r="E24" s="57" t="s">
        <v>207</v>
      </c>
      <c r="F24" s="145">
        <f t="shared" si="11"/>
        <v>0</v>
      </c>
      <c r="G24" s="278">
        <v>0</v>
      </c>
      <c r="H24" s="334">
        <v>0</v>
      </c>
      <c r="I24" s="334">
        <v>0</v>
      </c>
      <c r="J24" s="334">
        <v>0</v>
      </c>
      <c r="K24" s="146">
        <f t="shared" si="12"/>
        <v>0</v>
      </c>
      <c r="L24" s="278">
        <v>0</v>
      </c>
      <c r="M24" s="278">
        <v>0</v>
      </c>
      <c r="N24" s="278">
        <v>0</v>
      </c>
      <c r="O24" s="278">
        <v>0</v>
      </c>
      <c r="P24" s="364">
        <f t="shared" si="9"/>
        <v>0</v>
      </c>
      <c r="Q24" s="278">
        <v>0</v>
      </c>
      <c r="R24" s="278">
        <v>0</v>
      </c>
      <c r="S24" s="278">
        <v>0</v>
      </c>
      <c r="T24" s="462">
        <v>0</v>
      </c>
      <c r="U24" s="364">
        <f t="shared" si="10"/>
        <v>0</v>
      </c>
    </row>
    <row r="25" spans="1:21" s="29" customFormat="1" ht="16.5" customHeight="1" thickBot="1" x14ac:dyDescent="0.4">
      <c r="A25" s="28"/>
      <c r="B25" s="550"/>
      <c r="C25" s="519"/>
      <c r="D25" s="585"/>
      <c r="E25" s="58" t="s">
        <v>116</v>
      </c>
      <c r="F25" s="145">
        <f t="shared" si="11"/>
        <v>0</v>
      </c>
      <c r="G25" s="280">
        <v>0</v>
      </c>
      <c r="H25" s="335">
        <v>0</v>
      </c>
      <c r="I25" s="335">
        <v>0</v>
      </c>
      <c r="J25" s="335">
        <v>0</v>
      </c>
      <c r="K25" s="146">
        <f t="shared" si="12"/>
        <v>0</v>
      </c>
      <c r="L25" s="280">
        <v>0</v>
      </c>
      <c r="M25" s="280">
        <v>0</v>
      </c>
      <c r="N25" s="280">
        <v>0</v>
      </c>
      <c r="O25" s="280">
        <v>0</v>
      </c>
      <c r="P25" s="364">
        <f t="shared" si="9"/>
        <v>0</v>
      </c>
      <c r="Q25" s="280">
        <v>0</v>
      </c>
      <c r="R25" s="280">
        <v>0</v>
      </c>
      <c r="S25" s="280">
        <v>0</v>
      </c>
      <c r="T25" s="463">
        <v>0</v>
      </c>
      <c r="U25" s="364">
        <f t="shared" si="10"/>
        <v>0</v>
      </c>
    </row>
    <row r="26" spans="1:21" s="29" customFormat="1" ht="16.5" customHeight="1" x14ac:dyDescent="0.35">
      <c r="A26" s="28"/>
      <c r="B26" s="550">
        <v>4</v>
      </c>
      <c r="C26" s="519"/>
      <c r="D26" s="557" t="s">
        <v>155</v>
      </c>
      <c r="E26" s="56" t="s">
        <v>120</v>
      </c>
      <c r="F26" s="145">
        <f t="shared" si="11"/>
        <v>325</v>
      </c>
      <c r="G26" s="278">
        <v>95</v>
      </c>
      <c r="H26" s="334">
        <v>0</v>
      </c>
      <c r="I26" s="334">
        <v>0</v>
      </c>
      <c r="J26" s="334">
        <v>0</v>
      </c>
      <c r="K26" s="146">
        <f t="shared" si="12"/>
        <v>95</v>
      </c>
      <c r="L26" s="278">
        <v>112</v>
      </c>
      <c r="M26" s="278">
        <v>0</v>
      </c>
      <c r="N26" s="278">
        <v>0</v>
      </c>
      <c r="O26" s="278">
        <v>0</v>
      </c>
      <c r="P26" s="364">
        <f t="shared" si="9"/>
        <v>112</v>
      </c>
      <c r="Q26" s="278">
        <v>118</v>
      </c>
      <c r="R26" s="307">
        <v>0</v>
      </c>
      <c r="S26" s="307">
        <v>0</v>
      </c>
      <c r="T26" s="465">
        <v>0</v>
      </c>
      <c r="U26" s="364">
        <f t="shared" si="10"/>
        <v>118</v>
      </c>
    </row>
    <row r="27" spans="1:21" s="29" customFormat="1" ht="16.5" customHeight="1" x14ac:dyDescent="0.35">
      <c r="A27" s="28"/>
      <c r="B27" s="550"/>
      <c r="C27" s="519"/>
      <c r="D27" s="584"/>
      <c r="E27" s="57" t="s">
        <v>207</v>
      </c>
      <c r="F27" s="145">
        <f t="shared" si="11"/>
        <v>0</v>
      </c>
      <c r="G27" s="278">
        <v>0</v>
      </c>
      <c r="H27" s="334">
        <v>0</v>
      </c>
      <c r="I27" s="334">
        <v>0</v>
      </c>
      <c r="J27" s="334">
        <v>0</v>
      </c>
      <c r="K27" s="146">
        <f t="shared" si="12"/>
        <v>0</v>
      </c>
      <c r="L27" s="278">
        <v>0</v>
      </c>
      <c r="M27" s="278">
        <v>0</v>
      </c>
      <c r="N27" s="278">
        <v>0</v>
      </c>
      <c r="O27" s="278">
        <v>0</v>
      </c>
      <c r="P27" s="364">
        <f t="shared" si="9"/>
        <v>0</v>
      </c>
      <c r="Q27" s="278">
        <v>0</v>
      </c>
      <c r="R27" s="278">
        <v>0</v>
      </c>
      <c r="S27" s="278">
        <v>0</v>
      </c>
      <c r="T27" s="462">
        <v>0</v>
      </c>
      <c r="U27" s="364">
        <f t="shared" si="10"/>
        <v>0</v>
      </c>
    </row>
    <row r="28" spans="1:21" s="29" customFormat="1" ht="16.5" customHeight="1" thickBot="1" x14ac:dyDescent="0.4">
      <c r="A28" s="28"/>
      <c r="B28" s="550"/>
      <c r="C28" s="519"/>
      <c r="D28" s="585"/>
      <c r="E28" s="58" t="s">
        <v>116</v>
      </c>
      <c r="F28" s="145">
        <f t="shared" si="11"/>
        <v>297</v>
      </c>
      <c r="G28" s="280">
        <v>60</v>
      </c>
      <c r="H28" s="335">
        <v>0</v>
      </c>
      <c r="I28" s="335">
        <v>0</v>
      </c>
      <c r="J28" s="335">
        <v>0</v>
      </c>
      <c r="K28" s="146">
        <f t="shared" si="12"/>
        <v>60</v>
      </c>
      <c r="L28" s="280">
        <v>121</v>
      </c>
      <c r="M28" s="280">
        <v>0</v>
      </c>
      <c r="N28" s="280">
        <v>0</v>
      </c>
      <c r="O28" s="280">
        <v>0</v>
      </c>
      <c r="P28" s="364">
        <f t="shared" si="9"/>
        <v>121</v>
      </c>
      <c r="Q28" s="280">
        <v>116</v>
      </c>
      <c r="R28" s="280">
        <v>0</v>
      </c>
      <c r="S28" s="280">
        <v>0</v>
      </c>
      <c r="T28" s="463">
        <v>0</v>
      </c>
      <c r="U28" s="364">
        <f t="shared" si="10"/>
        <v>116</v>
      </c>
    </row>
    <row r="29" spans="1:21" s="29" customFormat="1" ht="16.5" customHeight="1" x14ac:dyDescent="0.35">
      <c r="A29" s="28"/>
      <c r="B29" s="550">
        <v>5</v>
      </c>
      <c r="C29" s="519"/>
      <c r="D29" s="557" t="s">
        <v>595</v>
      </c>
      <c r="E29" s="56" t="s">
        <v>120</v>
      </c>
      <c r="F29" s="145">
        <f t="shared" si="11"/>
        <v>100</v>
      </c>
      <c r="G29" s="278">
        <v>14</v>
      </c>
      <c r="H29" s="334">
        <v>0</v>
      </c>
      <c r="I29" s="334">
        <v>0</v>
      </c>
      <c r="J29" s="334">
        <v>0</v>
      </c>
      <c r="K29" s="146">
        <f t="shared" si="12"/>
        <v>14</v>
      </c>
      <c r="L29" s="278">
        <v>38</v>
      </c>
      <c r="M29" s="278">
        <v>0</v>
      </c>
      <c r="N29" s="278">
        <v>0</v>
      </c>
      <c r="O29" s="278">
        <v>0</v>
      </c>
      <c r="P29" s="364">
        <f t="shared" si="9"/>
        <v>38</v>
      </c>
      <c r="Q29" s="278">
        <v>48</v>
      </c>
      <c r="R29" s="307">
        <v>0</v>
      </c>
      <c r="S29" s="307">
        <v>0</v>
      </c>
      <c r="T29" s="465">
        <v>0</v>
      </c>
      <c r="U29" s="364">
        <f t="shared" si="10"/>
        <v>48</v>
      </c>
    </row>
    <row r="30" spans="1:21" s="29" customFormat="1" ht="16.5" customHeight="1" x14ac:dyDescent="0.35">
      <c r="A30" s="28"/>
      <c r="B30" s="550"/>
      <c r="C30" s="519"/>
      <c r="D30" s="584"/>
      <c r="E30" s="57" t="s">
        <v>207</v>
      </c>
      <c r="F30" s="145">
        <f t="shared" si="11"/>
        <v>0</v>
      </c>
      <c r="G30" s="278">
        <v>0</v>
      </c>
      <c r="H30" s="334">
        <v>0</v>
      </c>
      <c r="I30" s="334">
        <v>0</v>
      </c>
      <c r="J30" s="334">
        <v>0</v>
      </c>
      <c r="K30" s="146">
        <f t="shared" si="12"/>
        <v>0</v>
      </c>
      <c r="L30" s="278">
        <v>0</v>
      </c>
      <c r="M30" s="278">
        <v>0</v>
      </c>
      <c r="N30" s="278">
        <v>0</v>
      </c>
      <c r="O30" s="278">
        <v>0</v>
      </c>
      <c r="P30" s="364">
        <f t="shared" si="9"/>
        <v>0</v>
      </c>
      <c r="Q30" s="278">
        <v>0</v>
      </c>
      <c r="R30" s="278">
        <v>0</v>
      </c>
      <c r="S30" s="278">
        <v>0</v>
      </c>
      <c r="T30" s="462">
        <v>0</v>
      </c>
      <c r="U30" s="364">
        <f t="shared" si="10"/>
        <v>0</v>
      </c>
    </row>
    <row r="31" spans="1:21" s="29" customFormat="1" ht="16.5" customHeight="1" thickBot="1" x14ac:dyDescent="0.4">
      <c r="A31" s="28"/>
      <c r="B31" s="550"/>
      <c r="C31" s="519"/>
      <c r="D31" s="585"/>
      <c r="E31" s="131" t="s">
        <v>116</v>
      </c>
      <c r="F31" s="145">
        <f t="shared" si="11"/>
        <v>3</v>
      </c>
      <c r="G31" s="305"/>
      <c r="H31" s="305"/>
      <c r="I31" s="305"/>
      <c r="J31" s="305"/>
      <c r="K31" s="146">
        <f t="shared" si="12"/>
        <v>0</v>
      </c>
      <c r="L31" s="305"/>
      <c r="M31" s="305"/>
      <c r="N31" s="305"/>
      <c r="O31" s="305"/>
      <c r="P31" s="364">
        <f t="shared" si="9"/>
        <v>0</v>
      </c>
      <c r="Q31" s="457">
        <v>3</v>
      </c>
      <c r="R31" s="305"/>
      <c r="S31" s="305"/>
      <c r="T31" s="466"/>
      <c r="U31" s="364">
        <f t="shared" si="10"/>
        <v>3</v>
      </c>
    </row>
    <row r="32" spans="1:21" s="29" customFormat="1" ht="16.5" customHeight="1" x14ac:dyDescent="0.35">
      <c r="A32" s="28"/>
      <c r="B32" s="550">
        <v>6</v>
      </c>
      <c r="C32" s="519"/>
      <c r="D32" s="569" t="s">
        <v>59</v>
      </c>
      <c r="E32" s="59" t="s">
        <v>120</v>
      </c>
      <c r="F32" s="145">
        <f t="shared" si="11"/>
        <v>239</v>
      </c>
      <c r="G32" s="278">
        <v>42</v>
      </c>
      <c r="H32" s="334">
        <v>0</v>
      </c>
      <c r="I32" s="334">
        <v>5</v>
      </c>
      <c r="J32" s="334">
        <v>2</v>
      </c>
      <c r="K32" s="146">
        <f t="shared" si="12"/>
        <v>49</v>
      </c>
      <c r="L32" s="278">
        <v>59</v>
      </c>
      <c r="M32" s="278">
        <v>0</v>
      </c>
      <c r="N32" s="278">
        <v>4</v>
      </c>
      <c r="O32" s="278">
        <v>1</v>
      </c>
      <c r="P32" s="364">
        <f t="shared" si="9"/>
        <v>64</v>
      </c>
      <c r="Q32" s="278">
        <v>110</v>
      </c>
      <c r="R32" s="278">
        <v>0</v>
      </c>
      <c r="S32" s="278">
        <v>11</v>
      </c>
      <c r="T32" s="462">
        <v>5</v>
      </c>
      <c r="U32" s="364">
        <f t="shared" si="10"/>
        <v>126</v>
      </c>
    </row>
    <row r="33" spans="1:21" s="29" customFormat="1" ht="16.5" customHeight="1" x14ac:dyDescent="0.35">
      <c r="A33" s="28"/>
      <c r="B33" s="550"/>
      <c r="C33" s="519"/>
      <c r="D33" s="570"/>
      <c r="E33" s="57" t="s">
        <v>207</v>
      </c>
      <c r="F33" s="145">
        <f t="shared" si="11"/>
        <v>0</v>
      </c>
      <c r="G33" s="278">
        <v>0</v>
      </c>
      <c r="H33" s="334">
        <v>0</v>
      </c>
      <c r="I33" s="334">
        <v>0</v>
      </c>
      <c r="J33" s="334">
        <v>0</v>
      </c>
      <c r="K33" s="146">
        <f t="shared" si="12"/>
        <v>0</v>
      </c>
      <c r="L33" s="278">
        <v>0</v>
      </c>
      <c r="M33" s="278">
        <v>0</v>
      </c>
      <c r="N33" s="278">
        <v>0</v>
      </c>
      <c r="O33" s="278">
        <v>0</v>
      </c>
      <c r="P33" s="364">
        <f t="shared" si="9"/>
        <v>0</v>
      </c>
      <c r="Q33" s="278">
        <v>0</v>
      </c>
      <c r="R33" s="278">
        <v>0</v>
      </c>
      <c r="S33" s="278">
        <v>0</v>
      </c>
      <c r="T33" s="462">
        <v>0</v>
      </c>
      <c r="U33" s="364">
        <f t="shared" si="10"/>
        <v>0</v>
      </c>
    </row>
    <row r="34" spans="1:21" s="29" customFormat="1" ht="16.5" customHeight="1" thickBot="1" x14ac:dyDescent="0.4">
      <c r="A34" s="28"/>
      <c r="B34" s="550"/>
      <c r="C34" s="519"/>
      <c r="D34" s="571"/>
      <c r="E34" s="58" t="s">
        <v>116</v>
      </c>
      <c r="F34" s="145">
        <f t="shared" si="11"/>
        <v>121</v>
      </c>
      <c r="G34" s="280">
        <v>17</v>
      </c>
      <c r="H34" s="335">
        <v>0</v>
      </c>
      <c r="I34" s="335">
        <v>4</v>
      </c>
      <c r="J34" s="335">
        <v>1</v>
      </c>
      <c r="K34" s="146">
        <f t="shared" si="12"/>
        <v>22</v>
      </c>
      <c r="L34" s="280">
        <v>42</v>
      </c>
      <c r="M34" s="280">
        <v>0</v>
      </c>
      <c r="N34" s="280">
        <v>6</v>
      </c>
      <c r="O34" s="280">
        <v>1</v>
      </c>
      <c r="P34" s="364">
        <f t="shared" si="9"/>
        <v>49</v>
      </c>
      <c r="Q34" s="280">
        <v>43</v>
      </c>
      <c r="R34" s="280">
        <v>0</v>
      </c>
      <c r="S34" s="280">
        <v>5</v>
      </c>
      <c r="T34" s="463">
        <v>2</v>
      </c>
      <c r="U34" s="364">
        <f t="shared" si="10"/>
        <v>50</v>
      </c>
    </row>
    <row r="35" spans="1:21" s="29" customFormat="1" ht="16.5" customHeight="1" x14ac:dyDescent="0.35">
      <c r="A35" s="28"/>
      <c r="B35" s="550">
        <v>7</v>
      </c>
      <c r="C35" s="519"/>
      <c r="D35" s="588" t="s">
        <v>284</v>
      </c>
      <c r="E35" s="56" t="s">
        <v>120</v>
      </c>
      <c r="F35" s="145">
        <f t="shared" si="11"/>
        <v>11</v>
      </c>
      <c r="G35" s="278">
        <v>7</v>
      </c>
      <c r="H35" s="334">
        <v>0</v>
      </c>
      <c r="I35" s="334">
        <v>0</v>
      </c>
      <c r="J35" s="334">
        <v>0</v>
      </c>
      <c r="K35" s="146">
        <f t="shared" si="12"/>
        <v>7</v>
      </c>
      <c r="L35" s="278">
        <v>1</v>
      </c>
      <c r="M35" s="278">
        <v>0</v>
      </c>
      <c r="N35" s="278">
        <v>0</v>
      </c>
      <c r="O35" s="278">
        <v>0</v>
      </c>
      <c r="P35" s="364">
        <f t="shared" si="9"/>
        <v>1</v>
      </c>
      <c r="Q35" s="278">
        <v>3</v>
      </c>
      <c r="R35" s="278">
        <v>0</v>
      </c>
      <c r="S35" s="278">
        <v>0</v>
      </c>
      <c r="T35" s="462">
        <v>0</v>
      </c>
      <c r="U35" s="364">
        <f t="shared" si="10"/>
        <v>3</v>
      </c>
    </row>
    <row r="36" spans="1:21" s="29" customFormat="1" ht="16.5" customHeight="1" x14ac:dyDescent="0.35">
      <c r="A36" s="28"/>
      <c r="B36" s="550"/>
      <c r="C36" s="519"/>
      <c r="D36" s="589"/>
      <c r="E36" s="57" t="s">
        <v>207</v>
      </c>
      <c r="F36" s="145">
        <f t="shared" si="11"/>
        <v>0</v>
      </c>
      <c r="G36" s="278">
        <v>0</v>
      </c>
      <c r="H36" s="334">
        <v>0</v>
      </c>
      <c r="I36" s="334">
        <v>0</v>
      </c>
      <c r="J36" s="334">
        <v>0</v>
      </c>
      <c r="K36" s="146">
        <f t="shared" si="12"/>
        <v>0</v>
      </c>
      <c r="L36" s="278">
        <v>0</v>
      </c>
      <c r="M36" s="278">
        <v>0</v>
      </c>
      <c r="N36" s="278">
        <v>0</v>
      </c>
      <c r="O36" s="278">
        <v>0</v>
      </c>
      <c r="P36" s="364">
        <f t="shared" si="9"/>
        <v>0</v>
      </c>
      <c r="Q36" s="278">
        <v>0</v>
      </c>
      <c r="R36" s="278">
        <v>0</v>
      </c>
      <c r="S36" s="278">
        <v>0</v>
      </c>
      <c r="T36" s="462">
        <v>0</v>
      </c>
      <c r="U36" s="364">
        <f t="shared" si="10"/>
        <v>0</v>
      </c>
    </row>
    <row r="37" spans="1:21" s="29" customFormat="1" ht="22.15" customHeight="1" thickBot="1" x14ac:dyDescent="0.4">
      <c r="A37" s="28"/>
      <c r="B37" s="550"/>
      <c r="C37" s="519"/>
      <c r="D37" s="590"/>
      <c r="E37" s="58" t="s">
        <v>116</v>
      </c>
      <c r="F37" s="145">
        <f t="shared" si="11"/>
        <v>13</v>
      </c>
      <c r="G37" s="280">
        <v>6</v>
      </c>
      <c r="H37" s="335">
        <v>0</v>
      </c>
      <c r="I37" s="335">
        <v>0</v>
      </c>
      <c r="J37" s="335">
        <v>0</v>
      </c>
      <c r="K37" s="146">
        <f t="shared" si="12"/>
        <v>6</v>
      </c>
      <c r="L37" s="280">
        <v>3</v>
      </c>
      <c r="M37" s="280">
        <v>0</v>
      </c>
      <c r="N37" s="280">
        <v>0</v>
      </c>
      <c r="O37" s="280">
        <v>0</v>
      </c>
      <c r="P37" s="364">
        <f t="shared" si="9"/>
        <v>3</v>
      </c>
      <c r="Q37" s="280">
        <v>4</v>
      </c>
      <c r="R37" s="280">
        <v>0</v>
      </c>
      <c r="S37" s="280">
        <v>0</v>
      </c>
      <c r="T37" s="463">
        <v>0</v>
      </c>
      <c r="U37" s="364">
        <f t="shared" si="10"/>
        <v>4</v>
      </c>
    </row>
    <row r="38" spans="1:21" s="29" customFormat="1" ht="16.5" customHeight="1" x14ac:dyDescent="0.35">
      <c r="A38" s="28"/>
      <c r="B38" s="550">
        <v>8</v>
      </c>
      <c r="C38" s="519"/>
      <c r="D38" s="588" t="s">
        <v>285</v>
      </c>
      <c r="E38" s="56" t="s">
        <v>120</v>
      </c>
      <c r="F38" s="145">
        <f t="shared" si="11"/>
        <v>195</v>
      </c>
      <c r="G38" s="278">
        <v>33</v>
      </c>
      <c r="H38" s="334">
        <v>0</v>
      </c>
      <c r="I38" s="334">
        <v>4</v>
      </c>
      <c r="J38" s="334">
        <v>1</v>
      </c>
      <c r="K38" s="146">
        <f t="shared" si="12"/>
        <v>38</v>
      </c>
      <c r="L38" s="278">
        <v>58</v>
      </c>
      <c r="M38" s="278">
        <v>0</v>
      </c>
      <c r="N38" s="278">
        <v>4</v>
      </c>
      <c r="O38" s="278">
        <v>0</v>
      </c>
      <c r="P38" s="364">
        <f t="shared" si="9"/>
        <v>62</v>
      </c>
      <c r="Q38" s="278">
        <v>84</v>
      </c>
      <c r="R38" s="278">
        <v>0</v>
      </c>
      <c r="S38" s="278">
        <v>11</v>
      </c>
      <c r="T38" s="462">
        <v>0</v>
      </c>
      <c r="U38" s="364">
        <f t="shared" si="10"/>
        <v>95</v>
      </c>
    </row>
    <row r="39" spans="1:21" s="29" customFormat="1" ht="16.5" customHeight="1" x14ac:dyDescent="0.35">
      <c r="A39" s="28"/>
      <c r="B39" s="550"/>
      <c r="C39" s="519"/>
      <c r="D39" s="589"/>
      <c r="E39" s="57" t="s">
        <v>207</v>
      </c>
      <c r="F39" s="145">
        <f t="shared" si="11"/>
        <v>0</v>
      </c>
      <c r="G39" s="278">
        <v>0</v>
      </c>
      <c r="H39" s="334">
        <v>0</v>
      </c>
      <c r="I39" s="334">
        <v>0</v>
      </c>
      <c r="J39" s="334">
        <v>0</v>
      </c>
      <c r="K39" s="146">
        <f t="shared" si="12"/>
        <v>0</v>
      </c>
      <c r="L39" s="278">
        <v>0</v>
      </c>
      <c r="M39" s="278">
        <v>0</v>
      </c>
      <c r="N39" s="278">
        <v>0</v>
      </c>
      <c r="O39" s="278">
        <v>0</v>
      </c>
      <c r="P39" s="364">
        <f t="shared" si="9"/>
        <v>0</v>
      </c>
      <c r="Q39" s="278">
        <v>0</v>
      </c>
      <c r="R39" s="278">
        <v>0</v>
      </c>
      <c r="S39" s="278">
        <v>0</v>
      </c>
      <c r="T39" s="462">
        <v>0</v>
      </c>
      <c r="U39" s="364">
        <f t="shared" si="10"/>
        <v>0</v>
      </c>
    </row>
    <row r="40" spans="1:21" s="29" customFormat="1" ht="25.15" customHeight="1" thickBot="1" x14ac:dyDescent="0.4">
      <c r="A40" s="28"/>
      <c r="B40" s="550"/>
      <c r="C40" s="519"/>
      <c r="D40" s="590"/>
      <c r="E40" s="58" t="s">
        <v>116</v>
      </c>
      <c r="F40" s="145">
        <f t="shared" si="11"/>
        <v>94</v>
      </c>
      <c r="G40" s="280">
        <v>13</v>
      </c>
      <c r="H40" s="335">
        <v>0</v>
      </c>
      <c r="I40" s="335">
        <v>2</v>
      </c>
      <c r="J40" s="335">
        <v>1</v>
      </c>
      <c r="K40" s="146">
        <f t="shared" si="12"/>
        <v>16</v>
      </c>
      <c r="L40" s="280">
        <v>29</v>
      </c>
      <c r="M40" s="280">
        <v>0</v>
      </c>
      <c r="N40" s="280">
        <v>7</v>
      </c>
      <c r="O40" s="280">
        <v>0</v>
      </c>
      <c r="P40" s="364">
        <f t="shared" si="9"/>
        <v>36</v>
      </c>
      <c r="Q40" s="280">
        <v>38</v>
      </c>
      <c r="R40" s="280">
        <v>0</v>
      </c>
      <c r="S40" s="280">
        <v>4</v>
      </c>
      <c r="T40" s="463">
        <v>0</v>
      </c>
      <c r="U40" s="364">
        <f t="shared" si="10"/>
        <v>42</v>
      </c>
    </row>
    <row r="41" spans="1:21" s="29" customFormat="1" ht="16.5" customHeight="1" x14ac:dyDescent="0.35">
      <c r="A41" s="28"/>
      <c r="B41" s="30"/>
      <c r="C41" s="519"/>
      <c r="D41" s="614" t="s">
        <v>170</v>
      </c>
      <c r="E41" s="614"/>
      <c r="F41" s="145">
        <f t="shared" si="11"/>
        <v>1079</v>
      </c>
      <c r="G41" s="146">
        <f t="shared" ref="G41:J43" si="16">G17+G20+G23+G26+G29+G32+G35+G38</f>
        <v>248</v>
      </c>
      <c r="H41" s="146">
        <f t="shared" si="16"/>
        <v>0</v>
      </c>
      <c r="I41" s="146">
        <f t="shared" si="16"/>
        <v>9</v>
      </c>
      <c r="J41" s="146">
        <f t="shared" si="16"/>
        <v>3</v>
      </c>
      <c r="K41" s="146">
        <f t="shared" si="12"/>
        <v>260</v>
      </c>
      <c r="L41" s="146">
        <f t="shared" ref="L41:O43" si="17">L17+L20+L23+L26+L29+L32+L35+L38</f>
        <v>350</v>
      </c>
      <c r="M41" s="146">
        <f t="shared" si="17"/>
        <v>0</v>
      </c>
      <c r="N41" s="146">
        <f t="shared" si="17"/>
        <v>8</v>
      </c>
      <c r="O41" s="146">
        <f t="shared" si="17"/>
        <v>1</v>
      </c>
      <c r="P41" s="364">
        <f t="shared" si="9"/>
        <v>359</v>
      </c>
      <c r="Q41" s="146">
        <f t="shared" ref="Q41:T43" si="18">Q17+Q20+Q23+Q26+Q29+Q32+Q35+Q38</f>
        <v>433</v>
      </c>
      <c r="R41" s="146">
        <f t="shared" si="18"/>
        <v>0</v>
      </c>
      <c r="S41" s="146">
        <f t="shared" si="18"/>
        <v>22</v>
      </c>
      <c r="T41" s="464">
        <f t="shared" si="18"/>
        <v>5</v>
      </c>
      <c r="U41" s="364">
        <f t="shared" si="10"/>
        <v>460</v>
      </c>
    </row>
    <row r="42" spans="1:21" s="29" customFormat="1" ht="16.5" customHeight="1" x14ac:dyDescent="0.35">
      <c r="A42" s="28"/>
      <c r="B42" s="30"/>
      <c r="C42" s="519"/>
      <c r="D42" s="613" t="s">
        <v>171</v>
      </c>
      <c r="E42" s="613"/>
      <c r="F42" s="145">
        <f t="shared" si="11"/>
        <v>0</v>
      </c>
      <c r="G42" s="146">
        <f t="shared" si="16"/>
        <v>0</v>
      </c>
      <c r="H42" s="146">
        <f t="shared" si="16"/>
        <v>0</v>
      </c>
      <c r="I42" s="146">
        <f t="shared" si="16"/>
        <v>0</v>
      </c>
      <c r="J42" s="146">
        <f t="shared" si="16"/>
        <v>0</v>
      </c>
      <c r="K42" s="146">
        <f t="shared" si="12"/>
        <v>0</v>
      </c>
      <c r="L42" s="146">
        <f t="shared" si="17"/>
        <v>0</v>
      </c>
      <c r="M42" s="146">
        <f t="shared" si="17"/>
        <v>0</v>
      </c>
      <c r="N42" s="146">
        <f t="shared" si="17"/>
        <v>0</v>
      </c>
      <c r="O42" s="146">
        <f t="shared" si="17"/>
        <v>0</v>
      </c>
      <c r="P42" s="364">
        <f t="shared" si="9"/>
        <v>0</v>
      </c>
      <c r="Q42" s="146">
        <f t="shared" si="18"/>
        <v>0</v>
      </c>
      <c r="R42" s="146">
        <f t="shared" si="18"/>
        <v>0</v>
      </c>
      <c r="S42" s="146">
        <f t="shared" si="18"/>
        <v>0</v>
      </c>
      <c r="T42" s="464">
        <f t="shared" si="18"/>
        <v>0</v>
      </c>
      <c r="U42" s="364">
        <f t="shared" si="10"/>
        <v>0</v>
      </c>
    </row>
    <row r="43" spans="1:21" s="29" customFormat="1" ht="16.5" customHeight="1" thickBot="1" x14ac:dyDescent="0.4">
      <c r="A43" s="28"/>
      <c r="B43" s="40"/>
      <c r="C43" s="520"/>
      <c r="D43" s="612" t="s">
        <v>172</v>
      </c>
      <c r="E43" s="612"/>
      <c r="F43" s="145">
        <f t="shared" si="11"/>
        <v>731</v>
      </c>
      <c r="G43" s="146">
        <f t="shared" si="16"/>
        <v>145</v>
      </c>
      <c r="H43" s="146">
        <f t="shared" si="16"/>
        <v>0</v>
      </c>
      <c r="I43" s="146">
        <f t="shared" si="16"/>
        <v>6</v>
      </c>
      <c r="J43" s="146">
        <f t="shared" si="16"/>
        <v>2</v>
      </c>
      <c r="K43" s="146">
        <f t="shared" si="12"/>
        <v>153</v>
      </c>
      <c r="L43" s="146">
        <f t="shared" si="17"/>
        <v>266</v>
      </c>
      <c r="M43" s="146">
        <f t="shared" si="17"/>
        <v>0</v>
      </c>
      <c r="N43" s="146">
        <f t="shared" si="17"/>
        <v>13</v>
      </c>
      <c r="O43" s="146">
        <f t="shared" si="17"/>
        <v>1</v>
      </c>
      <c r="P43" s="364">
        <f t="shared" si="9"/>
        <v>280</v>
      </c>
      <c r="Q43" s="146">
        <f t="shared" si="18"/>
        <v>287</v>
      </c>
      <c r="R43" s="146">
        <f t="shared" si="18"/>
        <v>0</v>
      </c>
      <c r="S43" s="146">
        <f t="shared" si="18"/>
        <v>9</v>
      </c>
      <c r="T43" s="464">
        <f t="shared" si="18"/>
        <v>2</v>
      </c>
      <c r="U43" s="364">
        <f t="shared" si="10"/>
        <v>298</v>
      </c>
    </row>
    <row r="44" spans="1:21" s="29" customFormat="1" ht="16.5" customHeight="1" x14ac:dyDescent="0.35">
      <c r="A44" s="28"/>
      <c r="B44" s="553">
        <v>1</v>
      </c>
      <c r="C44" s="518" t="s">
        <v>3</v>
      </c>
      <c r="D44" s="570" t="s">
        <v>4</v>
      </c>
      <c r="E44" s="57" t="s">
        <v>120</v>
      </c>
      <c r="F44" s="145">
        <f t="shared" si="11"/>
        <v>28</v>
      </c>
      <c r="G44" s="278">
        <v>9</v>
      </c>
      <c r="H44" s="334">
        <v>0</v>
      </c>
      <c r="I44" s="334">
        <v>0</v>
      </c>
      <c r="J44" s="334">
        <v>0</v>
      </c>
      <c r="K44" s="146">
        <f t="shared" si="12"/>
        <v>9</v>
      </c>
      <c r="L44" s="278">
        <v>8</v>
      </c>
      <c r="M44" s="278">
        <v>0</v>
      </c>
      <c r="N44" s="278">
        <v>0</v>
      </c>
      <c r="O44" s="278">
        <v>0</v>
      </c>
      <c r="P44" s="364">
        <f t="shared" si="9"/>
        <v>8</v>
      </c>
      <c r="Q44" s="278">
        <v>11</v>
      </c>
      <c r="R44" s="278">
        <v>0</v>
      </c>
      <c r="S44" s="278">
        <v>0</v>
      </c>
      <c r="T44" s="462">
        <v>0</v>
      </c>
      <c r="U44" s="364">
        <f t="shared" si="10"/>
        <v>11</v>
      </c>
    </row>
    <row r="45" spans="1:21" s="29" customFormat="1" ht="16.5" customHeight="1" x14ac:dyDescent="0.35">
      <c r="A45" s="28"/>
      <c r="B45" s="550"/>
      <c r="C45" s="519"/>
      <c r="D45" s="570"/>
      <c r="E45" s="57" t="s">
        <v>207</v>
      </c>
      <c r="F45" s="145">
        <f t="shared" si="11"/>
        <v>0</v>
      </c>
      <c r="G45" s="278">
        <v>0</v>
      </c>
      <c r="H45" s="334">
        <v>0</v>
      </c>
      <c r="I45" s="334">
        <v>0</v>
      </c>
      <c r="J45" s="334">
        <v>0</v>
      </c>
      <c r="K45" s="146">
        <f t="shared" si="12"/>
        <v>0</v>
      </c>
      <c r="L45" s="278">
        <v>0</v>
      </c>
      <c r="M45" s="278">
        <v>0</v>
      </c>
      <c r="N45" s="278">
        <v>0</v>
      </c>
      <c r="O45" s="278">
        <v>0</v>
      </c>
      <c r="P45" s="364">
        <f t="shared" si="9"/>
        <v>0</v>
      </c>
      <c r="Q45" s="278">
        <v>0</v>
      </c>
      <c r="R45" s="278">
        <v>0</v>
      </c>
      <c r="S45" s="278">
        <v>0</v>
      </c>
      <c r="T45" s="462">
        <v>0</v>
      </c>
      <c r="U45" s="364">
        <f t="shared" si="10"/>
        <v>0</v>
      </c>
    </row>
    <row r="46" spans="1:21" s="29" customFormat="1" ht="16.5" customHeight="1" thickBot="1" x14ac:dyDescent="0.4">
      <c r="A46" s="28"/>
      <c r="B46" s="550"/>
      <c r="C46" s="519"/>
      <c r="D46" s="571"/>
      <c r="E46" s="58" t="s">
        <v>116</v>
      </c>
      <c r="F46" s="145">
        <f t="shared" si="11"/>
        <v>28</v>
      </c>
      <c r="G46" s="280">
        <v>9</v>
      </c>
      <c r="H46" s="335">
        <v>0</v>
      </c>
      <c r="I46" s="335">
        <v>0</v>
      </c>
      <c r="J46" s="335">
        <v>0</v>
      </c>
      <c r="K46" s="146">
        <f t="shared" si="12"/>
        <v>9</v>
      </c>
      <c r="L46" s="280">
        <v>7</v>
      </c>
      <c r="M46" s="280">
        <v>0</v>
      </c>
      <c r="N46" s="280">
        <v>0</v>
      </c>
      <c r="O46" s="280">
        <v>0</v>
      </c>
      <c r="P46" s="364">
        <f t="shared" si="9"/>
        <v>7</v>
      </c>
      <c r="Q46" s="280">
        <v>12</v>
      </c>
      <c r="R46" s="280">
        <v>0</v>
      </c>
      <c r="S46" s="280">
        <v>0</v>
      </c>
      <c r="T46" s="463">
        <v>0</v>
      </c>
      <c r="U46" s="364">
        <f t="shared" si="10"/>
        <v>12</v>
      </c>
    </row>
    <row r="47" spans="1:21" s="29" customFormat="1" ht="37.15" customHeight="1" x14ac:dyDescent="0.35">
      <c r="A47" s="28"/>
      <c r="B47" s="550">
        <v>2</v>
      </c>
      <c r="C47" s="519"/>
      <c r="D47" s="570" t="s">
        <v>631</v>
      </c>
      <c r="E47" s="57" t="s">
        <v>120</v>
      </c>
      <c r="F47" s="145">
        <f t="shared" si="11"/>
        <v>0</v>
      </c>
      <c r="G47" s="278">
        <v>0</v>
      </c>
      <c r="H47" s="334">
        <v>0</v>
      </c>
      <c r="I47" s="334">
        <v>0</v>
      </c>
      <c r="J47" s="334">
        <v>0</v>
      </c>
      <c r="K47" s="146">
        <f t="shared" si="12"/>
        <v>0</v>
      </c>
      <c r="L47" s="278">
        <v>0</v>
      </c>
      <c r="M47" s="278">
        <v>0</v>
      </c>
      <c r="N47" s="278">
        <v>0</v>
      </c>
      <c r="O47" s="278">
        <v>0</v>
      </c>
      <c r="P47" s="364">
        <f t="shared" si="9"/>
        <v>0</v>
      </c>
      <c r="Q47" s="278">
        <v>0</v>
      </c>
      <c r="R47" s="278">
        <v>0</v>
      </c>
      <c r="S47" s="278">
        <v>0</v>
      </c>
      <c r="T47" s="462">
        <v>0</v>
      </c>
      <c r="U47" s="364">
        <f t="shared" si="10"/>
        <v>0</v>
      </c>
    </row>
    <row r="48" spans="1:21" s="29" customFormat="1" ht="32.450000000000003" customHeight="1" x14ac:dyDescent="0.35">
      <c r="A48" s="28"/>
      <c r="B48" s="550"/>
      <c r="C48" s="519"/>
      <c r="D48" s="570"/>
      <c r="E48" s="57" t="s">
        <v>207</v>
      </c>
      <c r="F48" s="145">
        <f t="shared" si="11"/>
        <v>0</v>
      </c>
      <c r="G48" s="278">
        <v>0</v>
      </c>
      <c r="H48" s="334">
        <v>0</v>
      </c>
      <c r="I48" s="334">
        <v>0</v>
      </c>
      <c r="J48" s="334">
        <v>0</v>
      </c>
      <c r="K48" s="146">
        <f t="shared" si="12"/>
        <v>0</v>
      </c>
      <c r="L48" s="278">
        <v>0</v>
      </c>
      <c r="M48" s="278">
        <v>0</v>
      </c>
      <c r="N48" s="278">
        <v>0</v>
      </c>
      <c r="O48" s="278">
        <v>0</v>
      </c>
      <c r="P48" s="364">
        <f t="shared" si="9"/>
        <v>0</v>
      </c>
      <c r="Q48" s="278">
        <v>0</v>
      </c>
      <c r="R48" s="278">
        <v>0</v>
      </c>
      <c r="S48" s="278">
        <v>0</v>
      </c>
      <c r="T48" s="462">
        <v>0</v>
      </c>
      <c r="U48" s="364">
        <f t="shared" si="10"/>
        <v>0</v>
      </c>
    </row>
    <row r="49" spans="1:21" s="29" customFormat="1" ht="57.75" customHeight="1" thickBot="1" x14ac:dyDescent="0.4">
      <c r="A49" s="28"/>
      <c r="B49" s="550"/>
      <c r="C49" s="519"/>
      <c r="D49" s="571"/>
      <c r="E49" s="58" t="s">
        <v>116</v>
      </c>
      <c r="F49" s="145">
        <f t="shared" si="11"/>
        <v>0</v>
      </c>
      <c r="G49" s="280">
        <v>0</v>
      </c>
      <c r="H49" s="335">
        <v>0</v>
      </c>
      <c r="I49" s="335">
        <v>0</v>
      </c>
      <c r="J49" s="335">
        <v>0</v>
      </c>
      <c r="K49" s="146">
        <f t="shared" si="12"/>
        <v>0</v>
      </c>
      <c r="L49" s="280">
        <v>0</v>
      </c>
      <c r="M49" s="280">
        <v>0</v>
      </c>
      <c r="N49" s="280">
        <v>0</v>
      </c>
      <c r="O49" s="280">
        <v>0</v>
      </c>
      <c r="P49" s="364">
        <f t="shared" si="9"/>
        <v>0</v>
      </c>
      <c r="Q49" s="280">
        <v>0</v>
      </c>
      <c r="R49" s="280">
        <v>0</v>
      </c>
      <c r="S49" s="280">
        <v>0</v>
      </c>
      <c r="T49" s="463">
        <v>0</v>
      </c>
      <c r="U49" s="364">
        <f t="shared" si="10"/>
        <v>0</v>
      </c>
    </row>
    <row r="50" spans="1:21" s="29" customFormat="1" ht="16.5" customHeight="1" x14ac:dyDescent="0.35">
      <c r="A50" s="28"/>
      <c r="B50" s="550">
        <v>3</v>
      </c>
      <c r="C50" s="519"/>
      <c r="D50" s="532" t="s">
        <v>48</v>
      </c>
      <c r="E50" s="57" t="s">
        <v>120</v>
      </c>
      <c r="F50" s="145">
        <f t="shared" si="11"/>
        <v>0</v>
      </c>
      <c r="G50" s="278">
        <v>0</v>
      </c>
      <c r="H50" s="334">
        <v>0</v>
      </c>
      <c r="I50" s="334">
        <v>0</v>
      </c>
      <c r="J50" s="334">
        <v>0</v>
      </c>
      <c r="K50" s="146">
        <f t="shared" si="12"/>
        <v>0</v>
      </c>
      <c r="L50" s="278">
        <v>0</v>
      </c>
      <c r="M50" s="278">
        <v>0</v>
      </c>
      <c r="N50" s="278">
        <v>0</v>
      </c>
      <c r="O50" s="278">
        <v>0</v>
      </c>
      <c r="P50" s="364">
        <f t="shared" si="9"/>
        <v>0</v>
      </c>
      <c r="Q50" s="278">
        <v>0</v>
      </c>
      <c r="R50" s="278">
        <v>0</v>
      </c>
      <c r="S50" s="278">
        <v>0</v>
      </c>
      <c r="T50" s="462">
        <v>0</v>
      </c>
      <c r="U50" s="364">
        <f t="shared" si="10"/>
        <v>0</v>
      </c>
    </row>
    <row r="51" spans="1:21" s="29" customFormat="1" ht="16.5" customHeight="1" x14ac:dyDescent="0.35">
      <c r="A51" s="28"/>
      <c r="B51" s="550"/>
      <c r="C51" s="519"/>
      <c r="D51" s="532"/>
      <c r="E51" s="57" t="s">
        <v>207</v>
      </c>
      <c r="F51" s="145">
        <f t="shared" si="11"/>
        <v>0</v>
      </c>
      <c r="G51" s="278">
        <v>0</v>
      </c>
      <c r="H51" s="334">
        <v>0</v>
      </c>
      <c r="I51" s="334">
        <v>0</v>
      </c>
      <c r="J51" s="334">
        <v>0</v>
      </c>
      <c r="K51" s="146">
        <f t="shared" si="12"/>
        <v>0</v>
      </c>
      <c r="L51" s="278">
        <v>0</v>
      </c>
      <c r="M51" s="278">
        <v>0</v>
      </c>
      <c r="N51" s="278">
        <v>0</v>
      </c>
      <c r="O51" s="278">
        <v>0</v>
      </c>
      <c r="P51" s="364">
        <f t="shared" si="9"/>
        <v>0</v>
      </c>
      <c r="Q51" s="278">
        <v>0</v>
      </c>
      <c r="R51" s="278">
        <v>0</v>
      </c>
      <c r="S51" s="278">
        <v>0</v>
      </c>
      <c r="T51" s="462">
        <v>0</v>
      </c>
      <c r="U51" s="364">
        <f t="shared" si="10"/>
        <v>0</v>
      </c>
    </row>
    <row r="52" spans="1:21" s="29" customFormat="1" ht="16.5" customHeight="1" thickBot="1" x14ac:dyDescent="0.4">
      <c r="A52" s="28"/>
      <c r="B52" s="550"/>
      <c r="C52" s="519"/>
      <c r="D52" s="533"/>
      <c r="E52" s="58" t="s">
        <v>116</v>
      </c>
      <c r="F52" s="145">
        <f t="shared" si="11"/>
        <v>0</v>
      </c>
      <c r="G52" s="280">
        <v>0</v>
      </c>
      <c r="H52" s="335">
        <v>0</v>
      </c>
      <c r="I52" s="335">
        <v>0</v>
      </c>
      <c r="J52" s="335">
        <v>0</v>
      </c>
      <c r="K52" s="146">
        <f t="shared" si="12"/>
        <v>0</v>
      </c>
      <c r="L52" s="280">
        <v>0</v>
      </c>
      <c r="M52" s="280">
        <v>0</v>
      </c>
      <c r="N52" s="280">
        <v>0</v>
      </c>
      <c r="O52" s="280">
        <v>0</v>
      </c>
      <c r="P52" s="364">
        <f t="shared" si="9"/>
        <v>0</v>
      </c>
      <c r="Q52" s="280">
        <v>0</v>
      </c>
      <c r="R52" s="280">
        <v>0</v>
      </c>
      <c r="S52" s="280">
        <v>0</v>
      </c>
      <c r="T52" s="463">
        <v>0</v>
      </c>
      <c r="U52" s="364">
        <f t="shared" si="10"/>
        <v>0</v>
      </c>
    </row>
    <row r="53" spans="1:21" s="29" customFormat="1" ht="23.45" customHeight="1" x14ac:dyDescent="0.35">
      <c r="A53" s="28"/>
      <c r="B53" s="550">
        <v>4</v>
      </c>
      <c r="C53" s="519"/>
      <c r="D53" s="532" t="s">
        <v>49</v>
      </c>
      <c r="E53" s="57" t="s">
        <v>120</v>
      </c>
      <c r="F53" s="145">
        <f t="shared" si="11"/>
        <v>18</v>
      </c>
      <c r="G53" s="278">
        <v>7</v>
      </c>
      <c r="H53" s="334">
        <v>0</v>
      </c>
      <c r="I53" s="334">
        <v>0</v>
      </c>
      <c r="J53" s="334">
        <v>0</v>
      </c>
      <c r="K53" s="146">
        <f t="shared" si="12"/>
        <v>7</v>
      </c>
      <c r="L53" s="278">
        <v>3</v>
      </c>
      <c r="M53" s="278">
        <v>0</v>
      </c>
      <c r="N53" s="278">
        <v>0</v>
      </c>
      <c r="O53" s="278">
        <v>0</v>
      </c>
      <c r="P53" s="364">
        <f t="shared" si="9"/>
        <v>3</v>
      </c>
      <c r="Q53" s="278">
        <v>8</v>
      </c>
      <c r="R53" s="278">
        <v>0</v>
      </c>
      <c r="S53" s="278">
        <v>0</v>
      </c>
      <c r="T53" s="462">
        <v>0</v>
      </c>
      <c r="U53" s="364">
        <f t="shared" si="10"/>
        <v>8</v>
      </c>
    </row>
    <row r="54" spans="1:21" s="29" customFormat="1" ht="22.15" customHeight="1" x14ac:dyDescent="0.35">
      <c r="A54" s="28"/>
      <c r="B54" s="550"/>
      <c r="C54" s="519"/>
      <c r="D54" s="532"/>
      <c r="E54" s="57" t="s">
        <v>207</v>
      </c>
      <c r="F54" s="145">
        <f t="shared" si="11"/>
        <v>0</v>
      </c>
      <c r="G54" s="278">
        <v>0</v>
      </c>
      <c r="H54" s="334">
        <v>0</v>
      </c>
      <c r="I54" s="334">
        <v>0</v>
      </c>
      <c r="J54" s="334">
        <v>0</v>
      </c>
      <c r="K54" s="146">
        <f t="shared" si="12"/>
        <v>0</v>
      </c>
      <c r="L54" s="278">
        <v>0</v>
      </c>
      <c r="M54" s="278">
        <v>0</v>
      </c>
      <c r="N54" s="278">
        <v>0</v>
      </c>
      <c r="O54" s="278">
        <v>0</v>
      </c>
      <c r="P54" s="364">
        <f t="shared" si="9"/>
        <v>0</v>
      </c>
      <c r="Q54" s="278">
        <v>0</v>
      </c>
      <c r="R54" s="278">
        <v>0</v>
      </c>
      <c r="S54" s="278">
        <v>0</v>
      </c>
      <c r="T54" s="462">
        <v>0</v>
      </c>
      <c r="U54" s="364">
        <f t="shared" si="10"/>
        <v>0</v>
      </c>
    </row>
    <row r="55" spans="1:21" s="29" customFormat="1" ht="26.45" customHeight="1" thickBot="1" x14ac:dyDescent="0.4">
      <c r="A55" s="28"/>
      <c r="B55" s="550"/>
      <c r="C55" s="519"/>
      <c r="D55" s="533"/>
      <c r="E55" s="58" t="s">
        <v>116</v>
      </c>
      <c r="F55" s="145">
        <f t="shared" si="11"/>
        <v>14</v>
      </c>
      <c r="G55" s="280">
        <v>5</v>
      </c>
      <c r="H55" s="335">
        <v>0</v>
      </c>
      <c r="I55" s="335">
        <v>1</v>
      </c>
      <c r="J55" s="335">
        <v>0</v>
      </c>
      <c r="K55" s="146">
        <f t="shared" si="12"/>
        <v>6</v>
      </c>
      <c r="L55" s="280">
        <v>4</v>
      </c>
      <c r="M55" s="280">
        <v>0</v>
      </c>
      <c r="N55" s="280">
        <v>0</v>
      </c>
      <c r="O55" s="280">
        <v>0</v>
      </c>
      <c r="P55" s="364">
        <f t="shared" si="9"/>
        <v>4</v>
      </c>
      <c r="Q55" s="280">
        <v>4</v>
      </c>
      <c r="R55" s="280">
        <v>0</v>
      </c>
      <c r="S55" s="280">
        <v>0</v>
      </c>
      <c r="T55" s="463">
        <v>0</v>
      </c>
      <c r="U55" s="364">
        <f t="shared" si="10"/>
        <v>4</v>
      </c>
    </row>
    <row r="56" spans="1:21" s="29" customFormat="1" ht="16.5" customHeight="1" x14ac:dyDescent="0.35">
      <c r="A56" s="28"/>
      <c r="B56" s="550">
        <v>5</v>
      </c>
      <c r="C56" s="519"/>
      <c r="D56" s="532" t="s">
        <v>105</v>
      </c>
      <c r="E56" s="57" t="s">
        <v>120</v>
      </c>
      <c r="F56" s="145">
        <f t="shared" si="11"/>
        <v>0</v>
      </c>
      <c r="G56" s="278">
        <v>0</v>
      </c>
      <c r="H56" s="334">
        <v>0</v>
      </c>
      <c r="I56" s="334">
        <v>0</v>
      </c>
      <c r="J56" s="334">
        <v>0</v>
      </c>
      <c r="K56" s="146">
        <f t="shared" si="12"/>
        <v>0</v>
      </c>
      <c r="L56" s="278">
        <v>0</v>
      </c>
      <c r="M56" s="278">
        <v>0</v>
      </c>
      <c r="N56" s="278">
        <v>0</v>
      </c>
      <c r="O56" s="278">
        <v>0</v>
      </c>
      <c r="P56" s="364">
        <f t="shared" si="9"/>
        <v>0</v>
      </c>
      <c r="Q56" s="278">
        <v>0</v>
      </c>
      <c r="R56" s="278">
        <v>0</v>
      </c>
      <c r="S56" s="278">
        <v>0</v>
      </c>
      <c r="T56" s="462">
        <v>0</v>
      </c>
      <c r="U56" s="364">
        <f t="shared" si="10"/>
        <v>0</v>
      </c>
    </row>
    <row r="57" spans="1:21" s="29" customFormat="1" ht="16.5" customHeight="1" x14ac:dyDescent="0.35">
      <c r="A57" s="28"/>
      <c r="B57" s="550"/>
      <c r="C57" s="519"/>
      <c r="D57" s="532"/>
      <c r="E57" s="57" t="s">
        <v>207</v>
      </c>
      <c r="F57" s="145">
        <f t="shared" si="11"/>
        <v>0</v>
      </c>
      <c r="G57" s="278">
        <v>0</v>
      </c>
      <c r="H57" s="334">
        <v>0</v>
      </c>
      <c r="I57" s="334">
        <v>0</v>
      </c>
      <c r="J57" s="334">
        <v>0</v>
      </c>
      <c r="K57" s="146">
        <f t="shared" si="12"/>
        <v>0</v>
      </c>
      <c r="L57" s="278">
        <v>0</v>
      </c>
      <c r="M57" s="278">
        <v>0</v>
      </c>
      <c r="N57" s="278">
        <v>0</v>
      </c>
      <c r="O57" s="278">
        <v>0</v>
      </c>
      <c r="P57" s="364">
        <f t="shared" si="9"/>
        <v>0</v>
      </c>
      <c r="Q57" s="278">
        <v>0</v>
      </c>
      <c r="R57" s="278">
        <v>0</v>
      </c>
      <c r="S57" s="278">
        <v>0</v>
      </c>
      <c r="T57" s="462">
        <v>0</v>
      </c>
      <c r="U57" s="364">
        <f t="shared" si="10"/>
        <v>0</v>
      </c>
    </row>
    <row r="58" spans="1:21" s="29" customFormat="1" ht="16.5" customHeight="1" thickBot="1" x14ac:dyDescent="0.4">
      <c r="A58" s="28"/>
      <c r="B58" s="550"/>
      <c r="C58" s="519"/>
      <c r="D58" s="533"/>
      <c r="E58" s="58" t="s">
        <v>116</v>
      </c>
      <c r="F58" s="145">
        <f t="shared" si="11"/>
        <v>0</v>
      </c>
      <c r="G58" s="280">
        <v>0</v>
      </c>
      <c r="H58" s="335">
        <v>0</v>
      </c>
      <c r="I58" s="335">
        <v>0</v>
      </c>
      <c r="J58" s="335">
        <v>0</v>
      </c>
      <c r="K58" s="146">
        <f t="shared" si="12"/>
        <v>0</v>
      </c>
      <c r="L58" s="280">
        <v>0</v>
      </c>
      <c r="M58" s="280">
        <v>0</v>
      </c>
      <c r="N58" s="280">
        <v>0</v>
      </c>
      <c r="O58" s="280">
        <v>0</v>
      </c>
      <c r="P58" s="364">
        <f t="shared" si="9"/>
        <v>0</v>
      </c>
      <c r="Q58" s="280">
        <v>0</v>
      </c>
      <c r="R58" s="280">
        <v>0</v>
      </c>
      <c r="S58" s="280">
        <v>0</v>
      </c>
      <c r="T58" s="463">
        <v>0</v>
      </c>
      <c r="U58" s="364">
        <f t="shared" si="10"/>
        <v>0</v>
      </c>
    </row>
    <row r="59" spans="1:21" s="29" customFormat="1" ht="21" customHeight="1" x14ac:dyDescent="0.35">
      <c r="A59" s="28"/>
      <c r="B59" s="550">
        <v>6</v>
      </c>
      <c r="C59" s="519"/>
      <c r="D59" s="532" t="s">
        <v>50</v>
      </c>
      <c r="E59" s="57" t="s">
        <v>120</v>
      </c>
      <c r="F59" s="145">
        <f t="shared" si="11"/>
        <v>0</v>
      </c>
      <c r="G59" s="278">
        <v>0</v>
      </c>
      <c r="H59" s="334">
        <v>0</v>
      </c>
      <c r="I59" s="334">
        <v>0</v>
      </c>
      <c r="J59" s="334">
        <v>0</v>
      </c>
      <c r="K59" s="146">
        <f t="shared" si="12"/>
        <v>0</v>
      </c>
      <c r="L59" s="278">
        <v>0</v>
      </c>
      <c r="M59" s="278">
        <v>0</v>
      </c>
      <c r="N59" s="278">
        <v>0</v>
      </c>
      <c r="O59" s="278">
        <v>0</v>
      </c>
      <c r="P59" s="364">
        <f t="shared" si="9"/>
        <v>0</v>
      </c>
      <c r="Q59" s="278">
        <v>0</v>
      </c>
      <c r="R59" s="278">
        <v>0</v>
      </c>
      <c r="S59" s="278">
        <v>0</v>
      </c>
      <c r="T59" s="462">
        <v>0</v>
      </c>
      <c r="U59" s="364">
        <f t="shared" si="10"/>
        <v>0</v>
      </c>
    </row>
    <row r="60" spans="1:21" s="29" customFormat="1" ht="16.5" customHeight="1" x14ac:dyDescent="0.35">
      <c r="A60" s="28"/>
      <c r="B60" s="550"/>
      <c r="C60" s="519"/>
      <c r="D60" s="532"/>
      <c r="E60" s="57" t="s">
        <v>207</v>
      </c>
      <c r="F60" s="145">
        <f t="shared" si="11"/>
        <v>0</v>
      </c>
      <c r="G60" s="278">
        <v>0</v>
      </c>
      <c r="H60" s="334">
        <v>0</v>
      </c>
      <c r="I60" s="334">
        <v>0</v>
      </c>
      <c r="J60" s="334">
        <v>0</v>
      </c>
      <c r="K60" s="146">
        <f t="shared" si="12"/>
        <v>0</v>
      </c>
      <c r="L60" s="278">
        <v>0</v>
      </c>
      <c r="M60" s="278">
        <v>0</v>
      </c>
      <c r="N60" s="278">
        <v>0</v>
      </c>
      <c r="O60" s="278">
        <v>0</v>
      </c>
      <c r="P60" s="364">
        <f t="shared" si="9"/>
        <v>0</v>
      </c>
      <c r="Q60" s="278">
        <v>0</v>
      </c>
      <c r="R60" s="278">
        <v>0</v>
      </c>
      <c r="S60" s="278">
        <v>0</v>
      </c>
      <c r="T60" s="462">
        <v>0</v>
      </c>
      <c r="U60" s="364">
        <f t="shared" si="10"/>
        <v>0</v>
      </c>
    </row>
    <row r="61" spans="1:21" s="29" customFormat="1" ht="16.5" customHeight="1" thickBot="1" x14ac:dyDescent="0.4">
      <c r="A61" s="28"/>
      <c r="B61" s="550"/>
      <c r="C61" s="519"/>
      <c r="D61" s="533"/>
      <c r="E61" s="58" t="s">
        <v>116</v>
      </c>
      <c r="F61" s="145">
        <f t="shared" si="11"/>
        <v>0</v>
      </c>
      <c r="G61" s="280">
        <v>0</v>
      </c>
      <c r="H61" s="335">
        <v>0</v>
      </c>
      <c r="I61" s="335">
        <v>0</v>
      </c>
      <c r="J61" s="335">
        <v>0</v>
      </c>
      <c r="K61" s="146">
        <f t="shared" si="12"/>
        <v>0</v>
      </c>
      <c r="L61" s="280">
        <v>0</v>
      </c>
      <c r="M61" s="280">
        <v>0</v>
      </c>
      <c r="N61" s="280">
        <v>0</v>
      </c>
      <c r="O61" s="280">
        <v>0</v>
      </c>
      <c r="P61" s="364">
        <f t="shared" si="9"/>
        <v>0</v>
      </c>
      <c r="Q61" s="280">
        <v>0</v>
      </c>
      <c r="R61" s="280">
        <v>0</v>
      </c>
      <c r="S61" s="280">
        <v>0</v>
      </c>
      <c r="T61" s="463">
        <v>0</v>
      </c>
      <c r="U61" s="364">
        <f t="shared" si="10"/>
        <v>0</v>
      </c>
    </row>
    <row r="62" spans="1:21" s="29" customFormat="1" ht="35.25" customHeight="1" x14ac:dyDescent="0.35">
      <c r="A62" s="28"/>
      <c r="B62" s="607">
        <v>7</v>
      </c>
      <c r="C62" s="519"/>
      <c r="D62" s="608" t="s">
        <v>106</v>
      </c>
      <c r="E62" s="184" t="s">
        <v>84</v>
      </c>
      <c r="F62" s="145">
        <f t="shared" si="11"/>
        <v>1</v>
      </c>
      <c r="G62" s="308">
        <v>0</v>
      </c>
      <c r="H62" s="339">
        <v>0</v>
      </c>
      <c r="I62" s="339">
        <v>0</v>
      </c>
      <c r="J62" s="339">
        <v>0</v>
      </c>
      <c r="K62" s="146">
        <f t="shared" si="12"/>
        <v>0</v>
      </c>
      <c r="L62" s="308">
        <v>1</v>
      </c>
      <c r="M62" s="308">
        <v>0</v>
      </c>
      <c r="N62" s="308">
        <v>0</v>
      </c>
      <c r="O62" s="308">
        <v>0</v>
      </c>
      <c r="P62" s="364">
        <f t="shared" si="9"/>
        <v>1</v>
      </c>
      <c r="Q62" s="308"/>
      <c r="R62" s="308"/>
      <c r="S62" s="308"/>
      <c r="T62" s="467"/>
      <c r="U62" s="364">
        <f t="shared" si="10"/>
        <v>0</v>
      </c>
    </row>
    <row r="63" spans="1:21" s="29" customFormat="1" ht="28.5" customHeight="1" x14ac:dyDescent="0.35">
      <c r="A63" s="28"/>
      <c r="B63" s="607"/>
      <c r="C63" s="519"/>
      <c r="D63" s="608"/>
      <c r="E63" s="133" t="s">
        <v>85</v>
      </c>
      <c r="F63" s="145">
        <f t="shared" si="11"/>
        <v>0</v>
      </c>
      <c r="G63" s="308">
        <v>0</v>
      </c>
      <c r="H63" s="339">
        <v>0</v>
      </c>
      <c r="I63" s="339">
        <v>0</v>
      </c>
      <c r="J63" s="339">
        <v>0</v>
      </c>
      <c r="K63" s="146">
        <f t="shared" si="12"/>
        <v>0</v>
      </c>
      <c r="L63" s="308">
        <v>0</v>
      </c>
      <c r="M63" s="308">
        <v>0</v>
      </c>
      <c r="N63" s="308">
        <v>0</v>
      </c>
      <c r="O63" s="308">
        <v>0</v>
      </c>
      <c r="P63" s="364">
        <f t="shared" si="9"/>
        <v>0</v>
      </c>
      <c r="Q63" s="308"/>
      <c r="R63" s="308"/>
      <c r="S63" s="308"/>
      <c r="T63" s="467"/>
      <c r="U63" s="364">
        <f t="shared" si="10"/>
        <v>0</v>
      </c>
    </row>
    <row r="64" spans="1:21" s="29" customFormat="1" ht="45.75" customHeight="1" thickBot="1" x14ac:dyDescent="0.4">
      <c r="A64" s="28"/>
      <c r="B64" s="607"/>
      <c r="C64" s="519"/>
      <c r="D64" s="609"/>
      <c r="E64" s="134" t="s">
        <v>86</v>
      </c>
      <c r="F64" s="145">
        <f t="shared" si="11"/>
        <v>0</v>
      </c>
      <c r="G64" s="309">
        <v>0</v>
      </c>
      <c r="H64" s="340">
        <v>0</v>
      </c>
      <c r="I64" s="340">
        <v>0</v>
      </c>
      <c r="J64" s="340">
        <v>0</v>
      </c>
      <c r="K64" s="146">
        <f t="shared" si="12"/>
        <v>0</v>
      </c>
      <c r="L64" s="309">
        <v>0</v>
      </c>
      <c r="M64" s="309">
        <v>0</v>
      </c>
      <c r="N64" s="309">
        <v>0</v>
      </c>
      <c r="O64" s="309">
        <v>0</v>
      </c>
      <c r="P64" s="364">
        <f t="shared" si="9"/>
        <v>0</v>
      </c>
      <c r="Q64" s="309"/>
      <c r="R64" s="309"/>
      <c r="S64" s="309"/>
      <c r="T64" s="468"/>
      <c r="U64" s="364">
        <f t="shared" si="10"/>
        <v>0</v>
      </c>
    </row>
    <row r="65" spans="1:21" s="29" customFormat="1" ht="16.5" customHeight="1" x14ac:dyDescent="0.35">
      <c r="A65" s="28"/>
      <c r="B65" s="553">
        <v>8</v>
      </c>
      <c r="C65" s="519"/>
      <c r="D65" s="584" t="s">
        <v>89</v>
      </c>
      <c r="E65" s="60" t="s">
        <v>120</v>
      </c>
      <c r="F65" s="145">
        <f t="shared" si="11"/>
        <v>37</v>
      </c>
      <c r="G65" s="278">
        <v>10</v>
      </c>
      <c r="H65" s="334">
        <v>0</v>
      </c>
      <c r="I65" s="334">
        <v>0</v>
      </c>
      <c r="J65" s="334">
        <v>0</v>
      </c>
      <c r="K65" s="146">
        <f t="shared" si="12"/>
        <v>10</v>
      </c>
      <c r="L65" s="278">
        <v>8</v>
      </c>
      <c r="M65" s="278">
        <v>0</v>
      </c>
      <c r="N65" s="278">
        <v>0</v>
      </c>
      <c r="O65" s="278">
        <v>0</v>
      </c>
      <c r="P65" s="364">
        <f t="shared" si="9"/>
        <v>8</v>
      </c>
      <c r="Q65" s="278">
        <v>16</v>
      </c>
      <c r="R65" s="278">
        <v>0</v>
      </c>
      <c r="S65" s="278">
        <v>2</v>
      </c>
      <c r="T65" s="462">
        <v>1</v>
      </c>
      <c r="U65" s="364">
        <f t="shared" si="10"/>
        <v>19</v>
      </c>
    </row>
    <row r="66" spans="1:21" s="29" customFormat="1" ht="16.5" customHeight="1" x14ac:dyDescent="0.35">
      <c r="A66" s="28"/>
      <c r="B66" s="550"/>
      <c r="C66" s="519"/>
      <c r="D66" s="584"/>
      <c r="E66" s="60" t="s">
        <v>207</v>
      </c>
      <c r="F66" s="145">
        <f t="shared" si="11"/>
        <v>0</v>
      </c>
      <c r="G66" s="278">
        <v>0</v>
      </c>
      <c r="H66" s="334">
        <v>0</v>
      </c>
      <c r="I66" s="334">
        <v>0</v>
      </c>
      <c r="J66" s="334">
        <v>0</v>
      </c>
      <c r="K66" s="146">
        <f t="shared" si="12"/>
        <v>0</v>
      </c>
      <c r="L66" s="278">
        <v>0</v>
      </c>
      <c r="M66" s="278">
        <v>0</v>
      </c>
      <c r="N66" s="278">
        <v>0</v>
      </c>
      <c r="O66" s="278">
        <v>0</v>
      </c>
      <c r="P66" s="364">
        <f t="shared" si="9"/>
        <v>0</v>
      </c>
      <c r="Q66" s="278">
        <v>0</v>
      </c>
      <c r="R66" s="278">
        <v>0</v>
      </c>
      <c r="S66" s="278">
        <v>0</v>
      </c>
      <c r="T66" s="462">
        <v>0</v>
      </c>
      <c r="U66" s="364">
        <f t="shared" si="10"/>
        <v>0</v>
      </c>
    </row>
    <row r="67" spans="1:21" s="29" customFormat="1" ht="16.5" customHeight="1" thickBot="1" x14ac:dyDescent="0.4">
      <c r="A67" s="28"/>
      <c r="B67" s="550"/>
      <c r="C67" s="519"/>
      <c r="D67" s="585"/>
      <c r="E67" s="135" t="s">
        <v>116</v>
      </c>
      <c r="F67" s="145">
        <f t="shared" si="11"/>
        <v>0</v>
      </c>
      <c r="G67" s="305"/>
      <c r="H67" s="305"/>
      <c r="I67" s="305"/>
      <c r="J67" s="305"/>
      <c r="K67" s="146">
        <f t="shared" si="12"/>
        <v>0</v>
      </c>
      <c r="L67" s="305"/>
      <c r="M67" s="305"/>
      <c r="N67" s="305"/>
      <c r="O67" s="305"/>
      <c r="P67" s="364">
        <f t="shared" si="9"/>
        <v>0</v>
      </c>
      <c r="Q67" s="305"/>
      <c r="R67" s="305"/>
      <c r="S67" s="305"/>
      <c r="T67" s="466"/>
      <c r="U67" s="364">
        <f t="shared" si="10"/>
        <v>0</v>
      </c>
    </row>
    <row r="68" spans="1:21" s="29" customFormat="1" ht="16.5" customHeight="1" x14ac:dyDescent="0.35">
      <c r="A68" s="28"/>
      <c r="B68" s="550">
        <v>9</v>
      </c>
      <c r="C68" s="519"/>
      <c r="D68" s="572" t="s">
        <v>727</v>
      </c>
      <c r="E68" s="78" t="s">
        <v>120</v>
      </c>
      <c r="F68" s="145">
        <f t="shared" si="11"/>
        <v>0</v>
      </c>
      <c r="G68" s="278">
        <v>0</v>
      </c>
      <c r="H68" s="334">
        <v>0</v>
      </c>
      <c r="I68" s="334">
        <v>0</v>
      </c>
      <c r="J68" s="334">
        <v>0</v>
      </c>
      <c r="K68" s="146">
        <f t="shared" si="12"/>
        <v>0</v>
      </c>
      <c r="L68" s="278">
        <v>0</v>
      </c>
      <c r="M68" s="278">
        <v>0</v>
      </c>
      <c r="N68" s="278">
        <v>0</v>
      </c>
      <c r="O68" s="278">
        <v>0</v>
      </c>
      <c r="P68" s="364">
        <f t="shared" si="9"/>
        <v>0</v>
      </c>
      <c r="Q68" s="278">
        <v>0</v>
      </c>
      <c r="R68" s="278">
        <v>0</v>
      </c>
      <c r="S68" s="278">
        <v>0</v>
      </c>
      <c r="T68" s="462">
        <v>0</v>
      </c>
      <c r="U68" s="364">
        <f t="shared" si="10"/>
        <v>0</v>
      </c>
    </row>
    <row r="69" spans="1:21" s="29" customFormat="1" ht="16.5" customHeight="1" x14ac:dyDescent="0.35">
      <c r="A69" s="28"/>
      <c r="B69" s="550"/>
      <c r="C69" s="519"/>
      <c r="D69" s="573"/>
      <c r="E69" s="79" t="s">
        <v>207</v>
      </c>
      <c r="F69" s="145">
        <f t="shared" si="11"/>
        <v>0</v>
      </c>
      <c r="G69" s="278">
        <v>0</v>
      </c>
      <c r="H69" s="334">
        <v>0</v>
      </c>
      <c r="I69" s="334">
        <v>0</v>
      </c>
      <c r="J69" s="334">
        <v>0</v>
      </c>
      <c r="K69" s="146">
        <f t="shared" si="12"/>
        <v>0</v>
      </c>
      <c r="L69" s="278">
        <v>0</v>
      </c>
      <c r="M69" s="278">
        <v>0</v>
      </c>
      <c r="N69" s="278">
        <v>0</v>
      </c>
      <c r="O69" s="278">
        <v>0</v>
      </c>
      <c r="P69" s="364">
        <f t="shared" si="9"/>
        <v>0</v>
      </c>
      <c r="Q69" s="278">
        <v>0</v>
      </c>
      <c r="R69" s="278">
        <v>0</v>
      </c>
      <c r="S69" s="278">
        <v>0</v>
      </c>
      <c r="T69" s="462">
        <v>0</v>
      </c>
      <c r="U69" s="364">
        <f t="shared" si="10"/>
        <v>0</v>
      </c>
    </row>
    <row r="70" spans="1:21" s="29" customFormat="1" ht="16.5" customHeight="1" thickBot="1" x14ac:dyDescent="0.4">
      <c r="A70" s="28"/>
      <c r="B70" s="550"/>
      <c r="C70" s="519"/>
      <c r="D70" s="574"/>
      <c r="E70" s="132" t="s">
        <v>116</v>
      </c>
      <c r="F70" s="145">
        <f t="shared" si="11"/>
        <v>0</v>
      </c>
      <c r="G70" s="305"/>
      <c r="H70" s="305"/>
      <c r="I70" s="305"/>
      <c r="J70" s="305"/>
      <c r="K70" s="146">
        <f t="shared" si="12"/>
        <v>0</v>
      </c>
      <c r="L70" s="305"/>
      <c r="M70" s="305"/>
      <c r="N70" s="305"/>
      <c r="O70" s="305"/>
      <c r="P70" s="364">
        <f t="shared" si="9"/>
        <v>0</v>
      </c>
      <c r="Q70" s="305"/>
      <c r="R70" s="305"/>
      <c r="S70" s="305"/>
      <c r="T70" s="466"/>
      <c r="U70" s="364">
        <f t="shared" si="10"/>
        <v>0</v>
      </c>
    </row>
    <row r="71" spans="1:21" s="29" customFormat="1" ht="16.5" customHeight="1" x14ac:dyDescent="0.35">
      <c r="A71" s="28"/>
      <c r="B71" s="550">
        <v>10</v>
      </c>
      <c r="C71" s="519"/>
      <c r="D71" s="572" t="s">
        <v>90</v>
      </c>
      <c r="E71" s="78" t="s">
        <v>120</v>
      </c>
      <c r="F71" s="145">
        <f t="shared" si="11"/>
        <v>0</v>
      </c>
      <c r="G71" s="278">
        <v>0</v>
      </c>
      <c r="H71" s="334">
        <v>0</v>
      </c>
      <c r="I71" s="334">
        <v>0</v>
      </c>
      <c r="J71" s="334">
        <v>0</v>
      </c>
      <c r="K71" s="146">
        <f t="shared" si="12"/>
        <v>0</v>
      </c>
      <c r="L71" s="278">
        <v>0</v>
      </c>
      <c r="M71" s="278">
        <v>0</v>
      </c>
      <c r="N71" s="278">
        <v>0</v>
      </c>
      <c r="O71" s="278">
        <v>0</v>
      </c>
      <c r="P71" s="364">
        <f t="shared" si="9"/>
        <v>0</v>
      </c>
      <c r="Q71" s="278">
        <v>0</v>
      </c>
      <c r="R71" s="278">
        <v>0</v>
      </c>
      <c r="S71" s="278">
        <v>0</v>
      </c>
      <c r="T71" s="462">
        <v>0</v>
      </c>
      <c r="U71" s="364">
        <f t="shared" si="10"/>
        <v>0</v>
      </c>
    </row>
    <row r="72" spans="1:21" s="29" customFormat="1" ht="16.5" customHeight="1" x14ac:dyDescent="0.35">
      <c r="A72" s="28"/>
      <c r="B72" s="550"/>
      <c r="C72" s="519"/>
      <c r="D72" s="573"/>
      <c r="E72" s="79" t="s">
        <v>207</v>
      </c>
      <c r="F72" s="145">
        <f t="shared" si="11"/>
        <v>0</v>
      </c>
      <c r="G72" s="278">
        <v>0</v>
      </c>
      <c r="H72" s="334">
        <v>0</v>
      </c>
      <c r="I72" s="334">
        <v>0</v>
      </c>
      <c r="J72" s="334">
        <v>0</v>
      </c>
      <c r="K72" s="146">
        <f t="shared" si="12"/>
        <v>0</v>
      </c>
      <c r="L72" s="278">
        <v>0</v>
      </c>
      <c r="M72" s="278">
        <v>0</v>
      </c>
      <c r="N72" s="278">
        <v>0</v>
      </c>
      <c r="O72" s="278">
        <v>0</v>
      </c>
      <c r="P72" s="364">
        <f t="shared" ref="P72:P135" si="19">L72+M72+N72+O72</f>
        <v>0</v>
      </c>
      <c r="Q72" s="278">
        <v>0</v>
      </c>
      <c r="R72" s="278">
        <v>0</v>
      </c>
      <c r="S72" s="278">
        <v>0</v>
      </c>
      <c r="T72" s="462">
        <v>0</v>
      </c>
      <c r="U72" s="364">
        <f t="shared" ref="U72:U135" si="20">Q72+R72+S72+T72</f>
        <v>0</v>
      </c>
    </row>
    <row r="73" spans="1:21" s="29" customFormat="1" ht="16.5" customHeight="1" thickBot="1" x14ac:dyDescent="0.4">
      <c r="A73" s="28"/>
      <c r="B73" s="550"/>
      <c r="C73" s="519"/>
      <c r="D73" s="574"/>
      <c r="E73" s="132" t="s">
        <v>116</v>
      </c>
      <c r="F73" s="145">
        <f t="shared" ref="F73:F136" si="21">K73+P73+U73</f>
        <v>0</v>
      </c>
      <c r="G73" s="305"/>
      <c r="H73" s="305"/>
      <c r="I73" s="305"/>
      <c r="J73" s="305"/>
      <c r="K73" s="146">
        <f t="shared" ref="K73:K136" si="22">G73+H73+I73+J73</f>
        <v>0</v>
      </c>
      <c r="L73" s="305"/>
      <c r="M73" s="305"/>
      <c r="N73" s="305"/>
      <c r="O73" s="305"/>
      <c r="P73" s="364">
        <f t="shared" si="19"/>
        <v>0</v>
      </c>
      <c r="Q73" s="305"/>
      <c r="R73" s="305"/>
      <c r="S73" s="305"/>
      <c r="T73" s="466"/>
      <c r="U73" s="364">
        <f t="shared" si="20"/>
        <v>0</v>
      </c>
    </row>
    <row r="74" spans="1:21" s="29" customFormat="1" ht="16.5" customHeight="1" x14ac:dyDescent="0.35">
      <c r="A74" s="28"/>
      <c r="B74" s="550">
        <v>11</v>
      </c>
      <c r="C74" s="519"/>
      <c r="D74" s="572" t="s">
        <v>91</v>
      </c>
      <c r="E74" s="78" t="s">
        <v>120</v>
      </c>
      <c r="F74" s="145">
        <f t="shared" si="21"/>
        <v>0</v>
      </c>
      <c r="G74" s="278">
        <v>0</v>
      </c>
      <c r="H74" s="334">
        <v>0</v>
      </c>
      <c r="I74" s="334">
        <v>0</v>
      </c>
      <c r="J74" s="334">
        <v>0</v>
      </c>
      <c r="K74" s="146">
        <f t="shared" si="22"/>
        <v>0</v>
      </c>
      <c r="L74" s="278">
        <v>0</v>
      </c>
      <c r="M74" s="278">
        <v>0</v>
      </c>
      <c r="N74" s="278">
        <v>0</v>
      </c>
      <c r="O74" s="278">
        <v>0</v>
      </c>
      <c r="P74" s="364">
        <f t="shared" si="19"/>
        <v>0</v>
      </c>
      <c r="Q74" s="278">
        <v>0</v>
      </c>
      <c r="R74" s="278">
        <v>0</v>
      </c>
      <c r="S74" s="278">
        <v>0</v>
      </c>
      <c r="T74" s="462">
        <v>0</v>
      </c>
      <c r="U74" s="364">
        <f t="shared" si="20"/>
        <v>0</v>
      </c>
    </row>
    <row r="75" spans="1:21" s="29" customFormat="1" ht="16.5" customHeight="1" x14ac:dyDescent="0.35">
      <c r="A75" s="28"/>
      <c r="B75" s="550"/>
      <c r="C75" s="519"/>
      <c r="D75" s="573"/>
      <c r="E75" s="79" t="s">
        <v>207</v>
      </c>
      <c r="F75" s="145">
        <f t="shared" si="21"/>
        <v>0</v>
      </c>
      <c r="G75" s="278">
        <v>0</v>
      </c>
      <c r="H75" s="334">
        <v>0</v>
      </c>
      <c r="I75" s="334">
        <v>0</v>
      </c>
      <c r="J75" s="334">
        <v>0</v>
      </c>
      <c r="K75" s="146">
        <f t="shared" si="22"/>
        <v>0</v>
      </c>
      <c r="L75" s="278">
        <v>0</v>
      </c>
      <c r="M75" s="278">
        <v>0</v>
      </c>
      <c r="N75" s="278">
        <v>0</v>
      </c>
      <c r="O75" s="278">
        <v>0</v>
      </c>
      <c r="P75" s="364">
        <f t="shared" si="19"/>
        <v>0</v>
      </c>
      <c r="Q75" s="278">
        <v>0</v>
      </c>
      <c r="R75" s="278">
        <v>0</v>
      </c>
      <c r="S75" s="278">
        <v>0</v>
      </c>
      <c r="T75" s="462">
        <v>0</v>
      </c>
      <c r="U75" s="364">
        <f t="shared" si="20"/>
        <v>0</v>
      </c>
    </row>
    <row r="76" spans="1:21" s="29" customFormat="1" ht="16.5" customHeight="1" thickBot="1" x14ac:dyDescent="0.4">
      <c r="A76" s="28"/>
      <c r="B76" s="550"/>
      <c r="C76" s="519"/>
      <c r="D76" s="574"/>
      <c r="E76" s="132" t="s">
        <v>116</v>
      </c>
      <c r="F76" s="145">
        <f t="shared" si="21"/>
        <v>0</v>
      </c>
      <c r="G76" s="305"/>
      <c r="H76" s="305"/>
      <c r="I76" s="305"/>
      <c r="J76" s="305"/>
      <c r="K76" s="146">
        <f t="shared" si="22"/>
        <v>0</v>
      </c>
      <c r="L76" s="305"/>
      <c r="M76" s="305"/>
      <c r="N76" s="305"/>
      <c r="O76" s="305"/>
      <c r="P76" s="364">
        <f t="shared" si="19"/>
        <v>0</v>
      </c>
      <c r="Q76" s="305"/>
      <c r="R76" s="305"/>
      <c r="S76" s="305"/>
      <c r="T76" s="466"/>
      <c r="U76" s="364">
        <f t="shared" si="20"/>
        <v>0</v>
      </c>
    </row>
    <row r="77" spans="1:21" s="29" customFormat="1" ht="16.5" customHeight="1" x14ac:dyDescent="0.35">
      <c r="A77" s="28"/>
      <c r="B77" s="550">
        <v>12</v>
      </c>
      <c r="C77" s="519"/>
      <c r="D77" s="572" t="s">
        <v>92</v>
      </c>
      <c r="E77" s="78" t="s">
        <v>120</v>
      </c>
      <c r="F77" s="145">
        <f t="shared" si="21"/>
        <v>0</v>
      </c>
      <c r="G77" s="278">
        <v>0</v>
      </c>
      <c r="H77" s="334">
        <v>0</v>
      </c>
      <c r="I77" s="334">
        <v>0</v>
      </c>
      <c r="J77" s="334">
        <v>0</v>
      </c>
      <c r="K77" s="146">
        <f t="shared" si="22"/>
        <v>0</v>
      </c>
      <c r="L77" s="278">
        <v>0</v>
      </c>
      <c r="M77" s="278">
        <v>0</v>
      </c>
      <c r="N77" s="278">
        <v>0</v>
      </c>
      <c r="O77" s="278">
        <v>0</v>
      </c>
      <c r="P77" s="364">
        <f t="shared" si="19"/>
        <v>0</v>
      </c>
      <c r="Q77" s="278">
        <v>0</v>
      </c>
      <c r="R77" s="278">
        <v>0</v>
      </c>
      <c r="S77" s="278">
        <v>0</v>
      </c>
      <c r="T77" s="462">
        <v>0</v>
      </c>
      <c r="U77" s="364">
        <f t="shared" si="20"/>
        <v>0</v>
      </c>
    </row>
    <row r="78" spans="1:21" s="29" customFormat="1" ht="16.5" customHeight="1" x14ac:dyDescent="0.35">
      <c r="A78" s="28"/>
      <c r="B78" s="550"/>
      <c r="C78" s="519"/>
      <c r="D78" s="573"/>
      <c r="E78" s="79" t="s">
        <v>207</v>
      </c>
      <c r="F78" s="145">
        <f t="shared" si="21"/>
        <v>0</v>
      </c>
      <c r="G78" s="278">
        <v>0</v>
      </c>
      <c r="H78" s="334">
        <v>0</v>
      </c>
      <c r="I78" s="334">
        <v>0</v>
      </c>
      <c r="J78" s="334">
        <v>0</v>
      </c>
      <c r="K78" s="146">
        <f t="shared" si="22"/>
        <v>0</v>
      </c>
      <c r="L78" s="278">
        <v>0</v>
      </c>
      <c r="M78" s="278">
        <v>0</v>
      </c>
      <c r="N78" s="278">
        <v>0</v>
      </c>
      <c r="O78" s="278">
        <v>0</v>
      </c>
      <c r="P78" s="364">
        <f t="shared" si="19"/>
        <v>0</v>
      </c>
      <c r="Q78" s="278">
        <v>0</v>
      </c>
      <c r="R78" s="278">
        <v>0</v>
      </c>
      <c r="S78" s="278">
        <v>0</v>
      </c>
      <c r="T78" s="462">
        <v>0</v>
      </c>
      <c r="U78" s="364">
        <f t="shared" si="20"/>
        <v>0</v>
      </c>
    </row>
    <row r="79" spans="1:21" s="29" customFormat="1" ht="16.5" customHeight="1" thickBot="1" x14ac:dyDescent="0.4">
      <c r="A79" s="28"/>
      <c r="B79" s="550"/>
      <c r="C79" s="519"/>
      <c r="D79" s="574"/>
      <c r="E79" s="132" t="s">
        <v>116</v>
      </c>
      <c r="F79" s="145">
        <f t="shared" si="21"/>
        <v>0</v>
      </c>
      <c r="G79" s="305"/>
      <c r="H79" s="305"/>
      <c r="I79" s="305"/>
      <c r="J79" s="305"/>
      <c r="K79" s="146">
        <f t="shared" si="22"/>
        <v>0</v>
      </c>
      <c r="L79" s="305"/>
      <c r="M79" s="305"/>
      <c r="N79" s="305"/>
      <c r="O79" s="305"/>
      <c r="P79" s="364">
        <f t="shared" si="19"/>
        <v>0</v>
      </c>
      <c r="Q79" s="305"/>
      <c r="R79" s="305"/>
      <c r="S79" s="305"/>
      <c r="T79" s="466"/>
      <c r="U79" s="364">
        <f t="shared" si="20"/>
        <v>0</v>
      </c>
    </row>
    <row r="80" spans="1:21" s="29" customFormat="1" ht="16.5" customHeight="1" x14ac:dyDescent="0.35">
      <c r="A80" s="28"/>
      <c r="B80" s="550">
        <v>13</v>
      </c>
      <c r="C80" s="519"/>
      <c r="D80" s="572" t="s">
        <v>407</v>
      </c>
      <c r="E80" s="78" t="s">
        <v>120</v>
      </c>
      <c r="F80" s="145">
        <f t="shared" si="21"/>
        <v>0</v>
      </c>
      <c r="G80" s="278">
        <v>0</v>
      </c>
      <c r="H80" s="334">
        <v>0</v>
      </c>
      <c r="I80" s="334">
        <v>0</v>
      </c>
      <c r="J80" s="334">
        <v>0</v>
      </c>
      <c r="K80" s="146">
        <f t="shared" si="22"/>
        <v>0</v>
      </c>
      <c r="L80" s="278">
        <v>0</v>
      </c>
      <c r="M80" s="278">
        <v>0</v>
      </c>
      <c r="N80" s="278">
        <v>0</v>
      </c>
      <c r="O80" s="278">
        <v>0</v>
      </c>
      <c r="P80" s="364">
        <f t="shared" si="19"/>
        <v>0</v>
      </c>
      <c r="Q80" s="278">
        <v>0</v>
      </c>
      <c r="R80" s="278">
        <v>0</v>
      </c>
      <c r="S80" s="278">
        <v>0</v>
      </c>
      <c r="T80" s="462">
        <v>0</v>
      </c>
      <c r="U80" s="364">
        <f t="shared" si="20"/>
        <v>0</v>
      </c>
    </row>
    <row r="81" spans="1:21" s="29" customFormat="1" ht="16.5" customHeight="1" x14ac:dyDescent="0.35">
      <c r="A81" s="28"/>
      <c r="B81" s="550"/>
      <c r="C81" s="519"/>
      <c r="D81" s="573"/>
      <c r="E81" s="79" t="s">
        <v>207</v>
      </c>
      <c r="F81" s="145">
        <f t="shared" si="21"/>
        <v>0</v>
      </c>
      <c r="G81" s="278">
        <v>0</v>
      </c>
      <c r="H81" s="334">
        <v>0</v>
      </c>
      <c r="I81" s="334">
        <v>0</v>
      </c>
      <c r="J81" s="334">
        <v>0</v>
      </c>
      <c r="K81" s="146">
        <f t="shared" si="22"/>
        <v>0</v>
      </c>
      <c r="L81" s="278">
        <v>0</v>
      </c>
      <c r="M81" s="278">
        <v>0</v>
      </c>
      <c r="N81" s="278">
        <v>0</v>
      </c>
      <c r="O81" s="278">
        <v>0</v>
      </c>
      <c r="P81" s="364">
        <f t="shared" si="19"/>
        <v>0</v>
      </c>
      <c r="Q81" s="278">
        <v>0</v>
      </c>
      <c r="R81" s="278">
        <v>0</v>
      </c>
      <c r="S81" s="278">
        <v>0</v>
      </c>
      <c r="T81" s="462">
        <v>0</v>
      </c>
      <c r="U81" s="364">
        <f t="shared" si="20"/>
        <v>0</v>
      </c>
    </row>
    <row r="82" spans="1:21" s="29" customFormat="1" ht="16.5" customHeight="1" thickBot="1" x14ac:dyDescent="0.4">
      <c r="A82" s="28"/>
      <c r="B82" s="550"/>
      <c r="C82" s="519"/>
      <c r="D82" s="574"/>
      <c r="E82" s="132" t="s">
        <v>116</v>
      </c>
      <c r="F82" s="145">
        <f t="shared" si="21"/>
        <v>0</v>
      </c>
      <c r="G82" s="305"/>
      <c r="H82" s="305"/>
      <c r="I82" s="305"/>
      <c r="J82" s="305"/>
      <c r="K82" s="146">
        <f t="shared" si="22"/>
        <v>0</v>
      </c>
      <c r="L82" s="305"/>
      <c r="M82" s="305"/>
      <c r="N82" s="305"/>
      <c r="O82" s="305"/>
      <c r="P82" s="364">
        <f t="shared" si="19"/>
        <v>0</v>
      </c>
      <c r="Q82" s="305"/>
      <c r="R82" s="305"/>
      <c r="S82" s="305"/>
      <c r="T82" s="466"/>
      <c r="U82" s="364">
        <f t="shared" si="20"/>
        <v>0</v>
      </c>
    </row>
    <row r="83" spans="1:21" s="29" customFormat="1" ht="16.5" customHeight="1" x14ac:dyDescent="0.35">
      <c r="A83" s="28"/>
      <c r="B83" s="550">
        <v>14</v>
      </c>
      <c r="C83" s="519"/>
      <c r="D83" s="572" t="s">
        <v>709</v>
      </c>
      <c r="E83" s="78" t="s">
        <v>120</v>
      </c>
      <c r="F83" s="145">
        <f t="shared" si="21"/>
        <v>251</v>
      </c>
      <c r="G83" s="278">
        <v>59</v>
      </c>
      <c r="H83" s="334">
        <v>0</v>
      </c>
      <c r="I83" s="334">
        <v>1</v>
      </c>
      <c r="J83" s="334">
        <v>0</v>
      </c>
      <c r="K83" s="146">
        <f t="shared" si="22"/>
        <v>60</v>
      </c>
      <c r="L83" s="278">
        <v>104</v>
      </c>
      <c r="M83" s="278">
        <v>0</v>
      </c>
      <c r="N83" s="278">
        <v>3</v>
      </c>
      <c r="O83" s="278">
        <v>0</v>
      </c>
      <c r="P83" s="364">
        <f t="shared" si="19"/>
        <v>107</v>
      </c>
      <c r="Q83" s="278">
        <v>82</v>
      </c>
      <c r="R83" s="278">
        <v>0</v>
      </c>
      <c r="S83" s="278">
        <v>2</v>
      </c>
      <c r="T83" s="462">
        <v>0</v>
      </c>
      <c r="U83" s="364">
        <f t="shared" si="20"/>
        <v>84</v>
      </c>
    </row>
    <row r="84" spans="1:21" s="29" customFormat="1" ht="16.5" customHeight="1" x14ac:dyDescent="0.35">
      <c r="A84" s="28"/>
      <c r="B84" s="550"/>
      <c r="C84" s="519"/>
      <c r="D84" s="573"/>
      <c r="E84" s="79" t="s">
        <v>207</v>
      </c>
      <c r="F84" s="145">
        <f t="shared" si="21"/>
        <v>0</v>
      </c>
      <c r="G84" s="278">
        <v>0</v>
      </c>
      <c r="H84" s="334">
        <v>0</v>
      </c>
      <c r="I84" s="334">
        <v>0</v>
      </c>
      <c r="J84" s="334">
        <v>0</v>
      </c>
      <c r="K84" s="146">
        <f t="shared" si="22"/>
        <v>0</v>
      </c>
      <c r="L84" s="278">
        <v>0</v>
      </c>
      <c r="M84" s="278">
        <v>0</v>
      </c>
      <c r="N84" s="278">
        <v>0</v>
      </c>
      <c r="O84" s="278">
        <v>0</v>
      </c>
      <c r="P84" s="364">
        <f t="shared" si="19"/>
        <v>0</v>
      </c>
      <c r="Q84" s="278">
        <v>0</v>
      </c>
      <c r="R84" s="278">
        <v>0</v>
      </c>
      <c r="S84" s="278">
        <v>0</v>
      </c>
      <c r="T84" s="462">
        <v>0</v>
      </c>
      <c r="U84" s="364">
        <f t="shared" si="20"/>
        <v>0</v>
      </c>
    </row>
    <row r="85" spans="1:21" s="29" customFormat="1" ht="16.5" customHeight="1" thickBot="1" x14ac:dyDescent="0.4">
      <c r="A85" s="28"/>
      <c r="B85" s="550"/>
      <c r="C85" s="519"/>
      <c r="D85" s="574"/>
      <c r="E85" s="132" t="s">
        <v>116</v>
      </c>
      <c r="F85" s="145">
        <f t="shared" si="21"/>
        <v>0</v>
      </c>
      <c r="G85" s="305"/>
      <c r="H85" s="305"/>
      <c r="I85" s="305"/>
      <c r="J85" s="305"/>
      <c r="K85" s="146">
        <f t="shared" si="22"/>
        <v>0</v>
      </c>
      <c r="L85" s="305"/>
      <c r="M85" s="305"/>
      <c r="N85" s="305"/>
      <c r="O85" s="305"/>
      <c r="P85" s="364">
        <f t="shared" si="19"/>
        <v>0</v>
      </c>
      <c r="Q85" s="305"/>
      <c r="R85" s="305"/>
      <c r="S85" s="305"/>
      <c r="T85" s="466"/>
      <c r="U85" s="364">
        <f t="shared" si="20"/>
        <v>0</v>
      </c>
    </row>
    <row r="86" spans="1:21" s="29" customFormat="1" ht="16.5" customHeight="1" x14ac:dyDescent="0.35">
      <c r="A86" s="28"/>
      <c r="B86" s="550">
        <v>15</v>
      </c>
      <c r="C86" s="519"/>
      <c r="D86" s="557" t="s">
        <v>408</v>
      </c>
      <c r="E86" s="56" t="s">
        <v>120</v>
      </c>
      <c r="F86" s="145">
        <f t="shared" si="21"/>
        <v>8</v>
      </c>
      <c r="G86" s="278">
        <v>5</v>
      </c>
      <c r="H86" s="334">
        <v>0</v>
      </c>
      <c r="I86" s="334">
        <v>0</v>
      </c>
      <c r="J86" s="334">
        <v>0</v>
      </c>
      <c r="K86" s="146">
        <f t="shared" si="22"/>
        <v>5</v>
      </c>
      <c r="L86" s="278">
        <v>2</v>
      </c>
      <c r="M86" s="278">
        <v>0</v>
      </c>
      <c r="N86" s="278">
        <v>0</v>
      </c>
      <c r="O86" s="278">
        <v>0</v>
      </c>
      <c r="P86" s="364">
        <f t="shared" si="19"/>
        <v>2</v>
      </c>
      <c r="Q86" s="278">
        <v>1</v>
      </c>
      <c r="R86" s="278">
        <v>0</v>
      </c>
      <c r="S86" s="278">
        <v>0</v>
      </c>
      <c r="T86" s="462">
        <v>0</v>
      </c>
      <c r="U86" s="364">
        <f t="shared" si="20"/>
        <v>1</v>
      </c>
    </row>
    <row r="87" spans="1:21" s="29" customFormat="1" ht="16.5" customHeight="1" x14ac:dyDescent="0.35">
      <c r="A87" s="28"/>
      <c r="B87" s="550"/>
      <c r="C87" s="519"/>
      <c r="D87" s="584"/>
      <c r="E87" s="57" t="s">
        <v>207</v>
      </c>
      <c r="F87" s="145">
        <f t="shared" si="21"/>
        <v>0</v>
      </c>
      <c r="G87" s="278">
        <v>0</v>
      </c>
      <c r="H87" s="334">
        <v>0</v>
      </c>
      <c r="I87" s="334">
        <v>0</v>
      </c>
      <c r="J87" s="334">
        <v>0</v>
      </c>
      <c r="K87" s="146">
        <f t="shared" si="22"/>
        <v>0</v>
      </c>
      <c r="L87" s="278">
        <v>0</v>
      </c>
      <c r="M87" s="278">
        <v>0</v>
      </c>
      <c r="N87" s="278">
        <v>0</v>
      </c>
      <c r="O87" s="278">
        <v>0</v>
      </c>
      <c r="P87" s="364">
        <f t="shared" si="19"/>
        <v>0</v>
      </c>
      <c r="Q87" s="278">
        <v>0</v>
      </c>
      <c r="R87" s="278">
        <v>0</v>
      </c>
      <c r="S87" s="278">
        <v>0</v>
      </c>
      <c r="T87" s="462">
        <v>0</v>
      </c>
      <c r="U87" s="364">
        <f t="shared" si="20"/>
        <v>0</v>
      </c>
    </row>
    <row r="88" spans="1:21" s="29" customFormat="1" ht="16.5" customHeight="1" thickBot="1" x14ac:dyDescent="0.4">
      <c r="A88" s="28"/>
      <c r="B88" s="550"/>
      <c r="C88" s="519"/>
      <c r="D88" s="585"/>
      <c r="E88" s="131" t="s">
        <v>116</v>
      </c>
      <c r="F88" s="145">
        <f t="shared" si="21"/>
        <v>0</v>
      </c>
      <c r="G88" s="305"/>
      <c r="H88" s="305"/>
      <c r="I88" s="305"/>
      <c r="J88" s="305"/>
      <c r="K88" s="146">
        <f t="shared" si="22"/>
        <v>0</v>
      </c>
      <c r="L88" s="305"/>
      <c r="M88" s="305"/>
      <c r="N88" s="305"/>
      <c r="O88" s="305"/>
      <c r="P88" s="364">
        <f t="shared" si="19"/>
        <v>0</v>
      </c>
      <c r="Q88" s="305"/>
      <c r="R88" s="305"/>
      <c r="S88" s="305"/>
      <c r="T88" s="466"/>
      <c r="U88" s="364">
        <f t="shared" si="20"/>
        <v>0</v>
      </c>
    </row>
    <row r="89" spans="1:21" s="29" customFormat="1" ht="16.5" customHeight="1" x14ac:dyDescent="0.35">
      <c r="A89" s="28"/>
      <c r="B89" s="550">
        <v>16</v>
      </c>
      <c r="C89" s="519"/>
      <c r="D89" s="595" t="s">
        <v>559</v>
      </c>
      <c r="E89" s="56" t="s">
        <v>120</v>
      </c>
      <c r="F89" s="145">
        <f t="shared" si="21"/>
        <v>0</v>
      </c>
      <c r="G89" s="278">
        <v>0</v>
      </c>
      <c r="H89" s="334">
        <v>0</v>
      </c>
      <c r="I89" s="334">
        <v>0</v>
      </c>
      <c r="J89" s="334">
        <v>0</v>
      </c>
      <c r="K89" s="146">
        <f t="shared" si="22"/>
        <v>0</v>
      </c>
      <c r="L89" s="278">
        <v>0</v>
      </c>
      <c r="M89" s="278">
        <v>0</v>
      </c>
      <c r="N89" s="278">
        <v>0</v>
      </c>
      <c r="O89" s="278">
        <v>0</v>
      </c>
      <c r="P89" s="364">
        <f t="shared" si="19"/>
        <v>0</v>
      </c>
      <c r="Q89" s="278">
        <v>0</v>
      </c>
      <c r="R89" s="278">
        <v>0</v>
      </c>
      <c r="S89" s="278">
        <v>0</v>
      </c>
      <c r="T89" s="462">
        <v>0</v>
      </c>
      <c r="U89" s="364">
        <f t="shared" si="20"/>
        <v>0</v>
      </c>
    </row>
    <row r="90" spans="1:21" s="29" customFormat="1" ht="16.5" customHeight="1" x14ac:dyDescent="0.35">
      <c r="A90" s="28"/>
      <c r="B90" s="550"/>
      <c r="C90" s="519"/>
      <c r="D90" s="596"/>
      <c r="E90" s="57" t="s">
        <v>207</v>
      </c>
      <c r="F90" s="145">
        <f t="shared" si="21"/>
        <v>0</v>
      </c>
      <c r="G90" s="278">
        <v>0</v>
      </c>
      <c r="H90" s="334">
        <v>0</v>
      </c>
      <c r="I90" s="334">
        <v>0</v>
      </c>
      <c r="J90" s="334">
        <v>0</v>
      </c>
      <c r="K90" s="146">
        <f t="shared" si="22"/>
        <v>0</v>
      </c>
      <c r="L90" s="278">
        <v>0</v>
      </c>
      <c r="M90" s="278">
        <v>0</v>
      </c>
      <c r="N90" s="278">
        <v>0</v>
      </c>
      <c r="O90" s="278">
        <v>0</v>
      </c>
      <c r="P90" s="364">
        <f t="shared" si="19"/>
        <v>0</v>
      </c>
      <c r="Q90" s="278">
        <v>0</v>
      </c>
      <c r="R90" s="278">
        <v>0</v>
      </c>
      <c r="S90" s="278">
        <v>0</v>
      </c>
      <c r="T90" s="462">
        <v>0</v>
      </c>
      <c r="U90" s="364">
        <f t="shared" si="20"/>
        <v>0</v>
      </c>
    </row>
    <row r="91" spans="1:21" s="29" customFormat="1" ht="16.5" customHeight="1" thickBot="1" x14ac:dyDescent="0.4">
      <c r="A91" s="28"/>
      <c r="B91" s="550"/>
      <c r="C91" s="519"/>
      <c r="D91" s="597"/>
      <c r="E91" s="131" t="s">
        <v>116</v>
      </c>
      <c r="F91" s="145">
        <f t="shared" si="21"/>
        <v>0</v>
      </c>
      <c r="G91" s="305"/>
      <c r="H91" s="305"/>
      <c r="I91" s="305"/>
      <c r="J91" s="305"/>
      <c r="K91" s="146">
        <f t="shared" si="22"/>
        <v>0</v>
      </c>
      <c r="L91" s="305"/>
      <c r="M91" s="305"/>
      <c r="N91" s="305"/>
      <c r="O91" s="305"/>
      <c r="P91" s="364">
        <f t="shared" si="19"/>
        <v>0</v>
      </c>
      <c r="Q91" s="305"/>
      <c r="R91" s="305"/>
      <c r="S91" s="305"/>
      <c r="T91" s="466"/>
      <c r="U91" s="364">
        <f t="shared" si="20"/>
        <v>0</v>
      </c>
    </row>
    <row r="92" spans="1:21" s="29" customFormat="1" ht="16.5" customHeight="1" x14ac:dyDescent="0.35">
      <c r="A92" s="28"/>
      <c r="B92" s="550">
        <v>17</v>
      </c>
      <c r="C92" s="519"/>
      <c r="D92" s="582" t="s">
        <v>710</v>
      </c>
      <c r="E92" s="56" t="s">
        <v>120</v>
      </c>
      <c r="F92" s="145">
        <f t="shared" si="21"/>
        <v>4</v>
      </c>
      <c r="G92" s="278">
        <v>1</v>
      </c>
      <c r="H92" s="334">
        <v>0</v>
      </c>
      <c r="I92" s="334">
        <v>0</v>
      </c>
      <c r="J92" s="334">
        <v>0</v>
      </c>
      <c r="K92" s="146">
        <f t="shared" si="22"/>
        <v>1</v>
      </c>
      <c r="L92" s="278">
        <v>1</v>
      </c>
      <c r="M92" s="278">
        <v>0</v>
      </c>
      <c r="N92" s="278">
        <v>0</v>
      </c>
      <c r="O92" s="278">
        <v>0</v>
      </c>
      <c r="P92" s="364">
        <f t="shared" si="19"/>
        <v>1</v>
      </c>
      <c r="Q92" s="278">
        <v>2</v>
      </c>
      <c r="R92" s="278">
        <v>0</v>
      </c>
      <c r="S92" s="278">
        <v>0</v>
      </c>
      <c r="T92" s="462">
        <v>0</v>
      </c>
      <c r="U92" s="364">
        <f t="shared" si="20"/>
        <v>2</v>
      </c>
    </row>
    <row r="93" spans="1:21" s="29" customFormat="1" ht="16.5" customHeight="1" x14ac:dyDescent="0.35">
      <c r="A93" s="28"/>
      <c r="B93" s="550"/>
      <c r="C93" s="519"/>
      <c r="D93" s="556"/>
      <c r="E93" s="57" t="s">
        <v>207</v>
      </c>
      <c r="F93" s="145">
        <f t="shared" si="21"/>
        <v>0</v>
      </c>
      <c r="G93" s="278">
        <v>0</v>
      </c>
      <c r="H93" s="334">
        <v>0</v>
      </c>
      <c r="I93" s="334">
        <v>0</v>
      </c>
      <c r="J93" s="334">
        <v>0</v>
      </c>
      <c r="K93" s="146">
        <f t="shared" si="22"/>
        <v>0</v>
      </c>
      <c r="L93" s="278">
        <v>0</v>
      </c>
      <c r="M93" s="278">
        <v>0</v>
      </c>
      <c r="N93" s="278">
        <v>0</v>
      </c>
      <c r="O93" s="278">
        <v>0</v>
      </c>
      <c r="P93" s="364">
        <f t="shared" si="19"/>
        <v>0</v>
      </c>
      <c r="Q93" s="278">
        <v>0</v>
      </c>
      <c r="R93" s="278">
        <v>0</v>
      </c>
      <c r="S93" s="278">
        <v>0</v>
      </c>
      <c r="T93" s="462">
        <v>0</v>
      </c>
      <c r="U93" s="364">
        <f t="shared" si="20"/>
        <v>0</v>
      </c>
    </row>
    <row r="94" spans="1:21" s="29" customFormat="1" ht="16.5" customHeight="1" thickBot="1" x14ac:dyDescent="0.4">
      <c r="A94" s="28"/>
      <c r="B94" s="550"/>
      <c r="C94" s="519"/>
      <c r="D94" s="556"/>
      <c r="E94" s="58" t="s">
        <v>116</v>
      </c>
      <c r="F94" s="145">
        <f t="shared" si="21"/>
        <v>2</v>
      </c>
      <c r="G94" s="310">
        <v>0</v>
      </c>
      <c r="H94" s="337">
        <v>0</v>
      </c>
      <c r="I94" s="337">
        <v>0</v>
      </c>
      <c r="J94" s="337">
        <v>0</v>
      </c>
      <c r="K94" s="146">
        <f t="shared" si="22"/>
        <v>0</v>
      </c>
      <c r="L94" s="310">
        <v>2</v>
      </c>
      <c r="M94" s="310">
        <v>0</v>
      </c>
      <c r="N94" s="310">
        <v>0</v>
      </c>
      <c r="O94" s="310">
        <v>0</v>
      </c>
      <c r="P94" s="364">
        <f t="shared" si="19"/>
        <v>2</v>
      </c>
      <c r="Q94" s="310">
        <v>0</v>
      </c>
      <c r="R94" s="310">
        <v>0</v>
      </c>
      <c r="S94" s="310">
        <v>0</v>
      </c>
      <c r="T94" s="469">
        <v>0</v>
      </c>
      <c r="U94" s="364">
        <f t="shared" si="20"/>
        <v>0</v>
      </c>
    </row>
    <row r="95" spans="1:21" s="29" customFormat="1" ht="16.5" customHeight="1" x14ac:dyDescent="0.35">
      <c r="A95" s="28"/>
      <c r="B95" s="550">
        <v>18</v>
      </c>
      <c r="C95" s="519"/>
      <c r="D95" s="582" t="s">
        <v>621</v>
      </c>
      <c r="E95" s="56" t="s">
        <v>120</v>
      </c>
      <c r="F95" s="145">
        <f t="shared" si="21"/>
        <v>95</v>
      </c>
      <c r="G95" s="307">
        <v>18</v>
      </c>
      <c r="H95" s="336">
        <v>0</v>
      </c>
      <c r="I95" s="336">
        <v>0</v>
      </c>
      <c r="J95" s="336">
        <v>0</v>
      </c>
      <c r="K95" s="146">
        <f t="shared" si="22"/>
        <v>18</v>
      </c>
      <c r="L95" s="307">
        <v>33</v>
      </c>
      <c r="M95" s="307">
        <v>0</v>
      </c>
      <c r="N95" s="307">
        <v>4</v>
      </c>
      <c r="O95" s="307">
        <v>3</v>
      </c>
      <c r="P95" s="364">
        <f t="shared" si="19"/>
        <v>40</v>
      </c>
      <c r="Q95" s="307">
        <v>36</v>
      </c>
      <c r="R95" s="307">
        <v>0</v>
      </c>
      <c r="S95" s="307">
        <v>1</v>
      </c>
      <c r="T95" s="465">
        <v>0</v>
      </c>
      <c r="U95" s="364">
        <f t="shared" si="20"/>
        <v>37</v>
      </c>
    </row>
    <row r="96" spans="1:21" s="29" customFormat="1" ht="16.5" customHeight="1" x14ac:dyDescent="0.35">
      <c r="A96" s="28"/>
      <c r="B96" s="550"/>
      <c r="C96" s="519"/>
      <c r="D96" s="556"/>
      <c r="E96" s="57" t="s">
        <v>207</v>
      </c>
      <c r="F96" s="145">
        <f t="shared" si="21"/>
        <v>0</v>
      </c>
      <c r="G96" s="278">
        <v>0</v>
      </c>
      <c r="H96" s="334">
        <v>0</v>
      </c>
      <c r="I96" s="334">
        <v>0</v>
      </c>
      <c r="J96" s="334">
        <v>0</v>
      </c>
      <c r="K96" s="146">
        <f t="shared" si="22"/>
        <v>0</v>
      </c>
      <c r="L96" s="278">
        <v>0</v>
      </c>
      <c r="M96" s="278">
        <v>0</v>
      </c>
      <c r="N96" s="278">
        <v>0</v>
      </c>
      <c r="O96" s="278">
        <v>0</v>
      </c>
      <c r="P96" s="364">
        <f t="shared" si="19"/>
        <v>0</v>
      </c>
      <c r="Q96" s="278">
        <v>0</v>
      </c>
      <c r="R96" s="278">
        <v>0</v>
      </c>
      <c r="S96" s="278">
        <v>0</v>
      </c>
      <c r="T96" s="462">
        <v>0</v>
      </c>
      <c r="U96" s="364">
        <f t="shared" si="20"/>
        <v>0</v>
      </c>
    </row>
    <row r="97" spans="1:21" s="29" customFormat="1" ht="16.5" customHeight="1" thickBot="1" x14ac:dyDescent="0.4">
      <c r="A97" s="28"/>
      <c r="B97" s="550"/>
      <c r="C97" s="519"/>
      <c r="D97" s="556"/>
      <c r="E97" s="58" t="s">
        <v>116</v>
      </c>
      <c r="F97" s="145">
        <f t="shared" si="21"/>
        <v>86</v>
      </c>
      <c r="G97" s="280">
        <v>13</v>
      </c>
      <c r="H97" s="335">
        <v>0</v>
      </c>
      <c r="I97" s="335">
        <v>0</v>
      </c>
      <c r="J97" s="335">
        <v>0</v>
      </c>
      <c r="K97" s="146">
        <f t="shared" si="22"/>
        <v>13</v>
      </c>
      <c r="L97" s="280">
        <v>24</v>
      </c>
      <c r="M97" s="280">
        <v>0</v>
      </c>
      <c r="N97" s="280">
        <v>4</v>
      </c>
      <c r="O97" s="280">
        <v>3</v>
      </c>
      <c r="P97" s="364">
        <f t="shared" si="19"/>
        <v>31</v>
      </c>
      <c r="Q97" s="280">
        <v>39</v>
      </c>
      <c r="R97" s="280">
        <v>0</v>
      </c>
      <c r="S97" s="280">
        <v>3</v>
      </c>
      <c r="T97" s="463">
        <v>0</v>
      </c>
      <c r="U97" s="364">
        <f t="shared" si="20"/>
        <v>42</v>
      </c>
    </row>
    <row r="98" spans="1:21" s="29" customFormat="1" ht="16.5" customHeight="1" x14ac:dyDescent="0.35">
      <c r="A98" s="28"/>
      <c r="B98" s="551">
        <v>19</v>
      </c>
      <c r="C98" s="519"/>
      <c r="D98" s="579" t="s">
        <v>707</v>
      </c>
      <c r="E98" s="276" t="s">
        <v>120</v>
      </c>
      <c r="F98" s="145">
        <f t="shared" si="21"/>
        <v>23</v>
      </c>
      <c r="G98" s="278">
        <v>7</v>
      </c>
      <c r="H98" s="334">
        <v>0</v>
      </c>
      <c r="I98" s="334">
        <v>0</v>
      </c>
      <c r="J98" s="334">
        <v>0</v>
      </c>
      <c r="K98" s="146">
        <f t="shared" si="22"/>
        <v>7</v>
      </c>
      <c r="L98" s="278">
        <v>8</v>
      </c>
      <c r="M98" s="278">
        <v>0</v>
      </c>
      <c r="N98" s="278">
        <v>0</v>
      </c>
      <c r="O98" s="278">
        <v>0</v>
      </c>
      <c r="P98" s="364">
        <f t="shared" si="19"/>
        <v>8</v>
      </c>
      <c r="Q98" s="278">
        <v>8</v>
      </c>
      <c r="R98" s="278">
        <v>0</v>
      </c>
      <c r="S98" s="278">
        <v>0</v>
      </c>
      <c r="T98" s="462">
        <v>0</v>
      </c>
      <c r="U98" s="364">
        <f t="shared" si="20"/>
        <v>8</v>
      </c>
    </row>
    <row r="99" spans="1:21" s="29" customFormat="1" ht="16.5" customHeight="1" x14ac:dyDescent="0.35">
      <c r="A99" s="28"/>
      <c r="B99" s="552"/>
      <c r="C99" s="519"/>
      <c r="D99" s="580"/>
      <c r="E99" s="277" t="s">
        <v>207</v>
      </c>
      <c r="F99" s="145">
        <f t="shared" si="21"/>
        <v>0</v>
      </c>
      <c r="G99" s="278">
        <v>0</v>
      </c>
      <c r="H99" s="334">
        <v>0</v>
      </c>
      <c r="I99" s="334">
        <v>0</v>
      </c>
      <c r="J99" s="334">
        <v>0</v>
      </c>
      <c r="K99" s="146">
        <f t="shared" si="22"/>
        <v>0</v>
      </c>
      <c r="L99" s="278">
        <v>0</v>
      </c>
      <c r="M99" s="278">
        <v>0</v>
      </c>
      <c r="N99" s="278">
        <v>0</v>
      </c>
      <c r="O99" s="278">
        <v>0</v>
      </c>
      <c r="P99" s="364">
        <f t="shared" si="19"/>
        <v>0</v>
      </c>
      <c r="Q99" s="278">
        <v>0</v>
      </c>
      <c r="R99" s="278">
        <v>0</v>
      </c>
      <c r="S99" s="278">
        <v>0</v>
      </c>
      <c r="T99" s="462">
        <v>0</v>
      </c>
      <c r="U99" s="364">
        <f t="shared" si="20"/>
        <v>0</v>
      </c>
    </row>
    <row r="100" spans="1:21" s="29" customFormat="1" ht="16.5" customHeight="1" thickBot="1" x14ac:dyDescent="0.4">
      <c r="A100" s="28"/>
      <c r="B100" s="553"/>
      <c r="C100" s="519"/>
      <c r="D100" s="580"/>
      <c r="E100" s="165" t="s">
        <v>116</v>
      </c>
      <c r="F100" s="145">
        <f t="shared" si="21"/>
        <v>0</v>
      </c>
      <c r="G100" s="280">
        <v>0</v>
      </c>
      <c r="H100" s="335">
        <v>0</v>
      </c>
      <c r="I100" s="335">
        <v>0</v>
      </c>
      <c r="J100" s="335">
        <v>0</v>
      </c>
      <c r="K100" s="146">
        <f t="shared" si="22"/>
        <v>0</v>
      </c>
      <c r="L100" s="280">
        <v>0</v>
      </c>
      <c r="M100" s="280">
        <v>0</v>
      </c>
      <c r="N100" s="280">
        <v>0</v>
      </c>
      <c r="O100" s="280">
        <v>0</v>
      </c>
      <c r="P100" s="364">
        <f t="shared" si="19"/>
        <v>0</v>
      </c>
      <c r="Q100" s="280">
        <v>0</v>
      </c>
      <c r="R100" s="280">
        <v>0</v>
      </c>
      <c r="S100" s="280">
        <v>0</v>
      </c>
      <c r="T100" s="463">
        <v>0</v>
      </c>
      <c r="U100" s="364">
        <f t="shared" si="20"/>
        <v>0</v>
      </c>
    </row>
    <row r="101" spans="1:21" s="29" customFormat="1" ht="16.5" customHeight="1" x14ac:dyDescent="0.35">
      <c r="A101" s="28"/>
      <c r="B101" s="283">
        <v>20</v>
      </c>
      <c r="C101" s="535"/>
      <c r="D101" s="576" t="s">
        <v>622</v>
      </c>
      <c r="E101" s="285" t="s">
        <v>120</v>
      </c>
      <c r="F101" s="145">
        <f t="shared" si="21"/>
        <v>0</v>
      </c>
      <c r="G101" s="278">
        <v>0</v>
      </c>
      <c r="H101" s="334">
        <v>0</v>
      </c>
      <c r="I101" s="334">
        <v>0</v>
      </c>
      <c r="J101" s="334">
        <v>0</v>
      </c>
      <c r="K101" s="146">
        <f t="shared" si="22"/>
        <v>0</v>
      </c>
      <c r="L101" s="278">
        <v>0</v>
      </c>
      <c r="M101" s="278">
        <v>0</v>
      </c>
      <c r="N101" s="278">
        <v>0</v>
      </c>
      <c r="O101" s="278">
        <v>0</v>
      </c>
      <c r="P101" s="364">
        <f t="shared" si="19"/>
        <v>0</v>
      </c>
      <c r="Q101" s="278">
        <v>0</v>
      </c>
      <c r="R101" s="278">
        <v>0</v>
      </c>
      <c r="S101" s="278">
        <v>0</v>
      </c>
      <c r="T101" s="462">
        <v>0</v>
      </c>
      <c r="U101" s="364">
        <f t="shared" si="20"/>
        <v>0</v>
      </c>
    </row>
    <row r="102" spans="1:21" s="29" customFormat="1" ht="16.5" customHeight="1" x14ac:dyDescent="0.35">
      <c r="A102" s="28"/>
      <c r="B102" s="284"/>
      <c r="C102" s="535"/>
      <c r="D102" s="577"/>
      <c r="E102" s="286" t="s">
        <v>207</v>
      </c>
      <c r="F102" s="145">
        <f t="shared" si="21"/>
        <v>0</v>
      </c>
      <c r="G102" s="278">
        <v>0</v>
      </c>
      <c r="H102" s="334">
        <v>0</v>
      </c>
      <c r="I102" s="334">
        <v>0</v>
      </c>
      <c r="J102" s="334">
        <v>0</v>
      </c>
      <c r="K102" s="146">
        <f t="shared" si="22"/>
        <v>0</v>
      </c>
      <c r="L102" s="278">
        <v>0</v>
      </c>
      <c r="M102" s="278">
        <v>0</v>
      </c>
      <c r="N102" s="278">
        <v>0</v>
      </c>
      <c r="O102" s="278">
        <v>0</v>
      </c>
      <c r="P102" s="364">
        <f t="shared" si="19"/>
        <v>0</v>
      </c>
      <c r="Q102" s="278">
        <v>0</v>
      </c>
      <c r="R102" s="278">
        <v>0</v>
      </c>
      <c r="S102" s="278">
        <v>0</v>
      </c>
      <c r="T102" s="462">
        <v>0</v>
      </c>
      <c r="U102" s="364">
        <f t="shared" si="20"/>
        <v>0</v>
      </c>
    </row>
    <row r="103" spans="1:21" s="29" customFormat="1" ht="16.5" customHeight="1" thickBot="1" x14ac:dyDescent="0.4">
      <c r="A103" s="28"/>
      <c r="B103" s="282"/>
      <c r="C103" s="535"/>
      <c r="D103" s="578"/>
      <c r="E103" s="287" t="s">
        <v>116</v>
      </c>
      <c r="F103" s="145">
        <f t="shared" si="21"/>
        <v>0</v>
      </c>
      <c r="G103" s="280">
        <v>0</v>
      </c>
      <c r="H103" s="335">
        <v>0</v>
      </c>
      <c r="I103" s="335">
        <v>0</v>
      </c>
      <c r="J103" s="335">
        <v>0</v>
      </c>
      <c r="K103" s="146">
        <f t="shared" si="22"/>
        <v>0</v>
      </c>
      <c r="L103" s="280">
        <v>0</v>
      </c>
      <c r="M103" s="280">
        <v>0</v>
      </c>
      <c r="N103" s="280">
        <v>0</v>
      </c>
      <c r="O103" s="280">
        <v>0</v>
      </c>
      <c r="P103" s="364">
        <f t="shared" si="19"/>
        <v>0</v>
      </c>
      <c r="Q103" s="280">
        <v>0</v>
      </c>
      <c r="R103" s="280">
        <v>0</v>
      </c>
      <c r="S103" s="280">
        <v>0</v>
      </c>
      <c r="T103" s="463">
        <v>0</v>
      </c>
      <c r="U103" s="364">
        <f t="shared" si="20"/>
        <v>0</v>
      </c>
    </row>
    <row r="104" spans="1:21" s="29" customFormat="1" ht="16.5" customHeight="1" thickBot="1" x14ac:dyDescent="0.4">
      <c r="A104" s="28"/>
      <c r="B104" s="283">
        <v>21</v>
      </c>
      <c r="C104" s="535"/>
      <c r="D104" s="576" t="s">
        <v>705</v>
      </c>
      <c r="E104" s="285" t="s">
        <v>120</v>
      </c>
      <c r="F104" s="145">
        <f t="shared" si="21"/>
        <v>0</v>
      </c>
      <c r="G104" s="278">
        <v>0</v>
      </c>
      <c r="H104" s="334">
        <v>0</v>
      </c>
      <c r="I104" s="334">
        <v>0</v>
      </c>
      <c r="J104" s="334">
        <v>0</v>
      </c>
      <c r="K104" s="146">
        <f t="shared" si="22"/>
        <v>0</v>
      </c>
      <c r="L104" s="280">
        <v>0</v>
      </c>
      <c r="M104" s="280">
        <v>0</v>
      </c>
      <c r="N104" s="280">
        <v>0</v>
      </c>
      <c r="O104" s="280">
        <v>0</v>
      </c>
      <c r="P104" s="364">
        <f t="shared" si="19"/>
        <v>0</v>
      </c>
      <c r="Q104" s="278">
        <v>0</v>
      </c>
      <c r="R104" s="278">
        <v>0</v>
      </c>
      <c r="S104" s="278">
        <v>0</v>
      </c>
      <c r="T104" s="462">
        <v>0</v>
      </c>
      <c r="U104" s="364">
        <f t="shared" si="20"/>
        <v>0</v>
      </c>
    </row>
    <row r="105" spans="1:21" s="29" customFormat="1" ht="16.5" customHeight="1" thickBot="1" x14ac:dyDescent="0.4">
      <c r="A105" s="28"/>
      <c r="B105" s="284"/>
      <c r="C105" s="535"/>
      <c r="D105" s="577"/>
      <c r="E105" s="286" t="s">
        <v>207</v>
      </c>
      <c r="F105" s="145">
        <f t="shared" si="21"/>
        <v>0</v>
      </c>
      <c r="G105" s="278">
        <v>0</v>
      </c>
      <c r="H105" s="334">
        <v>0</v>
      </c>
      <c r="I105" s="334">
        <v>0</v>
      </c>
      <c r="J105" s="334">
        <v>0</v>
      </c>
      <c r="K105" s="146">
        <f t="shared" si="22"/>
        <v>0</v>
      </c>
      <c r="L105" s="280">
        <v>0</v>
      </c>
      <c r="M105" s="280">
        <v>0</v>
      </c>
      <c r="N105" s="280">
        <v>0</v>
      </c>
      <c r="O105" s="280">
        <v>0</v>
      </c>
      <c r="P105" s="364">
        <f t="shared" si="19"/>
        <v>0</v>
      </c>
      <c r="Q105" s="278">
        <v>0</v>
      </c>
      <c r="R105" s="278">
        <v>0</v>
      </c>
      <c r="S105" s="278">
        <v>0</v>
      </c>
      <c r="T105" s="462">
        <v>0</v>
      </c>
      <c r="U105" s="364">
        <f t="shared" si="20"/>
        <v>0</v>
      </c>
    </row>
    <row r="106" spans="1:21" s="29" customFormat="1" ht="16.5" customHeight="1" thickBot="1" x14ac:dyDescent="0.4">
      <c r="A106" s="28"/>
      <c r="B106" s="282"/>
      <c r="C106" s="535"/>
      <c r="D106" s="578"/>
      <c r="E106" s="287" t="s">
        <v>116</v>
      </c>
      <c r="F106" s="145">
        <f t="shared" si="21"/>
        <v>0</v>
      </c>
      <c r="G106" s="280">
        <v>0</v>
      </c>
      <c r="H106" s="335">
        <v>0</v>
      </c>
      <c r="I106" s="335">
        <v>0</v>
      </c>
      <c r="J106" s="335">
        <v>0</v>
      </c>
      <c r="K106" s="146">
        <f t="shared" si="22"/>
        <v>0</v>
      </c>
      <c r="L106" s="280">
        <v>0</v>
      </c>
      <c r="M106" s="280">
        <v>0</v>
      </c>
      <c r="N106" s="280">
        <v>0</v>
      </c>
      <c r="O106" s="280">
        <v>0</v>
      </c>
      <c r="P106" s="364">
        <f t="shared" si="19"/>
        <v>0</v>
      </c>
      <c r="Q106" s="280">
        <v>0</v>
      </c>
      <c r="R106" s="280">
        <v>0</v>
      </c>
      <c r="S106" s="280">
        <v>0</v>
      </c>
      <c r="T106" s="463">
        <v>0</v>
      </c>
      <c r="U106" s="364">
        <f t="shared" si="20"/>
        <v>0</v>
      </c>
    </row>
    <row r="107" spans="1:21" s="29" customFormat="1" ht="16.5" customHeight="1" thickBot="1" x14ac:dyDescent="0.4">
      <c r="A107" s="28"/>
      <c r="B107" s="551">
        <v>22</v>
      </c>
      <c r="C107" s="519"/>
      <c r="D107" s="576" t="s">
        <v>706</v>
      </c>
      <c r="E107" s="285" t="s">
        <v>120</v>
      </c>
      <c r="F107" s="145">
        <f t="shared" si="21"/>
        <v>0</v>
      </c>
      <c r="G107" s="278">
        <v>0</v>
      </c>
      <c r="H107" s="334">
        <v>0</v>
      </c>
      <c r="I107" s="334">
        <v>0</v>
      </c>
      <c r="J107" s="334">
        <v>0</v>
      </c>
      <c r="K107" s="146">
        <f t="shared" si="22"/>
        <v>0</v>
      </c>
      <c r="L107" s="280">
        <v>0</v>
      </c>
      <c r="M107" s="280">
        <v>0</v>
      </c>
      <c r="N107" s="280">
        <v>0</v>
      </c>
      <c r="O107" s="280">
        <v>0</v>
      </c>
      <c r="P107" s="364">
        <f t="shared" si="19"/>
        <v>0</v>
      </c>
      <c r="Q107" s="278">
        <v>0</v>
      </c>
      <c r="R107" s="278">
        <v>0</v>
      </c>
      <c r="S107" s="278">
        <v>0</v>
      </c>
      <c r="T107" s="462">
        <v>0</v>
      </c>
      <c r="U107" s="364">
        <f t="shared" si="20"/>
        <v>0</v>
      </c>
    </row>
    <row r="108" spans="1:21" s="29" customFormat="1" ht="16.5" customHeight="1" thickBot="1" x14ac:dyDescent="0.4">
      <c r="A108" s="28"/>
      <c r="B108" s="552"/>
      <c r="C108" s="519"/>
      <c r="D108" s="577"/>
      <c r="E108" s="286" t="s">
        <v>207</v>
      </c>
      <c r="F108" s="145">
        <f t="shared" si="21"/>
        <v>0</v>
      </c>
      <c r="G108" s="278">
        <v>0</v>
      </c>
      <c r="H108" s="334">
        <v>0</v>
      </c>
      <c r="I108" s="334">
        <v>0</v>
      </c>
      <c r="J108" s="334">
        <v>0</v>
      </c>
      <c r="K108" s="146">
        <f t="shared" si="22"/>
        <v>0</v>
      </c>
      <c r="L108" s="280">
        <v>0</v>
      </c>
      <c r="M108" s="280">
        <v>0</v>
      </c>
      <c r="N108" s="280">
        <v>0</v>
      </c>
      <c r="O108" s="280">
        <v>0</v>
      </c>
      <c r="P108" s="364">
        <f t="shared" si="19"/>
        <v>0</v>
      </c>
      <c r="Q108" s="278">
        <v>0</v>
      </c>
      <c r="R108" s="278">
        <v>0</v>
      </c>
      <c r="S108" s="278">
        <v>0</v>
      </c>
      <c r="T108" s="462">
        <v>0</v>
      </c>
      <c r="U108" s="364">
        <f t="shared" si="20"/>
        <v>0</v>
      </c>
    </row>
    <row r="109" spans="1:21" s="29" customFormat="1" ht="16.5" customHeight="1" thickBot="1" x14ac:dyDescent="0.4">
      <c r="A109" s="28"/>
      <c r="B109" s="553"/>
      <c r="C109" s="519"/>
      <c r="D109" s="578"/>
      <c r="E109" s="287" t="s">
        <v>116</v>
      </c>
      <c r="F109" s="145">
        <f t="shared" si="21"/>
        <v>0</v>
      </c>
      <c r="G109" s="280">
        <v>0</v>
      </c>
      <c r="H109" s="335">
        <v>0</v>
      </c>
      <c r="I109" s="335">
        <v>0</v>
      </c>
      <c r="J109" s="335">
        <v>0</v>
      </c>
      <c r="K109" s="146">
        <f t="shared" si="22"/>
        <v>0</v>
      </c>
      <c r="L109" s="280">
        <v>0</v>
      </c>
      <c r="M109" s="280">
        <v>0</v>
      </c>
      <c r="N109" s="280">
        <v>0</v>
      </c>
      <c r="O109" s="280">
        <v>0</v>
      </c>
      <c r="P109" s="364">
        <f t="shared" si="19"/>
        <v>0</v>
      </c>
      <c r="Q109" s="280">
        <v>0</v>
      </c>
      <c r="R109" s="280">
        <v>0</v>
      </c>
      <c r="S109" s="280">
        <v>0</v>
      </c>
      <c r="T109" s="463">
        <v>0</v>
      </c>
      <c r="U109" s="364">
        <f t="shared" si="20"/>
        <v>0</v>
      </c>
    </row>
    <row r="110" spans="1:21" s="29" customFormat="1" ht="26.25" customHeight="1" thickBot="1" x14ac:dyDescent="0.4">
      <c r="A110" s="28"/>
      <c r="B110" s="551">
        <v>23</v>
      </c>
      <c r="C110" s="519"/>
      <c r="D110" s="576" t="s">
        <v>708</v>
      </c>
      <c r="E110" s="285" t="s">
        <v>120</v>
      </c>
      <c r="F110" s="145">
        <f t="shared" si="21"/>
        <v>0</v>
      </c>
      <c r="G110" s="278">
        <v>0</v>
      </c>
      <c r="H110" s="334">
        <v>0</v>
      </c>
      <c r="I110" s="334">
        <v>0</v>
      </c>
      <c r="J110" s="334">
        <v>0</v>
      </c>
      <c r="K110" s="146">
        <f t="shared" si="22"/>
        <v>0</v>
      </c>
      <c r="L110" s="280">
        <v>0</v>
      </c>
      <c r="M110" s="280">
        <v>0</v>
      </c>
      <c r="N110" s="280">
        <v>0</v>
      </c>
      <c r="O110" s="280">
        <v>0</v>
      </c>
      <c r="P110" s="364">
        <f t="shared" si="19"/>
        <v>0</v>
      </c>
      <c r="Q110" s="278">
        <v>0</v>
      </c>
      <c r="R110" s="278">
        <v>0</v>
      </c>
      <c r="S110" s="278">
        <v>0</v>
      </c>
      <c r="T110" s="462">
        <v>0</v>
      </c>
      <c r="U110" s="364">
        <f t="shared" si="20"/>
        <v>0</v>
      </c>
    </row>
    <row r="111" spans="1:21" s="29" customFormat="1" ht="27" customHeight="1" thickBot="1" x14ac:dyDescent="0.4">
      <c r="A111" s="28"/>
      <c r="B111" s="552"/>
      <c r="C111" s="519"/>
      <c r="D111" s="577"/>
      <c r="E111" s="286" t="s">
        <v>207</v>
      </c>
      <c r="F111" s="145">
        <f t="shared" si="21"/>
        <v>0</v>
      </c>
      <c r="G111" s="278">
        <v>0</v>
      </c>
      <c r="H111" s="334">
        <v>0</v>
      </c>
      <c r="I111" s="334">
        <v>0</v>
      </c>
      <c r="J111" s="334">
        <v>0</v>
      </c>
      <c r="K111" s="146">
        <f t="shared" si="22"/>
        <v>0</v>
      </c>
      <c r="L111" s="280">
        <v>0</v>
      </c>
      <c r="M111" s="280">
        <v>0</v>
      </c>
      <c r="N111" s="280">
        <v>0</v>
      </c>
      <c r="O111" s="280">
        <v>0</v>
      </c>
      <c r="P111" s="364">
        <f t="shared" si="19"/>
        <v>0</v>
      </c>
      <c r="Q111" s="278">
        <v>0</v>
      </c>
      <c r="R111" s="278">
        <v>0</v>
      </c>
      <c r="S111" s="278">
        <v>0</v>
      </c>
      <c r="T111" s="462">
        <v>0</v>
      </c>
      <c r="U111" s="364">
        <f t="shared" si="20"/>
        <v>0</v>
      </c>
    </row>
    <row r="112" spans="1:21" s="29" customFormat="1" ht="36.75" customHeight="1" thickBot="1" x14ac:dyDescent="0.4">
      <c r="A112" s="28"/>
      <c r="B112" s="553"/>
      <c r="C112" s="519"/>
      <c r="D112" s="578"/>
      <c r="E112" s="287" t="s">
        <v>116</v>
      </c>
      <c r="F112" s="145">
        <f t="shared" si="21"/>
        <v>0</v>
      </c>
      <c r="G112" s="280">
        <v>0</v>
      </c>
      <c r="H112" s="335">
        <v>0</v>
      </c>
      <c r="I112" s="335">
        <v>0</v>
      </c>
      <c r="J112" s="335">
        <v>0</v>
      </c>
      <c r="K112" s="146">
        <f t="shared" si="22"/>
        <v>0</v>
      </c>
      <c r="L112" s="280">
        <v>0</v>
      </c>
      <c r="M112" s="280">
        <v>0</v>
      </c>
      <c r="N112" s="280">
        <v>0</v>
      </c>
      <c r="O112" s="280">
        <v>0</v>
      </c>
      <c r="P112" s="364">
        <f t="shared" si="19"/>
        <v>0</v>
      </c>
      <c r="Q112" s="280">
        <v>0</v>
      </c>
      <c r="R112" s="280">
        <v>0</v>
      </c>
      <c r="S112" s="280">
        <v>0</v>
      </c>
      <c r="T112" s="463">
        <v>0</v>
      </c>
      <c r="U112" s="364">
        <f t="shared" si="20"/>
        <v>0</v>
      </c>
    </row>
    <row r="113" spans="1:21" s="29" customFormat="1" ht="16.5" customHeight="1" x14ac:dyDescent="0.35">
      <c r="A113" s="28"/>
      <c r="B113" s="30"/>
      <c r="C113" s="519"/>
      <c r="D113" s="623" t="s">
        <v>142</v>
      </c>
      <c r="E113" s="599"/>
      <c r="F113" s="145">
        <f t="shared" si="21"/>
        <v>464</v>
      </c>
      <c r="G113" s="146">
        <f t="shared" ref="G113:J115" si="23">G101+G98+G95+G92+G89+G86+G83+G80+G77+G74+G71+G68+G65+G59+G56+G53+G50+G47+G44+G104+G107+G110</f>
        <v>116</v>
      </c>
      <c r="H113" s="146">
        <f t="shared" si="23"/>
        <v>0</v>
      </c>
      <c r="I113" s="146">
        <f t="shared" si="23"/>
        <v>1</v>
      </c>
      <c r="J113" s="146">
        <f t="shared" si="23"/>
        <v>0</v>
      </c>
      <c r="K113" s="146">
        <f t="shared" si="22"/>
        <v>117</v>
      </c>
      <c r="L113" s="146">
        <f t="shared" ref="L113:O115" si="24">L101+L98+L95+L92+L89+L86+L83+L80+L77+L74+L71+L68+L65+L59+L56+L53+L50+L47+L44+L104+L107+L110</f>
        <v>167</v>
      </c>
      <c r="M113" s="146">
        <f t="shared" si="24"/>
        <v>0</v>
      </c>
      <c r="N113" s="146">
        <f t="shared" si="24"/>
        <v>7</v>
      </c>
      <c r="O113" s="146">
        <f t="shared" si="24"/>
        <v>3</v>
      </c>
      <c r="P113" s="364">
        <f t="shared" si="19"/>
        <v>177</v>
      </c>
      <c r="Q113" s="146">
        <f t="shared" ref="Q113:T115" si="25">Q101+Q98+Q95+Q92+Q89+Q86+Q83+Q80+Q77+Q74+Q71+Q68+Q65+Q59+Q56+Q53+Q50+Q47+Q44+Q104+Q107+Q110</f>
        <v>164</v>
      </c>
      <c r="R113" s="146">
        <f t="shared" si="25"/>
        <v>0</v>
      </c>
      <c r="S113" s="146">
        <f t="shared" si="25"/>
        <v>5</v>
      </c>
      <c r="T113" s="464">
        <f t="shared" si="25"/>
        <v>1</v>
      </c>
      <c r="U113" s="364">
        <f t="shared" si="20"/>
        <v>170</v>
      </c>
    </row>
    <row r="114" spans="1:21" s="29" customFormat="1" ht="16.5" customHeight="1" x14ac:dyDescent="0.35">
      <c r="A114" s="28"/>
      <c r="B114" s="30"/>
      <c r="C114" s="519"/>
      <c r="D114" s="603" t="s">
        <v>143</v>
      </c>
      <c r="E114" s="604"/>
      <c r="F114" s="145">
        <f t="shared" si="21"/>
        <v>0</v>
      </c>
      <c r="G114" s="146">
        <f t="shared" si="23"/>
        <v>0</v>
      </c>
      <c r="H114" s="146">
        <f t="shared" si="23"/>
        <v>0</v>
      </c>
      <c r="I114" s="146">
        <f t="shared" si="23"/>
        <v>0</v>
      </c>
      <c r="J114" s="146">
        <f t="shared" si="23"/>
        <v>0</v>
      </c>
      <c r="K114" s="146">
        <f t="shared" si="22"/>
        <v>0</v>
      </c>
      <c r="L114" s="146">
        <f t="shared" si="24"/>
        <v>0</v>
      </c>
      <c r="M114" s="146">
        <f t="shared" si="24"/>
        <v>0</v>
      </c>
      <c r="N114" s="146">
        <f t="shared" si="24"/>
        <v>0</v>
      </c>
      <c r="O114" s="146">
        <f t="shared" si="24"/>
        <v>0</v>
      </c>
      <c r="P114" s="364">
        <f t="shared" si="19"/>
        <v>0</v>
      </c>
      <c r="Q114" s="146">
        <f t="shared" si="25"/>
        <v>0</v>
      </c>
      <c r="R114" s="146">
        <f t="shared" si="25"/>
        <v>0</v>
      </c>
      <c r="S114" s="146">
        <f t="shared" si="25"/>
        <v>0</v>
      </c>
      <c r="T114" s="464">
        <f t="shared" si="25"/>
        <v>0</v>
      </c>
      <c r="U114" s="364">
        <f t="shared" si="20"/>
        <v>0</v>
      </c>
    </row>
    <row r="115" spans="1:21" s="29" customFormat="1" ht="16.5" customHeight="1" thickBot="1" x14ac:dyDescent="0.4">
      <c r="A115" s="42"/>
      <c r="B115" s="40"/>
      <c r="C115" s="520"/>
      <c r="D115" s="601" t="s">
        <v>144</v>
      </c>
      <c r="E115" s="602"/>
      <c r="F115" s="145">
        <f t="shared" si="21"/>
        <v>130</v>
      </c>
      <c r="G115" s="146">
        <f t="shared" si="23"/>
        <v>27</v>
      </c>
      <c r="H115" s="146">
        <f t="shared" si="23"/>
        <v>0</v>
      </c>
      <c r="I115" s="146">
        <f t="shared" si="23"/>
        <v>1</v>
      </c>
      <c r="J115" s="146">
        <f t="shared" si="23"/>
        <v>0</v>
      </c>
      <c r="K115" s="146">
        <f t="shared" si="22"/>
        <v>28</v>
      </c>
      <c r="L115" s="146">
        <f t="shared" si="24"/>
        <v>37</v>
      </c>
      <c r="M115" s="146">
        <f t="shared" si="24"/>
        <v>0</v>
      </c>
      <c r="N115" s="146">
        <f t="shared" si="24"/>
        <v>4</v>
      </c>
      <c r="O115" s="146">
        <f t="shared" si="24"/>
        <v>3</v>
      </c>
      <c r="P115" s="364">
        <f t="shared" si="19"/>
        <v>44</v>
      </c>
      <c r="Q115" s="146">
        <f t="shared" si="25"/>
        <v>55</v>
      </c>
      <c r="R115" s="146">
        <f t="shared" si="25"/>
        <v>0</v>
      </c>
      <c r="S115" s="146">
        <f t="shared" si="25"/>
        <v>3</v>
      </c>
      <c r="T115" s="464">
        <f t="shared" si="25"/>
        <v>0</v>
      </c>
      <c r="U115" s="364">
        <f t="shared" si="20"/>
        <v>58</v>
      </c>
    </row>
    <row r="116" spans="1:21" s="29" customFormat="1" ht="16.5" customHeight="1" x14ac:dyDescent="0.35">
      <c r="A116" s="28"/>
      <c r="B116" s="583">
        <v>1</v>
      </c>
      <c r="C116" s="600" t="s">
        <v>6</v>
      </c>
      <c r="D116" s="521" t="s">
        <v>7</v>
      </c>
      <c r="E116" s="56" t="s">
        <v>120</v>
      </c>
      <c r="F116" s="145">
        <f t="shared" si="21"/>
        <v>0</v>
      </c>
      <c r="G116" s="278">
        <v>0</v>
      </c>
      <c r="H116" s="334">
        <v>0</v>
      </c>
      <c r="I116" s="334">
        <v>0</v>
      </c>
      <c r="J116" s="334">
        <v>0</v>
      </c>
      <c r="K116" s="146">
        <f t="shared" si="22"/>
        <v>0</v>
      </c>
      <c r="L116" s="278">
        <v>0</v>
      </c>
      <c r="M116" s="278">
        <v>0</v>
      </c>
      <c r="N116" s="278">
        <v>0</v>
      </c>
      <c r="O116" s="278">
        <v>0</v>
      </c>
      <c r="P116" s="364">
        <f t="shared" si="19"/>
        <v>0</v>
      </c>
      <c r="Q116" s="278">
        <v>0</v>
      </c>
      <c r="R116" s="278">
        <v>0</v>
      </c>
      <c r="S116" s="278">
        <v>0</v>
      </c>
      <c r="T116" s="462">
        <v>0</v>
      </c>
      <c r="U116" s="364">
        <f t="shared" si="20"/>
        <v>0</v>
      </c>
    </row>
    <row r="117" spans="1:21" s="29" customFormat="1" ht="16.5" customHeight="1" x14ac:dyDescent="0.35">
      <c r="A117" s="28"/>
      <c r="B117" s="552"/>
      <c r="C117" s="567"/>
      <c r="D117" s="521"/>
      <c r="E117" s="57" t="s">
        <v>207</v>
      </c>
      <c r="F117" s="145">
        <f t="shared" si="21"/>
        <v>0</v>
      </c>
      <c r="G117" s="278">
        <v>0</v>
      </c>
      <c r="H117" s="334">
        <v>0</v>
      </c>
      <c r="I117" s="334">
        <v>0</v>
      </c>
      <c r="J117" s="334">
        <v>0</v>
      </c>
      <c r="K117" s="146">
        <f t="shared" si="22"/>
        <v>0</v>
      </c>
      <c r="L117" s="278">
        <v>0</v>
      </c>
      <c r="M117" s="278">
        <v>0</v>
      </c>
      <c r="N117" s="278">
        <v>0</v>
      </c>
      <c r="O117" s="278">
        <v>0</v>
      </c>
      <c r="P117" s="364">
        <f t="shared" si="19"/>
        <v>0</v>
      </c>
      <c r="Q117" s="278">
        <v>0</v>
      </c>
      <c r="R117" s="278">
        <v>0</v>
      </c>
      <c r="S117" s="278">
        <v>0</v>
      </c>
      <c r="T117" s="462">
        <v>0</v>
      </c>
      <c r="U117" s="364">
        <f t="shared" si="20"/>
        <v>0</v>
      </c>
    </row>
    <row r="118" spans="1:21" s="29" customFormat="1" ht="16.5" customHeight="1" thickBot="1" x14ac:dyDescent="0.4">
      <c r="A118" s="28"/>
      <c r="B118" s="553"/>
      <c r="C118" s="567"/>
      <c r="D118" s="522"/>
      <c r="E118" s="165" t="s">
        <v>116</v>
      </c>
      <c r="F118" s="145">
        <f t="shared" si="21"/>
        <v>0</v>
      </c>
      <c r="G118" s="278">
        <v>0</v>
      </c>
      <c r="H118" s="334">
        <v>0</v>
      </c>
      <c r="I118" s="334">
        <v>0</v>
      </c>
      <c r="J118" s="334">
        <v>0</v>
      </c>
      <c r="K118" s="146">
        <f t="shared" si="22"/>
        <v>0</v>
      </c>
      <c r="L118" s="278">
        <v>0</v>
      </c>
      <c r="M118" s="278">
        <v>0</v>
      </c>
      <c r="N118" s="278">
        <v>0</v>
      </c>
      <c r="O118" s="278">
        <v>0</v>
      </c>
      <c r="P118" s="364">
        <f t="shared" si="19"/>
        <v>0</v>
      </c>
      <c r="Q118" s="278">
        <v>0</v>
      </c>
      <c r="R118" s="278">
        <v>0</v>
      </c>
      <c r="S118" s="278">
        <v>0</v>
      </c>
      <c r="T118" s="462">
        <v>0</v>
      </c>
      <c r="U118" s="364">
        <f t="shared" si="20"/>
        <v>0</v>
      </c>
    </row>
    <row r="119" spans="1:21" s="29" customFormat="1" ht="16.5" customHeight="1" x14ac:dyDescent="0.35">
      <c r="A119" s="28"/>
      <c r="B119" s="30"/>
      <c r="C119" s="567"/>
      <c r="D119" s="598" t="s">
        <v>145</v>
      </c>
      <c r="E119" s="599"/>
      <c r="F119" s="145">
        <f t="shared" si="21"/>
        <v>0</v>
      </c>
      <c r="G119" s="146">
        <f t="shared" ref="G119:J121" si="26">G116</f>
        <v>0</v>
      </c>
      <c r="H119" s="146">
        <f t="shared" si="26"/>
        <v>0</v>
      </c>
      <c r="I119" s="146">
        <f t="shared" si="26"/>
        <v>0</v>
      </c>
      <c r="J119" s="146">
        <f t="shared" si="26"/>
        <v>0</v>
      </c>
      <c r="K119" s="146">
        <f t="shared" si="22"/>
        <v>0</v>
      </c>
      <c r="L119" s="146">
        <f t="shared" ref="L119:O121" si="27">L116</f>
        <v>0</v>
      </c>
      <c r="M119" s="146">
        <f t="shared" si="27"/>
        <v>0</v>
      </c>
      <c r="N119" s="146">
        <f t="shared" si="27"/>
        <v>0</v>
      </c>
      <c r="O119" s="146">
        <f t="shared" si="27"/>
        <v>0</v>
      </c>
      <c r="P119" s="364">
        <f t="shared" si="19"/>
        <v>0</v>
      </c>
      <c r="Q119" s="146">
        <f t="shared" ref="Q119:T121" si="28">Q116</f>
        <v>0</v>
      </c>
      <c r="R119" s="146">
        <f t="shared" si="28"/>
        <v>0</v>
      </c>
      <c r="S119" s="146">
        <f t="shared" si="28"/>
        <v>0</v>
      </c>
      <c r="T119" s="464">
        <f t="shared" si="28"/>
        <v>0</v>
      </c>
      <c r="U119" s="364">
        <f t="shared" si="20"/>
        <v>0</v>
      </c>
    </row>
    <row r="120" spans="1:21" s="29" customFormat="1" ht="16.5" customHeight="1" x14ac:dyDescent="0.35">
      <c r="A120" s="28"/>
      <c r="B120" s="30"/>
      <c r="C120" s="567"/>
      <c r="D120" s="603" t="s">
        <v>146</v>
      </c>
      <c r="E120" s="604"/>
      <c r="F120" s="145">
        <f t="shared" si="21"/>
        <v>0</v>
      </c>
      <c r="G120" s="146">
        <f t="shared" si="26"/>
        <v>0</v>
      </c>
      <c r="H120" s="146">
        <f t="shared" si="26"/>
        <v>0</v>
      </c>
      <c r="I120" s="146">
        <f t="shared" si="26"/>
        <v>0</v>
      </c>
      <c r="J120" s="146">
        <f t="shared" si="26"/>
        <v>0</v>
      </c>
      <c r="K120" s="146">
        <f t="shared" si="22"/>
        <v>0</v>
      </c>
      <c r="L120" s="146">
        <f t="shared" si="27"/>
        <v>0</v>
      </c>
      <c r="M120" s="146">
        <f t="shared" si="27"/>
        <v>0</v>
      </c>
      <c r="N120" s="146">
        <f t="shared" si="27"/>
        <v>0</v>
      </c>
      <c r="O120" s="146">
        <f t="shared" si="27"/>
        <v>0</v>
      </c>
      <c r="P120" s="364">
        <f t="shared" si="19"/>
        <v>0</v>
      </c>
      <c r="Q120" s="146">
        <f t="shared" si="28"/>
        <v>0</v>
      </c>
      <c r="R120" s="146">
        <f t="shared" si="28"/>
        <v>0</v>
      </c>
      <c r="S120" s="146">
        <f t="shared" si="28"/>
        <v>0</v>
      </c>
      <c r="T120" s="464">
        <f t="shared" si="28"/>
        <v>0</v>
      </c>
      <c r="U120" s="364">
        <f t="shared" si="20"/>
        <v>0</v>
      </c>
    </row>
    <row r="121" spans="1:21" s="29" customFormat="1" ht="16.5" customHeight="1" thickBot="1" x14ac:dyDescent="0.4">
      <c r="A121" s="28"/>
      <c r="B121" s="40"/>
      <c r="C121" s="568"/>
      <c r="D121" s="601" t="s">
        <v>147</v>
      </c>
      <c r="E121" s="602"/>
      <c r="F121" s="145">
        <f t="shared" si="21"/>
        <v>0</v>
      </c>
      <c r="G121" s="146">
        <f t="shared" si="26"/>
        <v>0</v>
      </c>
      <c r="H121" s="146">
        <f t="shared" si="26"/>
        <v>0</v>
      </c>
      <c r="I121" s="146">
        <f t="shared" si="26"/>
        <v>0</v>
      </c>
      <c r="J121" s="146">
        <f t="shared" si="26"/>
        <v>0</v>
      </c>
      <c r="K121" s="146">
        <f t="shared" si="22"/>
        <v>0</v>
      </c>
      <c r="L121" s="146">
        <f t="shared" si="27"/>
        <v>0</v>
      </c>
      <c r="M121" s="146">
        <f t="shared" si="27"/>
        <v>0</v>
      </c>
      <c r="N121" s="146">
        <f t="shared" si="27"/>
        <v>0</v>
      </c>
      <c r="O121" s="146">
        <f t="shared" si="27"/>
        <v>0</v>
      </c>
      <c r="P121" s="364">
        <f t="shared" si="19"/>
        <v>0</v>
      </c>
      <c r="Q121" s="146">
        <f t="shared" si="28"/>
        <v>0</v>
      </c>
      <c r="R121" s="146">
        <f t="shared" si="28"/>
        <v>0</v>
      </c>
      <c r="S121" s="146">
        <f t="shared" si="28"/>
        <v>0</v>
      </c>
      <c r="T121" s="464">
        <f t="shared" si="28"/>
        <v>0</v>
      </c>
      <c r="U121" s="364">
        <f t="shared" si="20"/>
        <v>0</v>
      </c>
    </row>
    <row r="122" spans="1:21" s="29" customFormat="1" ht="16.5" customHeight="1" x14ac:dyDescent="0.35">
      <c r="A122" s="28"/>
      <c r="B122" s="553">
        <v>1</v>
      </c>
      <c r="C122" s="518" t="s">
        <v>31</v>
      </c>
      <c r="D122" s="557" t="s">
        <v>424</v>
      </c>
      <c r="E122" s="56" t="s">
        <v>120</v>
      </c>
      <c r="F122" s="145">
        <f t="shared" si="21"/>
        <v>1</v>
      </c>
      <c r="G122" s="278">
        <v>0</v>
      </c>
      <c r="H122" s="334">
        <v>0</v>
      </c>
      <c r="I122" s="334">
        <v>0</v>
      </c>
      <c r="J122" s="334">
        <v>0</v>
      </c>
      <c r="K122" s="146">
        <f t="shared" si="22"/>
        <v>0</v>
      </c>
      <c r="L122" s="278">
        <v>0</v>
      </c>
      <c r="M122" s="278">
        <v>0</v>
      </c>
      <c r="N122" s="278">
        <v>0</v>
      </c>
      <c r="O122" s="278">
        <v>0</v>
      </c>
      <c r="P122" s="364">
        <f t="shared" si="19"/>
        <v>0</v>
      </c>
      <c r="Q122" s="278">
        <v>1</v>
      </c>
      <c r="R122" s="278">
        <v>0</v>
      </c>
      <c r="S122" s="278">
        <v>0</v>
      </c>
      <c r="T122" s="462">
        <v>0</v>
      </c>
      <c r="U122" s="364">
        <f t="shared" si="20"/>
        <v>1</v>
      </c>
    </row>
    <row r="123" spans="1:21" s="29" customFormat="1" ht="16.5" customHeight="1" x14ac:dyDescent="0.35">
      <c r="A123" s="28"/>
      <c r="B123" s="550"/>
      <c r="C123" s="519"/>
      <c r="D123" s="584"/>
      <c r="E123" s="57" t="s">
        <v>207</v>
      </c>
      <c r="F123" s="145">
        <f t="shared" si="21"/>
        <v>0</v>
      </c>
      <c r="G123" s="278">
        <v>0</v>
      </c>
      <c r="H123" s="334">
        <v>0</v>
      </c>
      <c r="I123" s="334">
        <v>0</v>
      </c>
      <c r="J123" s="334">
        <v>0</v>
      </c>
      <c r="K123" s="146">
        <f t="shared" si="22"/>
        <v>0</v>
      </c>
      <c r="L123" s="278">
        <v>0</v>
      </c>
      <c r="M123" s="278">
        <v>0</v>
      </c>
      <c r="N123" s="278">
        <v>0</v>
      </c>
      <c r="O123" s="278">
        <v>0</v>
      </c>
      <c r="P123" s="364">
        <f t="shared" si="19"/>
        <v>0</v>
      </c>
      <c r="Q123" s="278">
        <v>0</v>
      </c>
      <c r="R123" s="278">
        <v>0</v>
      </c>
      <c r="S123" s="278">
        <v>0</v>
      </c>
      <c r="T123" s="462">
        <v>0</v>
      </c>
      <c r="U123" s="364">
        <f t="shared" si="20"/>
        <v>0</v>
      </c>
    </row>
    <row r="124" spans="1:21" s="29" customFormat="1" ht="16.5" customHeight="1" thickBot="1" x14ac:dyDescent="0.4">
      <c r="A124" s="28"/>
      <c r="B124" s="550"/>
      <c r="C124" s="519"/>
      <c r="D124" s="585"/>
      <c r="E124" s="58" t="s">
        <v>116</v>
      </c>
      <c r="F124" s="145">
        <f t="shared" si="21"/>
        <v>1</v>
      </c>
      <c r="G124" s="278">
        <v>0</v>
      </c>
      <c r="H124" s="334">
        <v>0</v>
      </c>
      <c r="I124" s="334">
        <v>0</v>
      </c>
      <c r="J124" s="334">
        <v>0</v>
      </c>
      <c r="K124" s="146">
        <f t="shared" si="22"/>
        <v>0</v>
      </c>
      <c r="L124" s="354">
        <v>0</v>
      </c>
      <c r="M124" s="354">
        <v>0</v>
      </c>
      <c r="N124" s="354">
        <v>0</v>
      </c>
      <c r="O124" s="354">
        <v>0</v>
      </c>
      <c r="P124" s="364">
        <f t="shared" si="19"/>
        <v>0</v>
      </c>
      <c r="Q124" s="354">
        <v>1</v>
      </c>
      <c r="R124" s="354">
        <v>0</v>
      </c>
      <c r="S124" s="354">
        <v>0</v>
      </c>
      <c r="T124" s="470">
        <v>0</v>
      </c>
      <c r="U124" s="364">
        <f t="shared" si="20"/>
        <v>1</v>
      </c>
    </row>
    <row r="125" spans="1:21" s="29" customFormat="1" ht="16.5" customHeight="1" x14ac:dyDescent="0.35">
      <c r="A125" s="28"/>
      <c r="B125" s="550">
        <v>2</v>
      </c>
      <c r="C125" s="519"/>
      <c r="D125" s="584" t="s">
        <v>47</v>
      </c>
      <c r="E125" s="57" t="s">
        <v>120</v>
      </c>
      <c r="F125" s="145">
        <f t="shared" si="21"/>
        <v>27</v>
      </c>
      <c r="G125" s="278">
        <v>5</v>
      </c>
      <c r="H125" s="334">
        <v>0</v>
      </c>
      <c r="I125" s="334">
        <v>1</v>
      </c>
      <c r="J125" s="334">
        <v>0</v>
      </c>
      <c r="K125" s="146">
        <f t="shared" si="22"/>
        <v>6</v>
      </c>
      <c r="L125" s="307">
        <v>11</v>
      </c>
      <c r="M125" s="307">
        <v>0</v>
      </c>
      <c r="N125" s="307">
        <v>3</v>
      </c>
      <c r="O125" s="307">
        <v>0</v>
      </c>
      <c r="P125" s="364">
        <f t="shared" si="19"/>
        <v>14</v>
      </c>
      <c r="Q125" s="307">
        <v>5</v>
      </c>
      <c r="R125" s="307">
        <v>0</v>
      </c>
      <c r="S125" s="307">
        <v>2</v>
      </c>
      <c r="T125" s="465">
        <v>0</v>
      </c>
      <c r="U125" s="364">
        <f t="shared" si="20"/>
        <v>7</v>
      </c>
    </row>
    <row r="126" spans="1:21" s="29" customFormat="1" ht="16.5" customHeight="1" x14ac:dyDescent="0.35">
      <c r="A126" s="28"/>
      <c r="B126" s="550"/>
      <c r="C126" s="519"/>
      <c r="D126" s="584"/>
      <c r="E126" s="57" t="s">
        <v>207</v>
      </c>
      <c r="F126" s="145">
        <f t="shared" si="21"/>
        <v>0</v>
      </c>
      <c r="G126" s="278">
        <v>0</v>
      </c>
      <c r="H126" s="334">
        <v>0</v>
      </c>
      <c r="I126" s="334">
        <v>0</v>
      </c>
      <c r="J126" s="334">
        <v>0</v>
      </c>
      <c r="K126" s="146">
        <f t="shared" si="22"/>
        <v>0</v>
      </c>
      <c r="L126" s="278">
        <v>0</v>
      </c>
      <c r="M126" s="278">
        <v>0</v>
      </c>
      <c r="N126" s="278">
        <v>0</v>
      </c>
      <c r="O126" s="278">
        <v>0</v>
      </c>
      <c r="P126" s="364">
        <f t="shared" si="19"/>
        <v>0</v>
      </c>
      <c r="Q126" s="278">
        <v>0</v>
      </c>
      <c r="R126" s="278">
        <v>0</v>
      </c>
      <c r="S126" s="278">
        <v>0</v>
      </c>
      <c r="T126" s="462">
        <v>0</v>
      </c>
      <c r="U126" s="364">
        <f t="shared" si="20"/>
        <v>0</v>
      </c>
    </row>
    <row r="127" spans="1:21" s="29" customFormat="1" ht="16.5" customHeight="1" thickBot="1" x14ac:dyDescent="0.4">
      <c r="A127" s="28"/>
      <c r="B127" s="550"/>
      <c r="C127" s="519"/>
      <c r="D127" s="585"/>
      <c r="E127" s="58" t="s">
        <v>116</v>
      </c>
      <c r="F127" s="145">
        <f t="shared" si="21"/>
        <v>4</v>
      </c>
      <c r="G127" s="278">
        <v>0</v>
      </c>
      <c r="H127" s="334">
        <v>0</v>
      </c>
      <c r="I127" s="334">
        <v>0</v>
      </c>
      <c r="J127" s="334">
        <v>0</v>
      </c>
      <c r="K127" s="146">
        <f t="shared" si="22"/>
        <v>0</v>
      </c>
      <c r="L127" s="355">
        <v>1</v>
      </c>
      <c r="M127" s="355">
        <v>0</v>
      </c>
      <c r="N127" s="355">
        <v>1</v>
      </c>
      <c r="O127" s="355">
        <v>0</v>
      </c>
      <c r="P127" s="364">
        <f t="shared" si="19"/>
        <v>2</v>
      </c>
      <c r="Q127" s="355">
        <v>0</v>
      </c>
      <c r="R127" s="355">
        <v>0</v>
      </c>
      <c r="S127" s="355">
        <v>2</v>
      </c>
      <c r="T127" s="471">
        <v>0</v>
      </c>
      <c r="U127" s="364">
        <f t="shared" si="20"/>
        <v>2</v>
      </c>
    </row>
    <row r="128" spans="1:21" s="29" customFormat="1" ht="16.5" customHeight="1" x14ac:dyDescent="0.35">
      <c r="A128" s="28"/>
      <c r="B128" s="550">
        <v>3</v>
      </c>
      <c r="C128" s="519"/>
      <c r="D128" s="584" t="s">
        <v>425</v>
      </c>
      <c r="E128" s="57" t="s">
        <v>120</v>
      </c>
      <c r="F128" s="145">
        <f t="shared" si="21"/>
        <v>0</v>
      </c>
      <c r="G128" s="278">
        <v>0</v>
      </c>
      <c r="H128" s="334">
        <v>0</v>
      </c>
      <c r="I128" s="334">
        <v>0</v>
      </c>
      <c r="J128" s="334">
        <v>0</v>
      </c>
      <c r="K128" s="146">
        <f t="shared" si="22"/>
        <v>0</v>
      </c>
      <c r="L128" s="278">
        <v>0</v>
      </c>
      <c r="M128" s="278">
        <v>0</v>
      </c>
      <c r="N128" s="278">
        <v>0</v>
      </c>
      <c r="O128" s="278">
        <v>0</v>
      </c>
      <c r="P128" s="364">
        <f t="shared" si="19"/>
        <v>0</v>
      </c>
      <c r="Q128" s="278">
        <v>0</v>
      </c>
      <c r="R128" s="278">
        <v>0</v>
      </c>
      <c r="S128" s="278">
        <v>0</v>
      </c>
      <c r="T128" s="462">
        <v>0</v>
      </c>
      <c r="U128" s="364">
        <f t="shared" si="20"/>
        <v>0</v>
      </c>
    </row>
    <row r="129" spans="1:21" s="29" customFormat="1" ht="16.5" customHeight="1" x14ac:dyDescent="0.35">
      <c r="A129" s="28"/>
      <c r="B129" s="550"/>
      <c r="C129" s="519"/>
      <c r="D129" s="584"/>
      <c r="E129" s="57" t="s">
        <v>207</v>
      </c>
      <c r="F129" s="145">
        <f t="shared" si="21"/>
        <v>0</v>
      </c>
      <c r="G129" s="278">
        <v>0</v>
      </c>
      <c r="H129" s="334">
        <v>0</v>
      </c>
      <c r="I129" s="334">
        <v>0</v>
      </c>
      <c r="J129" s="334">
        <v>0</v>
      </c>
      <c r="K129" s="146">
        <f t="shared" si="22"/>
        <v>0</v>
      </c>
      <c r="L129" s="278">
        <v>0</v>
      </c>
      <c r="M129" s="278">
        <v>0</v>
      </c>
      <c r="N129" s="278">
        <v>0</v>
      </c>
      <c r="O129" s="278">
        <v>0</v>
      </c>
      <c r="P129" s="364">
        <f t="shared" si="19"/>
        <v>0</v>
      </c>
      <c r="Q129" s="278">
        <v>0</v>
      </c>
      <c r="R129" s="278">
        <v>0</v>
      </c>
      <c r="S129" s="278">
        <v>0</v>
      </c>
      <c r="T129" s="462">
        <v>0</v>
      </c>
      <c r="U129" s="364">
        <f t="shared" si="20"/>
        <v>0</v>
      </c>
    </row>
    <row r="130" spans="1:21" s="29" customFormat="1" ht="16.5" customHeight="1" thickBot="1" x14ac:dyDescent="0.4">
      <c r="A130" s="28"/>
      <c r="B130" s="550"/>
      <c r="C130" s="519"/>
      <c r="D130" s="585"/>
      <c r="E130" s="131" t="s">
        <v>116</v>
      </c>
      <c r="F130" s="145">
        <f t="shared" si="21"/>
        <v>0</v>
      </c>
      <c r="G130" s="305"/>
      <c r="H130" s="305"/>
      <c r="I130" s="305"/>
      <c r="J130" s="305"/>
      <c r="K130" s="146">
        <f t="shared" si="22"/>
        <v>0</v>
      </c>
      <c r="L130" s="305"/>
      <c r="M130" s="305"/>
      <c r="N130" s="305"/>
      <c r="O130" s="305"/>
      <c r="P130" s="364">
        <f t="shared" si="19"/>
        <v>0</v>
      </c>
      <c r="Q130" s="305"/>
      <c r="R130" s="305"/>
      <c r="S130" s="305"/>
      <c r="T130" s="466"/>
      <c r="U130" s="364">
        <f t="shared" si="20"/>
        <v>0</v>
      </c>
    </row>
    <row r="131" spans="1:21" s="29" customFormat="1" ht="16.5" customHeight="1" x14ac:dyDescent="0.35">
      <c r="A131" s="28"/>
      <c r="B131" s="550">
        <v>4</v>
      </c>
      <c r="C131" s="519"/>
      <c r="D131" s="584" t="s">
        <v>426</v>
      </c>
      <c r="E131" s="57" t="s">
        <v>120</v>
      </c>
      <c r="F131" s="145">
        <f t="shared" si="21"/>
        <v>0</v>
      </c>
      <c r="G131" s="278">
        <v>0</v>
      </c>
      <c r="H131" s="334">
        <v>0</v>
      </c>
      <c r="I131" s="334">
        <v>0</v>
      </c>
      <c r="J131" s="334">
        <v>0</v>
      </c>
      <c r="K131" s="146">
        <f t="shared" si="22"/>
        <v>0</v>
      </c>
      <c r="L131" s="278">
        <v>0</v>
      </c>
      <c r="M131" s="278">
        <v>0</v>
      </c>
      <c r="N131" s="278">
        <v>0</v>
      </c>
      <c r="O131" s="278">
        <v>0</v>
      </c>
      <c r="P131" s="364">
        <f t="shared" si="19"/>
        <v>0</v>
      </c>
      <c r="Q131" s="278">
        <v>0</v>
      </c>
      <c r="R131" s="278">
        <v>0</v>
      </c>
      <c r="S131" s="278">
        <v>0</v>
      </c>
      <c r="T131" s="462">
        <v>0</v>
      </c>
      <c r="U131" s="364">
        <f t="shared" si="20"/>
        <v>0</v>
      </c>
    </row>
    <row r="132" spans="1:21" s="29" customFormat="1" ht="16.5" customHeight="1" x14ac:dyDescent="0.35">
      <c r="A132" s="28"/>
      <c r="B132" s="550"/>
      <c r="C132" s="519"/>
      <c r="D132" s="584"/>
      <c r="E132" s="57" t="s">
        <v>207</v>
      </c>
      <c r="F132" s="145">
        <f t="shared" si="21"/>
        <v>0</v>
      </c>
      <c r="G132" s="278">
        <v>0</v>
      </c>
      <c r="H132" s="334">
        <v>0</v>
      </c>
      <c r="I132" s="334">
        <v>0</v>
      </c>
      <c r="J132" s="334">
        <v>0</v>
      </c>
      <c r="K132" s="146">
        <f t="shared" si="22"/>
        <v>0</v>
      </c>
      <c r="L132" s="278">
        <v>0</v>
      </c>
      <c r="M132" s="278">
        <v>0</v>
      </c>
      <c r="N132" s="278">
        <v>0</v>
      </c>
      <c r="O132" s="278">
        <v>0</v>
      </c>
      <c r="P132" s="364">
        <f t="shared" si="19"/>
        <v>0</v>
      </c>
      <c r="Q132" s="278">
        <v>0</v>
      </c>
      <c r="R132" s="278">
        <v>0</v>
      </c>
      <c r="S132" s="278">
        <v>0</v>
      </c>
      <c r="T132" s="462">
        <v>0</v>
      </c>
      <c r="U132" s="364">
        <f t="shared" si="20"/>
        <v>0</v>
      </c>
    </row>
    <row r="133" spans="1:21" s="29" customFormat="1" ht="16.5" customHeight="1" thickBot="1" x14ac:dyDescent="0.4">
      <c r="A133" s="28"/>
      <c r="B133" s="550"/>
      <c r="C133" s="519"/>
      <c r="D133" s="585"/>
      <c r="E133" s="131" t="s">
        <v>116</v>
      </c>
      <c r="F133" s="145">
        <f t="shared" si="21"/>
        <v>0</v>
      </c>
      <c r="G133" s="305"/>
      <c r="H133" s="305"/>
      <c r="I133" s="305"/>
      <c r="J133" s="305"/>
      <c r="K133" s="146">
        <f t="shared" si="22"/>
        <v>0</v>
      </c>
      <c r="L133" s="305"/>
      <c r="M133" s="305"/>
      <c r="N133" s="305"/>
      <c r="O133" s="305"/>
      <c r="P133" s="364">
        <f t="shared" si="19"/>
        <v>0</v>
      </c>
      <c r="Q133" s="305"/>
      <c r="R133" s="305"/>
      <c r="S133" s="305"/>
      <c r="T133" s="466"/>
      <c r="U133" s="364">
        <f t="shared" si="20"/>
        <v>0</v>
      </c>
    </row>
    <row r="134" spans="1:21" s="29" customFormat="1" ht="16.5" customHeight="1" x14ac:dyDescent="0.35">
      <c r="A134" s="28"/>
      <c r="B134" s="550">
        <v>5</v>
      </c>
      <c r="C134" s="519"/>
      <c r="D134" s="570" t="s">
        <v>427</v>
      </c>
      <c r="E134" s="57" t="s">
        <v>120</v>
      </c>
      <c r="F134" s="145">
        <f t="shared" si="21"/>
        <v>122</v>
      </c>
      <c r="G134" s="278">
        <v>35</v>
      </c>
      <c r="H134" s="334">
        <v>1</v>
      </c>
      <c r="I134" s="334">
        <v>1</v>
      </c>
      <c r="J134" s="334">
        <v>0</v>
      </c>
      <c r="K134" s="146">
        <f t="shared" si="22"/>
        <v>37</v>
      </c>
      <c r="L134" s="278">
        <v>36</v>
      </c>
      <c r="M134" s="278">
        <v>0</v>
      </c>
      <c r="N134" s="278">
        <v>1</v>
      </c>
      <c r="O134" s="278">
        <v>0</v>
      </c>
      <c r="P134" s="364">
        <f t="shared" si="19"/>
        <v>37</v>
      </c>
      <c r="Q134" s="278">
        <v>48</v>
      </c>
      <c r="R134" s="278">
        <v>0</v>
      </c>
      <c r="S134" s="278">
        <v>0</v>
      </c>
      <c r="T134" s="462">
        <v>0</v>
      </c>
      <c r="U134" s="364">
        <f t="shared" si="20"/>
        <v>48</v>
      </c>
    </row>
    <row r="135" spans="1:21" s="29" customFormat="1" ht="16.5" customHeight="1" x14ac:dyDescent="0.35">
      <c r="A135" s="28"/>
      <c r="B135" s="550"/>
      <c r="C135" s="519"/>
      <c r="D135" s="570"/>
      <c r="E135" s="57" t="s">
        <v>207</v>
      </c>
      <c r="F135" s="145">
        <f t="shared" si="21"/>
        <v>0</v>
      </c>
      <c r="G135" s="278">
        <v>0</v>
      </c>
      <c r="H135" s="334">
        <v>0</v>
      </c>
      <c r="I135" s="334">
        <v>0</v>
      </c>
      <c r="J135" s="334">
        <v>0</v>
      </c>
      <c r="K135" s="146">
        <f t="shared" si="22"/>
        <v>0</v>
      </c>
      <c r="L135" s="278">
        <v>0</v>
      </c>
      <c r="M135" s="278">
        <v>0</v>
      </c>
      <c r="N135" s="278">
        <v>0</v>
      </c>
      <c r="O135" s="278">
        <v>0</v>
      </c>
      <c r="P135" s="364">
        <f t="shared" si="19"/>
        <v>0</v>
      </c>
      <c r="Q135" s="278">
        <v>0</v>
      </c>
      <c r="R135" s="278">
        <v>0</v>
      </c>
      <c r="S135" s="278">
        <v>0</v>
      </c>
      <c r="T135" s="462">
        <v>0</v>
      </c>
      <c r="U135" s="364">
        <f t="shared" si="20"/>
        <v>0</v>
      </c>
    </row>
    <row r="136" spans="1:21" s="29" customFormat="1" ht="16.5" customHeight="1" thickBot="1" x14ac:dyDescent="0.4">
      <c r="A136" s="28"/>
      <c r="B136" s="550"/>
      <c r="C136" s="519"/>
      <c r="D136" s="571"/>
      <c r="E136" s="58" t="s">
        <v>116</v>
      </c>
      <c r="F136" s="145">
        <f t="shared" si="21"/>
        <v>114</v>
      </c>
      <c r="G136" s="280">
        <v>32</v>
      </c>
      <c r="H136" s="335">
        <v>1</v>
      </c>
      <c r="I136" s="335">
        <v>1</v>
      </c>
      <c r="J136" s="335">
        <v>0</v>
      </c>
      <c r="K136" s="146">
        <f t="shared" si="22"/>
        <v>34</v>
      </c>
      <c r="L136" s="280">
        <v>33</v>
      </c>
      <c r="M136" s="280">
        <v>0</v>
      </c>
      <c r="N136" s="280">
        <v>2</v>
      </c>
      <c r="O136" s="280">
        <v>0</v>
      </c>
      <c r="P136" s="364">
        <f t="shared" ref="P136:P199" si="29">L136+M136+N136+O136</f>
        <v>35</v>
      </c>
      <c r="Q136" s="280">
        <v>45</v>
      </c>
      <c r="R136" s="280">
        <v>0</v>
      </c>
      <c r="S136" s="280">
        <v>0</v>
      </c>
      <c r="T136" s="463">
        <v>0</v>
      </c>
      <c r="U136" s="364">
        <f t="shared" ref="U136:U199" si="30">Q136+R136+S136+T136</f>
        <v>45</v>
      </c>
    </row>
    <row r="137" spans="1:21" s="29" customFormat="1" ht="15.75" customHeight="1" x14ac:dyDescent="0.35">
      <c r="A137" s="28"/>
      <c r="B137" s="550">
        <v>6</v>
      </c>
      <c r="C137" s="519"/>
      <c r="D137" s="584" t="s">
        <v>428</v>
      </c>
      <c r="E137" s="57" t="s">
        <v>120</v>
      </c>
      <c r="F137" s="145">
        <f t="shared" ref="F137:F200" si="31">K137+P137+U137</f>
        <v>0</v>
      </c>
      <c r="G137" s="278">
        <v>0</v>
      </c>
      <c r="H137" s="334">
        <v>0</v>
      </c>
      <c r="I137" s="334">
        <v>0</v>
      </c>
      <c r="J137" s="334">
        <v>0</v>
      </c>
      <c r="K137" s="146">
        <f t="shared" ref="K137:K200" si="32">G137+H137+I137+J137</f>
        <v>0</v>
      </c>
      <c r="L137" s="278">
        <v>0</v>
      </c>
      <c r="M137" s="278">
        <v>0</v>
      </c>
      <c r="N137" s="278">
        <v>0</v>
      </c>
      <c r="O137" s="278">
        <v>0</v>
      </c>
      <c r="P137" s="364">
        <f t="shared" si="29"/>
        <v>0</v>
      </c>
      <c r="Q137" s="278">
        <v>0</v>
      </c>
      <c r="R137" s="278">
        <v>0</v>
      </c>
      <c r="S137" s="278">
        <v>0</v>
      </c>
      <c r="T137" s="462">
        <v>0</v>
      </c>
      <c r="U137" s="364">
        <f t="shared" si="30"/>
        <v>0</v>
      </c>
    </row>
    <row r="138" spans="1:21" s="29" customFormat="1" ht="15.75" customHeight="1" x14ac:dyDescent="0.35">
      <c r="A138" s="28"/>
      <c r="B138" s="550"/>
      <c r="C138" s="519"/>
      <c r="D138" s="584"/>
      <c r="E138" s="57" t="s">
        <v>207</v>
      </c>
      <c r="F138" s="145">
        <f t="shared" si="31"/>
        <v>0</v>
      </c>
      <c r="G138" s="278">
        <v>0</v>
      </c>
      <c r="H138" s="334">
        <v>0</v>
      </c>
      <c r="I138" s="334">
        <v>0</v>
      </c>
      <c r="J138" s="334">
        <v>0</v>
      </c>
      <c r="K138" s="146">
        <f t="shared" si="32"/>
        <v>0</v>
      </c>
      <c r="L138" s="278">
        <v>0</v>
      </c>
      <c r="M138" s="278">
        <v>0</v>
      </c>
      <c r="N138" s="278">
        <v>0</v>
      </c>
      <c r="O138" s="278">
        <v>0</v>
      </c>
      <c r="P138" s="364">
        <f t="shared" si="29"/>
        <v>0</v>
      </c>
      <c r="Q138" s="278">
        <v>0</v>
      </c>
      <c r="R138" s="278">
        <v>0</v>
      </c>
      <c r="S138" s="278">
        <v>0</v>
      </c>
      <c r="T138" s="462">
        <v>0</v>
      </c>
      <c r="U138" s="364">
        <f t="shared" si="30"/>
        <v>0</v>
      </c>
    </row>
    <row r="139" spans="1:21" s="29" customFormat="1" ht="15.75" customHeight="1" thickBot="1" x14ac:dyDescent="0.4">
      <c r="A139" s="28"/>
      <c r="B139" s="550"/>
      <c r="C139" s="519"/>
      <c r="D139" s="585"/>
      <c r="E139" s="58" t="s">
        <v>116</v>
      </c>
      <c r="F139" s="145">
        <f t="shared" si="31"/>
        <v>0</v>
      </c>
      <c r="G139" s="280">
        <v>0</v>
      </c>
      <c r="H139" s="335">
        <v>0</v>
      </c>
      <c r="I139" s="335">
        <v>0</v>
      </c>
      <c r="J139" s="335">
        <v>0</v>
      </c>
      <c r="K139" s="146">
        <f t="shared" si="32"/>
        <v>0</v>
      </c>
      <c r="L139" s="280">
        <v>0</v>
      </c>
      <c r="M139" s="280">
        <v>0</v>
      </c>
      <c r="N139" s="280">
        <v>0</v>
      </c>
      <c r="O139" s="280">
        <v>0</v>
      </c>
      <c r="P139" s="364">
        <f t="shared" si="29"/>
        <v>0</v>
      </c>
      <c r="Q139" s="280">
        <v>0</v>
      </c>
      <c r="R139" s="280">
        <v>0</v>
      </c>
      <c r="S139" s="280">
        <v>0</v>
      </c>
      <c r="T139" s="463">
        <v>0</v>
      </c>
      <c r="U139" s="364">
        <f t="shared" si="30"/>
        <v>0</v>
      </c>
    </row>
    <row r="140" spans="1:21" s="29" customFormat="1" ht="16.5" customHeight="1" x14ac:dyDescent="0.35">
      <c r="A140" s="28"/>
      <c r="B140" s="550">
        <v>7</v>
      </c>
      <c r="C140" s="519"/>
      <c r="D140" s="584" t="s">
        <v>429</v>
      </c>
      <c r="E140" s="60" t="s">
        <v>120</v>
      </c>
      <c r="F140" s="145">
        <f t="shared" si="31"/>
        <v>31</v>
      </c>
      <c r="G140" s="278">
        <v>8</v>
      </c>
      <c r="H140" s="334">
        <v>0</v>
      </c>
      <c r="I140" s="334">
        <v>2</v>
      </c>
      <c r="J140" s="334">
        <v>0</v>
      </c>
      <c r="K140" s="146">
        <f t="shared" si="32"/>
        <v>10</v>
      </c>
      <c r="L140" s="278">
        <v>5</v>
      </c>
      <c r="M140" s="278">
        <v>0</v>
      </c>
      <c r="N140" s="278">
        <v>2</v>
      </c>
      <c r="O140" s="278">
        <v>0</v>
      </c>
      <c r="P140" s="364">
        <f t="shared" si="29"/>
        <v>7</v>
      </c>
      <c r="Q140" s="278">
        <v>14</v>
      </c>
      <c r="R140" s="278">
        <v>0</v>
      </c>
      <c r="S140" s="278">
        <v>0</v>
      </c>
      <c r="T140" s="462">
        <v>0</v>
      </c>
      <c r="U140" s="364">
        <f t="shared" si="30"/>
        <v>14</v>
      </c>
    </row>
    <row r="141" spans="1:21" s="29" customFormat="1" ht="16.5" customHeight="1" x14ac:dyDescent="0.35">
      <c r="A141" s="28"/>
      <c r="B141" s="550"/>
      <c r="C141" s="519"/>
      <c r="D141" s="584"/>
      <c r="E141" s="60" t="s">
        <v>207</v>
      </c>
      <c r="F141" s="145">
        <f t="shared" si="31"/>
        <v>0</v>
      </c>
      <c r="G141" s="278">
        <v>0</v>
      </c>
      <c r="H141" s="334">
        <v>0</v>
      </c>
      <c r="I141" s="334">
        <v>0</v>
      </c>
      <c r="J141" s="334">
        <v>0</v>
      </c>
      <c r="K141" s="146">
        <f t="shared" si="32"/>
        <v>0</v>
      </c>
      <c r="L141" s="278">
        <v>0</v>
      </c>
      <c r="M141" s="278">
        <v>0</v>
      </c>
      <c r="N141" s="278">
        <v>0</v>
      </c>
      <c r="O141" s="278">
        <v>0</v>
      </c>
      <c r="P141" s="364">
        <f t="shared" si="29"/>
        <v>0</v>
      </c>
      <c r="Q141" s="278">
        <v>0</v>
      </c>
      <c r="R141" s="278">
        <v>0</v>
      </c>
      <c r="S141" s="278">
        <v>0</v>
      </c>
      <c r="T141" s="462">
        <v>0</v>
      </c>
      <c r="U141" s="364">
        <f t="shared" si="30"/>
        <v>0</v>
      </c>
    </row>
    <row r="142" spans="1:21" s="29" customFormat="1" ht="20.45" customHeight="1" thickBot="1" x14ac:dyDescent="0.4">
      <c r="A142" s="28"/>
      <c r="B142" s="550"/>
      <c r="C142" s="519"/>
      <c r="D142" s="585"/>
      <c r="E142" s="135" t="s">
        <v>116</v>
      </c>
      <c r="F142" s="145">
        <f t="shared" si="31"/>
        <v>0</v>
      </c>
      <c r="G142" s="305"/>
      <c r="H142" s="305"/>
      <c r="I142" s="305"/>
      <c r="J142" s="305"/>
      <c r="K142" s="146">
        <f t="shared" si="32"/>
        <v>0</v>
      </c>
      <c r="L142" s="305"/>
      <c r="M142" s="305"/>
      <c r="N142" s="305"/>
      <c r="O142" s="305"/>
      <c r="P142" s="364">
        <f t="shared" si="29"/>
        <v>0</v>
      </c>
      <c r="Q142" s="305"/>
      <c r="R142" s="305"/>
      <c r="S142" s="305"/>
      <c r="T142" s="466"/>
      <c r="U142" s="364">
        <f t="shared" si="30"/>
        <v>0</v>
      </c>
    </row>
    <row r="143" spans="1:21" s="29" customFormat="1" ht="24" customHeight="1" x14ac:dyDescent="0.35">
      <c r="A143" s="28"/>
      <c r="B143" s="550">
        <v>8</v>
      </c>
      <c r="C143" s="519"/>
      <c r="D143" s="584" t="s">
        <v>430</v>
      </c>
      <c r="E143" s="60" t="s">
        <v>120</v>
      </c>
      <c r="F143" s="145">
        <f t="shared" si="31"/>
        <v>14</v>
      </c>
      <c r="G143" s="278">
        <v>5</v>
      </c>
      <c r="H143" s="334">
        <v>0</v>
      </c>
      <c r="I143" s="334">
        <v>0</v>
      </c>
      <c r="J143" s="334">
        <v>0</v>
      </c>
      <c r="K143" s="146">
        <f t="shared" si="32"/>
        <v>5</v>
      </c>
      <c r="L143" s="278">
        <v>3</v>
      </c>
      <c r="M143" s="278">
        <v>1</v>
      </c>
      <c r="N143" s="278">
        <v>1</v>
      </c>
      <c r="O143" s="278">
        <v>0</v>
      </c>
      <c r="P143" s="364">
        <f t="shared" si="29"/>
        <v>5</v>
      </c>
      <c r="Q143" s="278">
        <v>4</v>
      </c>
      <c r="R143" s="278">
        <v>0</v>
      </c>
      <c r="S143" s="278">
        <v>0</v>
      </c>
      <c r="T143" s="462">
        <v>0</v>
      </c>
      <c r="U143" s="364">
        <f t="shared" si="30"/>
        <v>4</v>
      </c>
    </row>
    <row r="144" spans="1:21" s="29" customFormat="1" ht="24" customHeight="1" x14ac:dyDescent="0.35">
      <c r="A144" s="28"/>
      <c r="B144" s="550"/>
      <c r="C144" s="519"/>
      <c r="D144" s="584"/>
      <c r="E144" s="60" t="s">
        <v>207</v>
      </c>
      <c r="F144" s="145">
        <f t="shared" si="31"/>
        <v>0</v>
      </c>
      <c r="G144" s="278">
        <v>0</v>
      </c>
      <c r="H144" s="334">
        <v>0</v>
      </c>
      <c r="I144" s="334">
        <v>0</v>
      </c>
      <c r="J144" s="334">
        <v>0</v>
      </c>
      <c r="K144" s="146">
        <f t="shared" si="32"/>
        <v>0</v>
      </c>
      <c r="L144" s="278">
        <v>0</v>
      </c>
      <c r="M144" s="278">
        <v>0</v>
      </c>
      <c r="N144" s="278">
        <v>0</v>
      </c>
      <c r="O144" s="278">
        <v>0</v>
      </c>
      <c r="P144" s="364">
        <f t="shared" si="29"/>
        <v>0</v>
      </c>
      <c r="Q144" s="278">
        <v>0</v>
      </c>
      <c r="R144" s="278">
        <v>0</v>
      </c>
      <c r="S144" s="278">
        <v>0</v>
      </c>
      <c r="T144" s="462">
        <v>0</v>
      </c>
      <c r="U144" s="364">
        <f t="shared" si="30"/>
        <v>0</v>
      </c>
    </row>
    <row r="145" spans="1:109" s="29" customFormat="1" ht="24" customHeight="1" thickBot="1" x14ac:dyDescent="0.4">
      <c r="A145" s="28"/>
      <c r="B145" s="550"/>
      <c r="C145" s="519"/>
      <c r="D145" s="585"/>
      <c r="E145" s="61" t="s">
        <v>116</v>
      </c>
      <c r="F145" s="145">
        <f t="shared" si="31"/>
        <v>13</v>
      </c>
      <c r="G145" s="280">
        <v>3</v>
      </c>
      <c r="H145" s="335">
        <v>1</v>
      </c>
      <c r="I145" s="335">
        <v>0</v>
      </c>
      <c r="J145" s="335">
        <v>0</v>
      </c>
      <c r="K145" s="146">
        <f t="shared" si="32"/>
        <v>4</v>
      </c>
      <c r="L145" s="280">
        <v>4</v>
      </c>
      <c r="M145" s="280">
        <v>0</v>
      </c>
      <c r="N145" s="280">
        <v>1</v>
      </c>
      <c r="O145" s="280">
        <v>0</v>
      </c>
      <c r="P145" s="364">
        <f t="shared" si="29"/>
        <v>5</v>
      </c>
      <c r="Q145" s="280">
        <v>4</v>
      </c>
      <c r="R145" s="280">
        <v>0</v>
      </c>
      <c r="S145" s="280">
        <v>0</v>
      </c>
      <c r="T145" s="463">
        <v>0</v>
      </c>
      <c r="U145" s="364">
        <f t="shared" si="30"/>
        <v>4</v>
      </c>
    </row>
    <row r="146" spans="1:109" s="29" customFormat="1" ht="21" customHeight="1" x14ac:dyDescent="0.35">
      <c r="A146" s="28"/>
      <c r="B146" s="550">
        <v>9</v>
      </c>
      <c r="C146" s="519"/>
      <c r="D146" s="584" t="s">
        <v>431</v>
      </c>
      <c r="E146" s="60" t="s">
        <v>120</v>
      </c>
      <c r="F146" s="145">
        <f t="shared" si="31"/>
        <v>0</v>
      </c>
      <c r="G146" s="278">
        <v>0</v>
      </c>
      <c r="H146" s="334">
        <v>0</v>
      </c>
      <c r="I146" s="334">
        <v>0</v>
      </c>
      <c r="J146" s="334">
        <v>0</v>
      </c>
      <c r="K146" s="146">
        <f t="shared" si="32"/>
        <v>0</v>
      </c>
      <c r="L146" s="278">
        <v>0</v>
      </c>
      <c r="M146" s="278">
        <v>0</v>
      </c>
      <c r="N146" s="278">
        <v>0</v>
      </c>
      <c r="O146" s="278">
        <v>0</v>
      </c>
      <c r="P146" s="364">
        <f t="shared" si="29"/>
        <v>0</v>
      </c>
      <c r="Q146" s="278">
        <v>0</v>
      </c>
      <c r="R146" s="278">
        <v>0</v>
      </c>
      <c r="S146" s="278">
        <v>0</v>
      </c>
      <c r="T146" s="462">
        <v>0</v>
      </c>
      <c r="U146" s="364">
        <f t="shared" si="30"/>
        <v>0</v>
      </c>
    </row>
    <row r="147" spans="1:109" s="29" customFormat="1" ht="16.5" customHeight="1" x14ac:dyDescent="0.35">
      <c r="A147" s="28"/>
      <c r="B147" s="550"/>
      <c r="C147" s="519"/>
      <c r="D147" s="584"/>
      <c r="E147" s="60" t="s">
        <v>207</v>
      </c>
      <c r="F147" s="145">
        <f t="shared" si="31"/>
        <v>0</v>
      </c>
      <c r="G147" s="278">
        <v>0</v>
      </c>
      <c r="H147" s="334">
        <v>0</v>
      </c>
      <c r="I147" s="334">
        <v>0</v>
      </c>
      <c r="J147" s="334">
        <v>0</v>
      </c>
      <c r="K147" s="146">
        <f t="shared" si="32"/>
        <v>0</v>
      </c>
      <c r="L147" s="278">
        <v>0</v>
      </c>
      <c r="M147" s="278">
        <v>0</v>
      </c>
      <c r="N147" s="278">
        <v>0</v>
      </c>
      <c r="O147" s="278">
        <v>0</v>
      </c>
      <c r="P147" s="364">
        <f t="shared" si="29"/>
        <v>0</v>
      </c>
      <c r="Q147" s="278">
        <v>0</v>
      </c>
      <c r="R147" s="278">
        <v>0</v>
      </c>
      <c r="S147" s="278">
        <v>0</v>
      </c>
      <c r="T147" s="462">
        <v>0</v>
      </c>
      <c r="U147" s="364">
        <f t="shared" si="30"/>
        <v>0</v>
      </c>
    </row>
    <row r="148" spans="1:109" s="29" customFormat="1" ht="17.45" customHeight="1" thickBot="1" x14ac:dyDescent="0.4">
      <c r="A148" s="28"/>
      <c r="B148" s="550"/>
      <c r="C148" s="519"/>
      <c r="D148" s="585"/>
      <c r="E148" s="61" t="s">
        <v>116</v>
      </c>
      <c r="F148" s="145">
        <f t="shared" si="31"/>
        <v>0</v>
      </c>
      <c r="G148" s="280">
        <v>0</v>
      </c>
      <c r="H148" s="335">
        <v>0</v>
      </c>
      <c r="I148" s="335">
        <v>0</v>
      </c>
      <c r="J148" s="335">
        <v>0</v>
      </c>
      <c r="K148" s="146">
        <f t="shared" si="32"/>
        <v>0</v>
      </c>
      <c r="L148" s="280">
        <v>0</v>
      </c>
      <c r="M148" s="280">
        <v>0</v>
      </c>
      <c r="N148" s="280">
        <v>0</v>
      </c>
      <c r="O148" s="280">
        <v>0</v>
      </c>
      <c r="P148" s="364">
        <f t="shared" si="29"/>
        <v>0</v>
      </c>
      <c r="Q148" s="280">
        <v>0</v>
      </c>
      <c r="R148" s="280">
        <v>0</v>
      </c>
      <c r="S148" s="280">
        <v>0</v>
      </c>
      <c r="T148" s="463">
        <v>0</v>
      </c>
      <c r="U148" s="364">
        <f t="shared" si="30"/>
        <v>0</v>
      </c>
    </row>
    <row r="149" spans="1:109" s="29" customFormat="1" ht="16.5" customHeight="1" x14ac:dyDescent="0.35">
      <c r="A149" s="28"/>
      <c r="B149" s="550">
        <v>10</v>
      </c>
      <c r="C149" s="519"/>
      <c r="D149" s="584" t="s">
        <v>432</v>
      </c>
      <c r="E149" s="57" t="s">
        <v>120</v>
      </c>
      <c r="F149" s="145">
        <f t="shared" si="31"/>
        <v>16</v>
      </c>
      <c r="G149" s="150">
        <v>4</v>
      </c>
      <c r="H149" s="149">
        <v>0</v>
      </c>
      <c r="I149" s="149">
        <v>0</v>
      </c>
      <c r="J149" s="149">
        <v>0</v>
      </c>
      <c r="K149" s="146">
        <f t="shared" si="32"/>
        <v>4</v>
      </c>
      <c r="L149" s="150">
        <v>0</v>
      </c>
      <c r="M149" s="150">
        <v>0</v>
      </c>
      <c r="N149" s="150">
        <v>0</v>
      </c>
      <c r="O149" s="150">
        <v>0</v>
      </c>
      <c r="P149" s="364">
        <f t="shared" si="29"/>
        <v>0</v>
      </c>
      <c r="Q149" s="150">
        <v>7</v>
      </c>
      <c r="R149" s="150">
        <v>0</v>
      </c>
      <c r="S149" s="150">
        <v>3</v>
      </c>
      <c r="T149" s="472">
        <v>2</v>
      </c>
      <c r="U149" s="364">
        <f t="shared" si="30"/>
        <v>12</v>
      </c>
    </row>
    <row r="150" spans="1:109" s="29" customFormat="1" ht="16.5" customHeight="1" x14ac:dyDescent="0.35">
      <c r="A150" s="28"/>
      <c r="B150" s="550"/>
      <c r="C150" s="519"/>
      <c r="D150" s="584"/>
      <c r="E150" s="57" t="s">
        <v>207</v>
      </c>
      <c r="F150" s="145">
        <f t="shared" si="31"/>
        <v>0</v>
      </c>
      <c r="G150" s="150">
        <v>0</v>
      </c>
      <c r="H150" s="149">
        <v>0</v>
      </c>
      <c r="I150" s="149">
        <v>0</v>
      </c>
      <c r="J150" s="149">
        <v>0</v>
      </c>
      <c r="K150" s="146">
        <f t="shared" si="32"/>
        <v>0</v>
      </c>
      <c r="L150" s="150">
        <v>0</v>
      </c>
      <c r="M150" s="150">
        <v>0</v>
      </c>
      <c r="N150" s="150">
        <v>0</v>
      </c>
      <c r="O150" s="150">
        <v>0</v>
      </c>
      <c r="P150" s="364">
        <f t="shared" si="29"/>
        <v>0</v>
      </c>
      <c r="Q150" s="150">
        <v>0</v>
      </c>
      <c r="R150" s="150">
        <v>0</v>
      </c>
      <c r="S150" s="150">
        <v>0</v>
      </c>
      <c r="T150" s="472">
        <v>0</v>
      </c>
      <c r="U150" s="364">
        <f t="shared" si="30"/>
        <v>0</v>
      </c>
    </row>
    <row r="151" spans="1:109" s="29" customFormat="1" ht="16.5" customHeight="1" thickBot="1" x14ac:dyDescent="0.4">
      <c r="A151" s="28"/>
      <c r="B151" s="550"/>
      <c r="C151" s="519"/>
      <c r="D151" s="585"/>
      <c r="E151" s="58" t="s">
        <v>116</v>
      </c>
      <c r="F151" s="145">
        <f t="shared" si="31"/>
        <v>15</v>
      </c>
      <c r="G151" s="152">
        <v>2</v>
      </c>
      <c r="H151" s="151">
        <v>1</v>
      </c>
      <c r="I151" s="151">
        <v>1</v>
      </c>
      <c r="J151" s="151">
        <v>0</v>
      </c>
      <c r="K151" s="146">
        <f t="shared" si="32"/>
        <v>4</v>
      </c>
      <c r="L151" s="152">
        <v>0</v>
      </c>
      <c r="M151" s="152">
        <v>0</v>
      </c>
      <c r="N151" s="152">
        <v>0</v>
      </c>
      <c r="O151" s="152">
        <v>0</v>
      </c>
      <c r="P151" s="364">
        <f t="shared" si="29"/>
        <v>0</v>
      </c>
      <c r="Q151" s="152">
        <v>7</v>
      </c>
      <c r="R151" s="152">
        <v>0</v>
      </c>
      <c r="S151" s="152">
        <v>3</v>
      </c>
      <c r="T151" s="473">
        <v>1</v>
      </c>
      <c r="U151" s="364">
        <f t="shared" si="30"/>
        <v>11</v>
      </c>
    </row>
    <row r="152" spans="1:109" s="29" customFormat="1" ht="16.5" customHeight="1" x14ac:dyDescent="0.35">
      <c r="A152" s="28"/>
      <c r="B152" s="551">
        <v>11</v>
      </c>
      <c r="C152" s="519"/>
      <c r="D152" s="582" t="s">
        <v>581</v>
      </c>
      <c r="E152" s="57" t="s">
        <v>120</v>
      </c>
      <c r="F152" s="145">
        <f t="shared" si="31"/>
        <v>0</v>
      </c>
      <c r="G152" s="278">
        <v>0</v>
      </c>
      <c r="H152" s="334">
        <v>0</v>
      </c>
      <c r="I152" s="334">
        <v>0</v>
      </c>
      <c r="J152" s="334">
        <v>0</v>
      </c>
      <c r="K152" s="146">
        <f t="shared" si="32"/>
        <v>0</v>
      </c>
      <c r="L152" s="278">
        <v>0</v>
      </c>
      <c r="M152" s="278">
        <v>0</v>
      </c>
      <c r="N152" s="278">
        <v>0</v>
      </c>
      <c r="O152" s="278">
        <v>0</v>
      </c>
      <c r="P152" s="364">
        <f t="shared" si="29"/>
        <v>0</v>
      </c>
      <c r="Q152" s="278">
        <v>0</v>
      </c>
      <c r="R152" s="278">
        <v>0</v>
      </c>
      <c r="S152" s="278">
        <v>0</v>
      </c>
      <c r="T152" s="462">
        <v>0</v>
      </c>
      <c r="U152" s="364">
        <f t="shared" si="30"/>
        <v>0</v>
      </c>
    </row>
    <row r="153" spans="1:109" s="29" customFormat="1" ht="16.5" customHeight="1" x14ac:dyDescent="0.35">
      <c r="A153" s="28"/>
      <c r="B153" s="552"/>
      <c r="C153" s="519"/>
      <c r="D153" s="556"/>
      <c r="E153" s="57" t="s">
        <v>207</v>
      </c>
      <c r="F153" s="145">
        <f t="shared" si="31"/>
        <v>0</v>
      </c>
      <c r="G153" s="278">
        <v>0</v>
      </c>
      <c r="H153" s="334">
        <v>0</v>
      </c>
      <c r="I153" s="334">
        <v>0</v>
      </c>
      <c r="J153" s="334">
        <v>0</v>
      </c>
      <c r="K153" s="146">
        <f t="shared" si="32"/>
        <v>0</v>
      </c>
      <c r="L153" s="278">
        <v>0</v>
      </c>
      <c r="M153" s="278">
        <v>0</v>
      </c>
      <c r="N153" s="278">
        <v>0</v>
      </c>
      <c r="O153" s="278">
        <v>0</v>
      </c>
      <c r="P153" s="364">
        <f t="shared" si="29"/>
        <v>0</v>
      </c>
      <c r="Q153" s="278">
        <v>0</v>
      </c>
      <c r="R153" s="278">
        <v>0</v>
      </c>
      <c r="S153" s="278">
        <v>0</v>
      </c>
      <c r="T153" s="462">
        <v>0</v>
      </c>
      <c r="U153" s="364">
        <f t="shared" si="30"/>
        <v>0</v>
      </c>
    </row>
    <row r="154" spans="1:109" s="28" customFormat="1" ht="16.5" customHeight="1" thickBot="1" x14ac:dyDescent="0.4">
      <c r="B154" s="553"/>
      <c r="C154" s="519"/>
      <c r="D154" s="586"/>
      <c r="E154" s="131" t="s">
        <v>116</v>
      </c>
      <c r="F154" s="145">
        <f t="shared" si="31"/>
        <v>0</v>
      </c>
      <c r="G154" s="305"/>
      <c r="H154" s="305"/>
      <c r="I154" s="305"/>
      <c r="J154" s="305"/>
      <c r="K154" s="146">
        <f t="shared" si="32"/>
        <v>0</v>
      </c>
      <c r="L154" s="305"/>
      <c r="M154" s="305"/>
      <c r="N154" s="305"/>
      <c r="O154" s="305"/>
      <c r="P154" s="364">
        <f t="shared" si="29"/>
        <v>0</v>
      </c>
      <c r="Q154" s="305"/>
      <c r="R154" s="305"/>
      <c r="S154" s="305"/>
      <c r="T154" s="466"/>
      <c r="U154" s="364">
        <f t="shared" si="30"/>
        <v>0</v>
      </c>
    </row>
    <row r="155" spans="1:109" s="28" customFormat="1" ht="16.5" customHeight="1" x14ac:dyDescent="0.35">
      <c r="B155" s="551">
        <v>12</v>
      </c>
      <c r="C155" s="519"/>
      <c r="D155" s="582" t="s">
        <v>616</v>
      </c>
      <c r="E155" s="57" t="s">
        <v>120</v>
      </c>
      <c r="F155" s="145">
        <f t="shared" si="31"/>
        <v>0</v>
      </c>
      <c r="G155" s="278">
        <v>0</v>
      </c>
      <c r="H155" s="334">
        <v>0</v>
      </c>
      <c r="I155" s="334">
        <v>0</v>
      </c>
      <c r="J155" s="334">
        <v>0</v>
      </c>
      <c r="K155" s="146">
        <f t="shared" si="32"/>
        <v>0</v>
      </c>
      <c r="L155" s="278">
        <v>0</v>
      </c>
      <c r="M155" s="278">
        <v>0</v>
      </c>
      <c r="N155" s="278">
        <v>0</v>
      </c>
      <c r="O155" s="278">
        <v>0</v>
      </c>
      <c r="P155" s="364">
        <f t="shared" si="29"/>
        <v>0</v>
      </c>
      <c r="Q155" s="278">
        <v>0</v>
      </c>
      <c r="R155" s="278">
        <v>0</v>
      </c>
      <c r="S155" s="278">
        <v>0</v>
      </c>
      <c r="T155" s="462">
        <v>0</v>
      </c>
      <c r="U155" s="364">
        <f t="shared" si="30"/>
        <v>0</v>
      </c>
    </row>
    <row r="156" spans="1:109" s="28" customFormat="1" ht="16.5" customHeight="1" x14ac:dyDescent="0.35">
      <c r="B156" s="552"/>
      <c r="C156" s="519"/>
      <c r="D156" s="556"/>
      <c r="E156" s="57" t="s">
        <v>207</v>
      </c>
      <c r="F156" s="145">
        <f t="shared" si="31"/>
        <v>0</v>
      </c>
      <c r="G156" s="278">
        <v>0</v>
      </c>
      <c r="H156" s="334">
        <v>0</v>
      </c>
      <c r="I156" s="334">
        <v>0</v>
      </c>
      <c r="J156" s="334">
        <v>0</v>
      </c>
      <c r="K156" s="146">
        <f t="shared" si="32"/>
        <v>0</v>
      </c>
      <c r="L156" s="278">
        <v>0</v>
      </c>
      <c r="M156" s="278">
        <v>0</v>
      </c>
      <c r="N156" s="278">
        <v>0</v>
      </c>
      <c r="O156" s="278">
        <v>0</v>
      </c>
      <c r="P156" s="364">
        <f t="shared" si="29"/>
        <v>0</v>
      </c>
      <c r="Q156" s="278">
        <v>0</v>
      </c>
      <c r="R156" s="278">
        <v>0</v>
      </c>
      <c r="S156" s="278">
        <v>0</v>
      </c>
      <c r="T156" s="462">
        <v>0</v>
      </c>
      <c r="U156" s="364">
        <f t="shared" si="30"/>
        <v>0</v>
      </c>
    </row>
    <row r="157" spans="1:109" s="28" customFormat="1" ht="16.5" customHeight="1" thickBot="1" x14ac:dyDescent="0.4">
      <c r="B157" s="553"/>
      <c r="C157" s="519"/>
      <c r="D157" s="557"/>
      <c r="E157" s="58" t="s">
        <v>116</v>
      </c>
      <c r="F157" s="145">
        <f t="shared" si="31"/>
        <v>0</v>
      </c>
      <c r="G157" s="280">
        <v>0</v>
      </c>
      <c r="H157" s="335">
        <v>0</v>
      </c>
      <c r="I157" s="335">
        <v>0</v>
      </c>
      <c r="J157" s="335">
        <v>0</v>
      </c>
      <c r="K157" s="146">
        <f t="shared" si="32"/>
        <v>0</v>
      </c>
      <c r="L157" s="280">
        <v>0</v>
      </c>
      <c r="M157" s="280">
        <v>0</v>
      </c>
      <c r="N157" s="280">
        <v>0</v>
      </c>
      <c r="O157" s="280">
        <v>0</v>
      </c>
      <c r="P157" s="364">
        <f t="shared" si="29"/>
        <v>0</v>
      </c>
      <c r="Q157" s="280">
        <v>0</v>
      </c>
      <c r="R157" s="280">
        <v>0</v>
      </c>
      <c r="S157" s="280">
        <v>0</v>
      </c>
      <c r="T157" s="463">
        <v>0</v>
      </c>
      <c r="U157" s="364">
        <f t="shared" si="30"/>
        <v>0</v>
      </c>
    </row>
    <row r="158" spans="1:109" s="28" customFormat="1" ht="16.5" customHeight="1" x14ac:dyDescent="0.35">
      <c r="B158" s="551">
        <v>13</v>
      </c>
      <c r="C158" s="519"/>
      <c r="D158" s="555" t="s">
        <v>675</v>
      </c>
      <c r="E158" s="57" t="s">
        <v>120</v>
      </c>
      <c r="F158" s="145">
        <f t="shared" si="31"/>
        <v>21</v>
      </c>
      <c r="G158" s="148">
        <v>3</v>
      </c>
      <c r="H158" s="147">
        <v>0</v>
      </c>
      <c r="I158" s="147">
        <v>0</v>
      </c>
      <c r="J158" s="147">
        <v>0</v>
      </c>
      <c r="K158" s="146">
        <f t="shared" si="32"/>
        <v>3</v>
      </c>
      <c r="L158" s="148">
        <v>5</v>
      </c>
      <c r="M158" s="148">
        <v>0</v>
      </c>
      <c r="N158" s="148">
        <v>0</v>
      </c>
      <c r="O158" s="148">
        <v>0</v>
      </c>
      <c r="P158" s="364">
        <f t="shared" si="29"/>
        <v>5</v>
      </c>
      <c r="Q158" s="148">
        <v>12</v>
      </c>
      <c r="R158" s="148">
        <v>0</v>
      </c>
      <c r="S158" s="148">
        <v>1</v>
      </c>
      <c r="T158" s="474">
        <v>0</v>
      </c>
      <c r="U158" s="364">
        <f t="shared" si="30"/>
        <v>13</v>
      </c>
      <c r="V158" s="486"/>
      <c r="W158" s="150"/>
      <c r="X158" s="150"/>
      <c r="Y158" s="251"/>
      <c r="Z158" s="251"/>
      <c r="AA158" s="251"/>
      <c r="AB158" s="251"/>
      <c r="AC158" s="150"/>
      <c r="AD158" s="150"/>
      <c r="AE158" s="150"/>
      <c r="AF158" s="150"/>
      <c r="AG158" s="148"/>
      <c r="AH158" s="148"/>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c r="CR158" s="150"/>
      <c r="CS158" s="150"/>
      <c r="CT158" s="150"/>
      <c r="CU158" s="150"/>
      <c r="CV158" s="150"/>
      <c r="CW158" s="150"/>
      <c r="CX158" s="150"/>
      <c r="CY158" s="150"/>
      <c r="CZ158" s="150"/>
      <c r="DA158" s="150"/>
      <c r="DB158" s="150"/>
      <c r="DC158" s="150"/>
      <c r="DD158" s="150"/>
      <c r="DE158" s="150"/>
    </row>
    <row r="159" spans="1:109" s="28" customFormat="1" ht="16.5" customHeight="1" x14ac:dyDescent="0.35">
      <c r="B159" s="552"/>
      <c r="C159" s="519"/>
      <c r="D159" s="556"/>
      <c r="E159" s="57" t="s">
        <v>207</v>
      </c>
      <c r="F159" s="145">
        <f t="shared" si="31"/>
        <v>0</v>
      </c>
      <c r="G159" s="150">
        <v>0</v>
      </c>
      <c r="H159" s="149">
        <v>0</v>
      </c>
      <c r="I159" s="149">
        <v>0</v>
      </c>
      <c r="J159" s="149">
        <v>0</v>
      </c>
      <c r="K159" s="146">
        <f t="shared" si="32"/>
        <v>0</v>
      </c>
      <c r="L159" s="150">
        <v>0</v>
      </c>
      <c r="M159" s="150">
        <v>0</v>
      </c>
      <c r="N159" s="150">
        <v>0</v>
      </c>
      <c r="O159" s="150">
        <v>0</v>
      </c>
      <c r="P159" s="364">
        <f t="shared" si="29"/>
        <v>0</v>
      </c>
      <c r="Q159" s="150">
        <v>0</v>
      </c>
      <c r="R159" s="150">
        <v>0</v>
      </c>
      <c r="S159" s="150">
        <v>0</v>
      </c>
      <c r="T159" s="472">
        <v>0</v>
      </c>
      <c r="U159" s="364">
        <f t="shared" si="30"/>
        <v>0</v>
      </c>
      <c r="V159" s="486"/>
      <c r="W159" s="150"/>
      <c r="X159" s="150"/>
      <c r="Y159" s="251"/>
      <c r="Z159" s="251"/>
      <c r="AA159" s="251"/>
      <c r="AB159" s="251"/>
      <c r="AC159" s="150"/>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c r="CM159" s="150"/>
      <c r="CN159" s="150"/>
      <c r="CO159" s="150"/>
      <c r="CP159" s="150"/>
      <c r="CQ159" s="150"/>
      <c r="CR159" s="150"/>
      <c r="CS159" s="150"/>
      <c r="CT159" s="150"/>
      <c r="CU159" s="150"/>
      <c r="CV159" s="150"/>
      <c r="CW159" s="150"/>
      <c r="CX159" s="150"/>
      <c r="CY159" s="150"/>
      <c r="CZ159" s="150"/>
      <c r="DA159" s="150"/>
      <c r="DB159" s="150"/>
      <c r="DC159" s="150"/>
      <c r="DD159" s="150"/>
      <c r="DE159" s="150"/>
    </row>
    <row r="160" spans="1:109" s="28" customFormat="1" ht="16.5" customHeight="1" thickBot="1" x14ac:dyDescent="0.4">
      <c r="B160" s="553"/>
      <c r="C160" s="519"/>
      <c r="D160" s="557"/>
      <c r="E160" s="58" t="s">
        <v>116</v>
      </c>
      <c r="F160" s="145">
        <f t="shared" si="31"/>
        <v>15</v>
      </c>
      <c r="G160" s="152">
        <v>2</v>
      </c>
      <c r="H160" s="151">
        <v>0</v>
      </c>
      <c r="I160" s="151">
        <v>0</v>
      </c>
      <c r="J160" s="151">
        <v>0</v>
      </c>
      <c r="K160" s="146">
        <f t="shared" si="32"/>
        <v>2</v>
      </c>
      <c r="L160" s="152">
        <v>4</v>
      </c>
      <c r="M160" s="152">
        <v>0</v>
      </c>
      <c r="N160" s="152">
        <v>0</v>
      </c>
      <c r="O160" s="152">
        <v>0</v>
      </c>
      <c r="P160" s="364">
        <f t="shared" si="29"/>
        <v>4</v>
      </c>
      <c r="Q160" s="152">
        <v>9</v>
      </c>
      <c r="R160" s="152">
        <v>0</v>
      </c>
      <c r="S160" s="152">
        <v>0</v>
      </c>
      <c r="T160" s="473">
        <v>0</v>
      </c>
      <c r="U160" s="364">
        <f t="shared" si="30"/>
        <v>9</v>
      </c>
      <c r="V160" s="487"/>
      <c r="W160" s="152"/>
      <c r="X160" s="152"/>
      <c r="Y160" s="252"/>
      <c r="Z160" s="252"/>
      <c r="AA160" s="252"/>
      <c r="AB160" s="252"/>
      <c r="AC160" s="152"/>
      <c r="AD160" s="152"/>
      <c r="AE160" s="152"/>
      <c r="AF160" s="152"/>
      <c r="AG160" s="152"/>
      <c r="AH160" s="152"/>
      <c r="AI160" s="152"/>
      <c r="AJ160" s="152"/>
      <c r="AK160" s="152"/>
      <c r="AL160" s="152"/>
      <c r="AM160" s="152"/>
      <c r="AN160" s="152"/>
      <c r="AO160" s="152"/>
      <c r="AP160" s="152"/>
      <c r="AQ160" s="152"/>
      <c r="AR160" s="152"/>
      <c r="AS160" s="152"/>
      <c r="AT160" s="152"/>
      <c r="AU160" s="152"/>
      <c r="AV160" s="152"/>
      <c r="AW160" s="152"/>
      <c r="AX160" s="152"/>
      <c r="AY160" s="152"/>
      <c r="AZ160" s="152"/>
      <c r="BA160" s="152"/>
      <c r="BB160" s="152"/>
      <c r="BC160" s="152"/>
      <c r="BD160" s="152"/>
      <c r="BE160" s="152"/>
      <c r="BF160" s="152"/>
      <c r="BG160" s="152"/>
      <c r="BH160" s="152"/>
      <c r="BI160" s="150"/>
      <c r="BJ160" s="152"/>
      <c r="BK160" s="150"/>
      <c r="BL160" s="152"/>
      <c r="BM160" s="152"/>
      <c r="BN160" s="152"/>
      <c r="BO160" s="152"/>
      <c r="BP160" s="152"/>
      <c r="BQ160" s="152"/>
      <c r="BR160" s="152"/>
      <c r="BS160" s="152"/>
      <c r="BT160" s="152"/>
      <c r="BU160" s="152"/>
      <c r="BV160" s="152"/>
      <c r="BW160" s="150"/>
      <c r="BX160" s="150"/>
      <c r="BY160" s="150"/>
      <c r="BZ160" s="152"/>
      <c r="CA160" s="152"/>
      <c r="CB160" s="152"/>
      <c r="CC160" s="152"/>
      <c r="CD160" s="152"/>
      <c r="CE160" s="152"/>
      <c r="CF160" s="152"/>
      <c r="CG160" s="152"/>
      <c r="CH160" s="152"/>
      <c r="CI160" s="152"/>
      <c r="CJ160" s="152"/>
      <c r="CK160" s="152"/>
      <c r="CL160" s="152"/>
      <c r="CM160" s="152"/>
      <c r="CN160" s="152"/>
      <c r="CO160" s="152"/>
      <c r="CP160" s="152"/>
      <c r="CQ160" s="152"/>
      <c r="CR160" s="152"/>
      <c r="CS160" s="152"/>
      <c r="CT160" s="152"/>
      <c r="CU160" s="152"/>
      <c r="CV160" s="152"/>
      <c r="CW160" s="152"/>
      <c r="CX160" s="152"/>
      <c r="CY160" s="152"/>
      <c r="CZ160" s="152"/>
      <c r="DA160" s="152"/>
      <c r="DB160" s="152"/>
      <c r="DC160" s="152"/>
      <c r="DD160" s="152"/>
      <c r="DE160" s="152"/>
    </row>
    <row r="161" spans="2:109" s="28" customFormat="1" ht="16.5" customHeight="1" x14ac:dyDescent="0.35">
      <c r="B161" s="551">
        <v>14</v>
      </c>
      <c r="C161" s="519"/>
      <c r="D161" s="558" t="s">
        <v>676</v>
      </c>
      <c r="E161" s="57" t="s">
        <v>120</v>
      </c>
      <c r="F161" s="145">
        <f t="shared" si="31"/>
        <v>16</v>
      </c>
      <c r="G161" s="148">
        <v>5</v>
      </c>
      <c r="H161" s="147">
        <v>0</v>
      </c>
      <c r="I161" s="147">
        <v>0</v>
      </c>
      <c r="J161" s="147">
        <v>0</v>
      </c>
      <c r="K161" s="146">
        <f t="shared" si="32"/>
        <v>5</v>
      </c>
      <c r="L161" s="148">
        <v>3</v>
      </c>
      <c r="M161" s="148">
        <v>0</v>
      </c>
      <c r="N161" s="148">
        <v>0</v>
      </c>
      <c r="O161" s="148">
        <v>0</v>
      </c>
      <c r="P161" s="364">
        <f t="shared" si="29"/>
        <v>3</v>
      </c>
      <c r="Q161" s="148">
        <v>8</v>
      </c>
      <c r="R161" s="148">
        <v>0</v>
      </c>
      <c r="S161" s="148">
        <v>0</v>
      </c>
      <c r="T161" s="474">
        <v>0</v>
      </c>
      <c r="U161" s="364">
        <f t="shared" si="30"/>
        <v>8</v>
      </c>
      <c r="V161" s="486"/>
      <c r="W161" s="150"/>
      <c r="X161" s="150"/>
      <c r="Y161" s="251"/>
      <c r="Z161" s="251"/>
      <c r="AA161" s="251"/>
      <c r="AB161" s="251"/>
      <c r="AC161" s="150"/>
      <c r="AD161" s="150"/>
      <c r="AE161" s="150"/>
      <c r="AF161" s="150"/>
      <c r="AG161" s="148"/>
      <c r="AH161" s="148"/>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row>
    <row r="162" spans="2:109" s="28" customFormat="1" ht="16.5" customHeight="1" x14ac:dyDescent="0.35">
      <c r="B162" s="552"/>
      <c r="C162" s="519"/>
      <c r="D162" s="559"/>
      <c r="E162" s="57" t="s">
        <v>207</v>
      </c>
      <c r="F162" s="145">
        <f t="shared" si="31"/>
        <v>0</v>
      </c>
      <c r="G162" s="150">
        <v>0</v>
      </c>
      <c r="H162" s="149">
        <v>0</v>
      </c>
      <c r="I162" s="149">
        <v>0</v>
      </c>
      <c r="J162" s="149">
        <v>0</v>
      </c>
      <c r="K162" s="146">
        <f t="shared" si="32"/>
        <v>0</v>
      </c>
      <c r="L162" s="150">
        <v>0</v>
      </c>
      <c r="M162" s="150">
        <v>0</v>
      </c>
      <c r="N162" s="150">
        <v>0</v>
      </c>
      <c r="O162" s="150">
        <v>0</v>
      </c>
      <c r="P162" s="364">
        <f t="shared" si="29"/>
        <v>0</v>
      </c>
      <c r="Q162" s="150">
        <v>0</v>
      </c>
      <c r="R162" s="150">
        <v>0</v>
      </c>
      <c r="S162" s="150">
        <v>0</v>
      </c>
      <c r="T162" s="472">
        <v>0</v>
      </c>
      <c r="U162" s="364">
        <f t="shared" si="30"/>
        <v>0</v>
      </c>
      <c r="V162" s="486"/>
      <c r="W162" s="150"/>
      <c r="X162" s="150"/>
      <c r="Y162" s="251"/>
      <c r="Z162" s="251"/>
      <c r="AA162" s="251"/>
      <c r="AB162" s="251"/>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row>
    <row r="163" spans="2:109" s="28" customFormat="1" ht="16.5" customHeight="1" thickBot="1" x14ac:dyDescent="0.4">
      <c r="B163" s="553"/>
      <c r="C163" s="519"/>
      <c r="D163" s="560"/>
      <c r="E163" s="58" t="s">
        <v>116</v>
      </c>
      <c r="F163" s="145">
        <f t="shared" si="31"/>
        <v>5</v>
      </c>
      <c r="G163" s="152">
        <v>1</v>
      </c>
      <c r="H163" s="151">
        <v>0</v>
      </c>
      <c r="I163" s="151">
        <v>0</v>
      </c>
      <c r="J163" s="151">
        <v>0</v>
      </c>
      <c r="K163" s="146">
        <f t="shared" si="32"/>
        <v>1</v>
      </c>
      <c r="L163" s="152">
        <v>2</v>
      </c>
      <c r="M163" s="152">
        <v>0</v>
      </c>
      <c r="N163" s="152">
        <v>0</v>
      </c>
      <c r="O163" s="152">
        <v>0</v>
      </c>
      <c r="P163" s="364">
        <f t="shared" si="29"/>
        <v>2</v>
      </c>
      <c r="Q163" s="152">
        <v>2</v>
      </c>
      <c r="R163" s="152">
        <v>0</v>
      </c>
      <c r="S163" s="152">
        <v>0</v>
      </c>
      <c r="T163" s="473">
        <v>0</v>
      </c>
      <c r="U163" s="364">
        <f t="shared" si="30"/>
        <v>2</v>
      </c>
      <c r="V163" s="487"/>
      <c r="W163" s="152"/>
      <c r="X163" s="152"/>
      <c r="Y163" s="252"/>
      <c r="Z163" s="252"/>
      <c r="AA163" s="252"/>
      <c r="AB163" s="252"/>
      <c r="AC163" s="152"/>
      <c r="AD163" s="152"/>
      <c r="AE163" s="152"/>
      <c r="AF163" s="152"/>
      <c r="AG163" s="152"/>
      <c r="AH163" s="152"/>
      <c r="AI163" s="152"/>
      <c r="AJ163" s="152"/>
      <c r="AK163" s="152"/>
      <c r="AL163" s="152"/>
      <c r="AM163" s="152"/>
      <c r="AN163" s="152"/>
      <c r="AO163" s="152"/>
      <c r="AP163" s="152"/>
      <c r="AQ163" s="152"/>
      <c r="AR163" s="152"/>
      <c r="AS163" s="152"/>
      <c r="AT163" s="152"/>
      <c r="AU163" s="152"/>
      <c r="AV163" s="152"/>
      <c r="AW163" s="152"/>
      <c r="AX163" s="152"/>
      <c r="AY163" s="152"/>
      <c r="AZ163" s="152"/>
      <c r="BA163" s="152"/>
      <c r="BB163" s="152"/>
      <c r="BC163" s="152"/>
      <c r="BD163" s="152"/>
      <c r="BE163" s="152"/>
      <c r="BF163" s="152"/>
      <c r="BG163" s="152"/>
      <c r="BH163" s="152"/>
      <c r="BI163" s="150"/>
      <c r="BJ163" s="152"/>
      <c r="BK163" s="150"/>
      <c r="BL163" s="152"/>
      <c r="BM163" s="152"/>
      <c r="BN163" s="152"/>
      <c r="BO163" s="152"/>
      <c r="BP163" s="152"/>
      <c r="BQ163" s="152"/>
      <c r="BR163" s="152"/>
      <c r="BS163" s="152"/>
      <c r="BT163" s="152"/>
      <c r="BU163" s="152"/>
      <c r="BV163" s="152"/>
      <c r="BW163" s="150"/>
      <c r="BX163" s="150"/>
      <c r="BY163" s="150"/>
      <c r="BZ163" s="152"/>
      <c r="CA163" s="152"/>
      <c r="CB163" s="152"/>
      <c r="CC163" s="152"/>
      <c r="CD163" s="152"/>
      <c r="CE163" s="152"/>
      <c r="CF163" s="152"/>
      <c r="CG163" s="152"/>
      <c r="CH163" s="152"/>
      <c r="CI163" s="152"/>
      <c r="CJ163" s="152"/>
      <c r="CK163" s="152"/>
      <c r="CL163" s="152"/>
      <c r="CM163" s="152"/>
      <c r="CN163" s="152"/>
      <c r="CO163" s="152"/>
      <c r="CP163" s="152"/>
      <c r="CQ163" s="152"/>
      <c r="CR163" s="152"/>
      <c r="CS163" s="152"/>
      <c r="CT163" s="152"/>
      <c r="CU163" s="152"/>
      <c r="CV163" s="152"/>
      <c r="CW163" s="152"/>
      <c r="CX163" s="152"/>
      <c r="CY163" s="152"/>
      <c r="CZ163" s="152"/>
      <c r="DA163" s="152"/>
      <c r="DB163" s="152"/>
      <c r="DC163" s="152"/>
      <c r="DD163" s="152"/>
      <c r="DE163" s="152"/>
    </row>
    <row r="164" spans="2:109" s="28" customFormat="1" ht="16.5" customHeight="1" x14ac:dyDescent="0.35">
      <c r="B164" s="583">
        <v>15</v>
      </c>
      <c r="C164" s="519"/>
      <c r="D164" s="558" t="s">
        <v>32</v>
      </c>
      <c r="E164" s="57" t="s">
        <v>120</v>
      </c>
      <c r="F164" s="145">
        <f t="shared" si="31"/>
        <v>0</v>
      </c>
      <c r="G164" s="148">
        <v>0</v>
      </c>
      <c r="H164" s="147">
        <v>0</v>
      </c>
      <c r="I164" s="147">
        <v>0</v>
      </c>
      <c r="J164" s="147">
        <v>0</v>
      </c>
      <c r="K164" s="146">
        <f t="shared" si="32"/>
        <v>0</v>
      </c>
      <c r="L164" s="148"/>
      <c r="M164" s="148"/>
      <c r="N164" s="148"/>
      <c r="O164" s="148"/>
      <c r="P164" s="364">
        <f t="shared" si="29"/>
        <v>0</v>
      </c>
      <c r="Q164" s="148"/>
      <c r="R164" s="148"/>
      <c r="S164" s="148"/>
      <c r="T164" s="474"/>
      <c r="U164" s="364">
        <f t="shared" si="30"/>
        <v>0</v>
      </c>
      <c r="V164" s="325"/>
      <c r="W164" s="325"/>
      <c r="X164" s="325"/>
      <c r="Y164" s="326"/>
      <c r="Z164" s="326"/>
      <c r="AA164" s="326"/>
      <c r="AB164" s="326"/>
      <c r="AC164" s="325"/>
      <c r="AD164" s="325"/>
      <c r="AE164" s="325"/>
      <c r="AF164" s="325"/>
      <c r="AG164" s="325"/>
      <c r="AH164" s="325"/>
      <c r="AI164" s="325"/>
      <c r="AJ164" s="325"/>
      <c r="AK164" s="325"/>
      <c r="AL164" s="325"/>
      <c r="AM164" s="325"/>
      <c r="AN164" s="325"/>
      <c r="AO164" s="325"/>
      <c r="AP164" s="325"/>
      <c r="AQ164" s="325"/>
      <c r="AR164" s="325"/>
      <c r="AS164" s="325"/>
      <c r="AT164" s="325"/>
      <c r="AU164" s="325"/>
      <c r="AV164" s="325"/>
      <c r="AW164" s="325"/>
      <c r="AX164" s="325"/>
      <c r="AY164" s="325"/>
      <c r="AZ164" s="325"/>
      <c r="BA164" s="325"/>
      <c r="BB164" s="325"/>
      <c r="BC164" s="325"/>
      <c r="BD164" s="325"/>
      <c r="BE164" s="325"/>
      <c r="BF164" s="325"/>
      <c r="BG164" s="325"/>
      <c r="BH164" s="325"/>
      <c r="BI164" s="325"/>
      <c r="BJ164" s="325"/>
      <c r="BK164" s="325"/>
      <c r="BL164" s="325"/>
      <c r="BM164" s="325"/>
      <c r="BN164" s="325"/>
      <c r="BO164" s="325"/>
      <c r="BP164" s="325"/>
      <c r="BQ164" s="325"/>
      <c r="BR164" s="325"/>
      <c r="BS164" s="325"/>
      <c r="BT164" s="325"/>
      <c r="BU164" s="325"/>
      <c r="BV164" s="325"/>
      <c r="BW164" s="325"/>
      <c r="BX164" s="325"/>
      <c r="BY164" s="325"/>
      <c r="BZ164" s="325"/>
      <c r="CA164" s="325"/>
      <c r="CB164" s="325"/>
      <c r="CC164" s="325"/>
      <c r="CD164" s="325"/>
      <c r="CE164" s="325"/>
      <c r="CF164" s="325"/>
      <c r="CG164" s="325"/>
      <c r="CH164" s="325"/>
      <c r="CI164" s="325"/>
      <c r="CJ164" s="325"/>
      <c r="CK164" s="325"/>
      <c r="CL164" s="325"/>
      <c r="CM164" s="325"/>
      <c r="CN164" s="325"/>
      <c r="CO164" s="325"/>
      <c r="CP164" s="325"/>
      <c r="CQ164" s="325"/>
      <c r="CR164" s="325"/>
      <c r="CS164" s="325"/>
      <c r="CT164" s="325"/>
      <c r="CU164" s="325"/>
      <c r="CV164" s="325"/>
      <c r="CW164" s="325"/>
      <c r="CX164" s="325"/>
      <c r="CY164" s="325"/>
      <c r="CZ164" s="325"/>
      <c r="DA164" s="325"/>
      <c r="DB164" s="325"/>
      <c r="DC164" s="325"/>
      <c r="DD164" s="325"/>
      <c r="DE164" s="325"/>
    </row>
    <row r="165" spans="2:109" s="28" customFormat="1" ht="16.5" customHeight="1" x14ac:dyDescent="0.35">
      <c r="B165" s="552"/>
      <c r="C165" s="519"/>
      <c r="D165" s="559"/>
      <c r="E165" s="57" t="s">
        <v>207</v>
      </c>
      <c r="F165" s="145">
        <f t="shared" si="31"/>
        <v>0</v>
      </c>
      <c r="G165" s="150">
        <v>0</v>
      </c>
      <c r="H165" s="149">
        <v>0</v>
      </c>
      <c r="I165" s="149">
        <v>0</v>
      </c>
      <c r="J165" s="149">
        <v>0</v>
      </c>
      <c r="K165" s="146">
        <f t="shared" si="32"/>
        <v>0</v>
      </c>
      <c r="L165" s="150"/>
      <c r="M165" s="150"/>
      <c r="N165" s="150"/>
      <c r="O165" s="150"/>
      <c r="P165" s="364">
        <f t="shared" si="29"/>
        <v>0</v>
      </c>
      <c r="Q165" s="150"/>
      <c r="R165" s="150"/>
      <c r="S165" s="150"/>
      <c r="T165" s="472"/>
      <c r="U165" s="364">
        <f t="shared" si="30"/>
        <v>0</v>
      </c>
      <c r="V165" s="325"/>
      <c r="W165" s="325"/>
      <c r="X165" s="325"/>
      <c r="Y165" s="326"/>
      <c r="Z165" s="326"/>
      <c r="AA165" s="326"/>
      <c r="AB165" s="326"/>
      <c r="AC165" s="325"/>
      <c r="AD165" s="325"/>
      <c r="AE165" s="325"/>
      <c r="AF165" s="325"/>
      <c r="AG165" s="325"/>
      <c r="AH165" s="325"/>
      <c r="AI165" s="325"/>
      <c r="AJ165" s="325"/>
      <c r="AK165" s="325"/>
      <c r="AL165" s="325"/>
      <c r="AM165" s="325"/>
      <c r="AN165" s="325"/>
      <c r="AO165" s="325"/>
      <c r="AP165" s="325"/>
      <c r="AQ165" s="325"/>
      <c r="AR165" s="325"/>
      <c r="AS165" s="325"/>
      <c r="AT165" s="325"/>
      <c r="AU165" s="325"/>
      <c r="AV165" s="325"/>
      <c r="AW165" s="325"/>
      <c r="AX165" s="325"/>
      <c r="AY165" s="325"/>
      <c r="AZ165" s="325"/>
      <c r="BA165" s="325"/>
      <c r="BB165" s="325"/>
      <c r="BC165" s="325"/>
      <c r="BD165" s="325"/>
      <c r="BE165" s="325"/>
      <c r="BF165" s="325"/>
      <c r="BG165" s="325"/>
      <c r="BH165" s="325"/>
      <c r="BI165" s="325"/>
      <c r="BJ165" s="325"/>
      <c r="BK165" s="325"/>
      <c r="BL165" s="325"/>
      <c r="BM165" s="325"/>
      <c r="BN165" s="325"/>
      <c r="BO165" s="325"/>
      <c r="BP165" s="325"/>
      <c r="BQ165" s="325"/>
      <c r="BR165" s="325"/>
      <c r="BS165" s="325"/>
      <c r="BT165" s="325"/>
      <c r="BU165" s="325"/>
      <c r="BV165" s="325"/>
      <c r="BW165" s="325"/>
      <c r="BX165" s="325"/>
      <c r="BY165" s="325"/>
      <c r="BZ165" s="325"/>
      <c r="CA165" s="325"/>
      <c r="CB165" s="325"/>
      <c r="CC165" s="325"/>
      <c r="CD165" s="325"/>
      <c r="CE165" s="325"/>
      <c r="CF165" s="325"/>
      <c r="CG165" s="325"/>
      <c r="CH165" s="325"/>
      <c r="CI165" s="325"/>
      <c r="CJ165" s="325"/>
      <c r="CK165" s="325"/>
      <c r="CL165" s="325"/>
      <c r="CM165" s="325"/>
      <c r="CN165" s="325"/>
      <c r="CO165" s="325"/>
      <c r="CP165" s="325"/>
      <c r="CQ165" s="325"/>
      <c r="CR165" s="325"/>
      <c r="CS165" s="325"/>
      <c r="CT165" s="325"/>
      <c r="CU165" s="325"/>
      <c r="CV165" s="325"/>
      <c r="CW165" s="325"/>
      <c r="CX165" s="325"/>
      <c r="CY165" s="325"/>
      <c r="CZ165" s="325"/>
      <c r="DA165" s="325"/>
      <c r="DB165" s="325"/>
      <c r="DC165" s="325"/>
      <c r="DD165" s="325"/>
      <c r="DE165" s="325"/>
    </row>
    <row r="166" spans="2:109" s="28" customFormat="1" ht="16.5" customHeight="1" thickBot="1" x14ac:dyDescent="0.4">
      <c r="B166" s="553"/>
      <c r="C166" s="519"/>
      <c r="D166" s="560"/>
      <c r="E166" s="58" t="s">
        <v>116</v>
      </c>
      <c r="F166" s="145">
        <f t="shared" si="31"/>
        <v>0</v>
      </c>
      <c r="G166" s="152">
        <v>0</v>
      </c>
      <c r="H166" s="151">
        <v>0</v>
      </c>
      <c r="I166" s="151">
        <v>0</v>
      </c>
      <c r="J166" s="151">
        <v>0</v>
      </c>
      <c r="K166" s="146">
        <f t="shared" si="32"/>
        <v>0</v>
      </c>
      <c r="L166" s="152"/>
      <c r="M166" s="152"/>
      <c r="N166" s="152"/>
      <c r="O166" s="152"/>
      <c r="P166" s="364">
        <f t="shared" si="29"/>
        <v>0</v>
      </c>
      <c r="Q166" s="152"/>
      <c r="R166" s="152"/>
      <c r="S166" s="152"/>
      <c r="T166" s="473"/>
      <c r="U166" s="364">
        <f t="shared" si="30"/>
        <v>0</v>
      </c>
      <c r="V166" s="325"/>
      <c r="W166" s="325"/>
      <c r="X166" s="325"/>
      <c r="Y166" s="326"/>
      <c r="Z166" s="326"/>
      <c r="AA166" s="326"/>
      <c r="AB166" s="326"/>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325"/>
      <c r="AY166" s="325"/>
      <c r="AZ166" s="325"/>
      <c r="BA166" s="325"/>
      <c r="BB166" s="325"/>
      <c r="BC166" s="325"/>
      <c r="BD166" s="325"/>
      <c r="BE166" s="325"/>
      <c r="BF166" s="325"/>
      <c r="BG166" s="325"/>
      <c r="BH166" s="325"/>
      <c r="BI166" s="325"/>
      <c r="BJ166" s="325"/>
      <c r="BK166" s="325"/>
      <c r="BL166" s="325"/>
      <c r="BM166" s="325"/>
      <c r="BN166" s="325"/>
      <c r="BO166" s="325"/>
      <c r="BP166" s="325"/>
      <c r="BQ166" s="325"/>
      <c r="BR166" s="325"/>
      <c r="BS166" s="325"/>
      <c r="BT166" s="325"/>
      <c r="BU166" s="325"/>
      <c r="BV166" s="325"/>
      <c r="BW166" s="325"/>
      <c r="BX166" s="325"/>
      <c r="BY166" s="325"/>
      <c r="BZ166" s="325"/>
      <c r="CA166" s="325"/>
      <c r="CB166" s="325"/>
      <c r="CC166" s="325"/>
      <c r="CD166" s="325"/>
      <c r="CE166" s="325"/>
      <c r="CF166" s="325"/>
      <c r="CG166" s="325"/>
      <c r="CH166" s="325"/>
      <c r="CI166" s="325"/>
      <c r="CJ166" s="325"/>
      <c r="CK166" s="325"/>
      <c r="CL166" s="325"/>
      <c r="CM166" s="325"/>
      <c r="CN166" s="325"/>
      <c r="CO166" s="325"/>
      <c r="CP166" s="325"/>
      <c r="CQ166" s="325"/>
      <c r="CR166" s="325"/>
      <c r="CS166" s="325"/>
      <c r="CT166" s="325"/>
      <c r="CU166" s="325"/>
      <c r="CV166" s="325"/>
      <c r="CW166" s="325"/>
      <c r="CX166" s="325"/>
      <c r="CY166" s="325"/>
      <c r="CZ166" s="325"/>
      <c r="DA166" s="325"/>
      <c r="DB166" s="325"/>
      <c r="DC166" s="325"/>
      <c r="DD166" s="325"/>
      <c r="DE166" s="325"/>
    </row>
    <row r="167" spans="2:109" s="28" customFormat="1" ht="16.5" customHeight="1" x14ac:dyDescent="0.35">
      <c r="B167" s="551">
        <v>16</v>
      </c>
      <c r="C167" s="519"/>
      <c r="D167" s="558" t="s">
        <v>104</v>
      </c>
      <c r="E167" s="57" t="s">
        <v>120</v>
      </c>
      <c r="F167" s="145">
        <f t="shared" si="31"/>
        <v>0</v>
      </c>
      <c r="G167" s="148">
        <v>0</v>
      </c>
      <c r="H167" s="147">
        <v>0</v>
      </c>
      <c r="I167" s="147">
        <v>0</v>
      </c>
      <c r="J167" s="147">
        <v>0</v>
      </c>
      <c r="K167" s="146">
        <f t="shared" si="32"/>
        <v>0</v>
      </c>
      <c r="L167" s="148"/>
      <c r="M167" s="148"/>
      <c r="N167" s="148"/>
      <c r="O167" s="148"/>
      <c r="P167" s="364">
        <f t="shared" si="29"/>
        <v>0</v>
      </c>
      <c r="Q167" s="148"/>
      <c r="R167" s="148"/>
      <c r="S167" s="148"/>
      <c r="T167" s="474"/>
      <c r="U167" s="364">
        <f t="shared" si="30"/>
        <v>0</v>
      </c>
      <c r="V167" s="325"/>
      <c r="W167" s="325"/>
      <c r="X167" s="325"/>
      <c r="Y167" s="326"/>
      <c r="Z167" s="326"/>
      <c r="AA167" s="326"/>
      <c r="AB167" s="326"/>
      <c r="AC167" s="325"/>
      <c r="AD167" s="325"/>
      <c r="AE167" s="325"/>
      <c r="AF167" s="325"/>
      <c r="AG167" s="325"/>
      <c r="AH167" s="325"/>
      <c r="AI167" s="325"/>
      <c r="AJ167" s="325"/>
      <c r="AK167" s="325"/>
      <c r="AL167" s="325"/>
      <c r="AM167" s="325"/>
      <c r="AN167" s="325"/>
      <c r="AO167" s="325"/>
      <c r="AP167" s="325"/>
      <c r="AQ167" s="325"/>
      <c r="AR167" s="325"/>
      <c r="AS167" s="325"/>
      <c r="AT167" s="325"/>
      <c r="AU167" s="325"/>
      <c r="AV167" s="325"/>
      <c r="AW167" s="325"/>
      <c r="AX167" s="325"/>
      <c r="AY167" s="325"/>
      <c r="AZ167" s="325"/>
      <c r="BA167" s="325"/>
      <c r="BB167" s="325"/>
      <c r="BC167" s="325"/>
      <c r="BD167" s="325"/>
      <c r="BE167" s="325"/>
      <c r="BF167" s="325"/>
      <c r="BG167" s="325"/>
      <c r="BH167" s="325"/>
      <c r="BI167" s="325"/>
      <c r="BJ167" s="325"/>
      <c r="BK167" s="325"/>
      <c r="BL167" s="325"/>
      <c r="BM167" s="325"/>
      <c r="BN167" s="325"/>
      <c r="BO167" s="325"/>
      <c r="BP167" s="325"/>
      <c r="BQ167" s="325"/>
      <c r="BR167" s="325"/>
      <c r="BS167" s="325"/>
      <c r="BT167" s="325"/>
      <c r="BU167" s="325"/>
      <c r="BV167" s="325"/>
      <c r="BW167" s="325"/>
      <c r="BX167" s="325"/>
      <c r="BY167" s="325"/>
      <c r="BZ167" s="325"/>
      <c r="CA167" s="325"/>
      <c r="CB167" s="325"/>
      <c r="CC167" s="325"/>
      <c r="CD167" s="325"/>
      <c r="CE167" s="325"/>
      <c r="CF167" s="325"/>
      <c r="CG167" s="325"/>
      <c r="CH167" s="325"/>
      <c r="CI167" s="325"/>
      <c r="CJ167" s="325"/>
      <c r="CK167" s="325"/>
      <c r="CL167" s="325"/>
      <c r="CM167" s="325"/>
      <c r="CN167" s="325"/>
      <c r="CO167" s="325"/>
      <c r="CP167" s="325"/>
      <c r="CQ167" s="325"/>
      <c r="CR167" s="325"/>
      <c r="CS167" s="325"/>
      <c r="CT167" s="325"/>
      <c r="CU167" s="325"/>
      <c r="CV167" s="325"/>
      <c r="CW167" s="325"/>
      <c r="CX167" s="325"/>
      <c r="CY167" s="325"/>
      <c r="CZ167" s="325"/>
      <c r="DA167" s="325"/>
      <c r="DB167" s="325"/>
      <c r="DC167" s="325"/>
      <c r="DD167" s="325"/>
      <c r="DE167" s="325"/>
    </row>
    <row r="168" spans="2:109" s="28" customFormat="1" ht="16.5" customHeight="1" x14ac:dyDescent="0.35">
      <c r="B168" s="552"/>
      <c r="C168" s="519"/>
      <c r="D168" s="559"/>
      <c r="E168" s="57" t="s">
        <v>207</v>
      </c>
      <c r="F168" s="145">
        <f t="shared" si="31"/>
        <v>0</v>
      </c>
      <c r="G168" s="150">
        <v>0</v>
      </c>
      <c r="H168" s="149">
        <v>0</v>
      </c>
      <c r="I168" s="149">
        <v>0</v>
      </c>
      <c r="J168" s="149">
        <v>0</v>
      </c>
      <c r="K168" s="146">
        <f t="shared" si="32"/>
        <v>0</v>
      </c>
      <c r="L168" s="150"/>
      <c r="M168" s="150"/>
      <c r="N168" s="150"/>
      <c r="O168" s="150"/>
      <c r="P168" s="364">
        <f t="shared" si="29"/>
        <v>0</v>
      </c>
      <c r="Q168" s="150"/>
      <c r="R168" s="150"/>
      <c r="S168" s="150"/>
      <c r="T168" s="472"/>
      <c r="U168" s="364">
        <f t="shared" si="30"/>
        <v>0</v>
      </c>
      <c r="V168" s="325"/>
      <c r="W168" s="325"/>
      <c r="X168" s="325"/>
      <c r="Y168" s="326"/>
      <c r="Z168" s="326"/>
      <c r="AA168" s="326"/>
      <c r="AB168" s="326"/>
      <c r="AC168" s="325"/>
      <c r="AD168" s="325"/>
      <c r="AE168" s="325"/>
      <c r="AF168" s="325"/>
      <c r="AG168" s="325"/>
      <c r="AH168" s="325"/>
      <c r="AI168" s="325"/>
      <c r="AJ168" s="325"/>
      <c r="AK168" s="325"/>
      <c r="AL168" s="325"/>
      <c r="AM168" s="325"/>
      <c r="AN168" s="325"/>
      <c r="AO168" s="325"/>
      <c r="AP168" s="325"/>
      <c r="AQ168" s="325"/>
      <c r="AR168" s="325"/>
      <c r="AS168" s="325"/>
      <c r="AT168" s="325"/>
      <c r="AU168" s="325"/>
      <c r="AV168" s="325"/>
      <c r="AW168" s="325"/>
      <c r="AX168" s="325"/>
      <c r="AY168" s="325"/>
      <c r="AZ168" s="325"/>
      <c r="BA168" s="325"/>
      <c r="BB168" s="325"/>
      <c r="BC168" s="325"/>
      <c r="BD168" s="325"/>
      <c r="BE168" s="325"/>
      <c r="BF168" s="325"/>
      <c r="BG168" s="325"/>
      <c r="BH168" s="325"/>
      <c r="BI168" s="325"/>
      <c r="BJ168" s="325"/>
      <c r="BK168" s="325"/>
      <c r="BL168" s="325"/>
      <c r="BM168" s="325"/>
      <c r="BN168" s="325"/>
      <c r="BO168" s="325"/>
      <c r="BP168" s="325"/>
      <c r="BQ168" s="325"/>
      <c r="BR168" s="325"/>
      <c r="BS168" s="325"/>
      <c r="BT168" s="325"/>
      <c r="BU168" s="325"/>
      <c r="BV168" s="325"/>
      <c r="BW168" s="325"/>
      <c r="BX168" s="325"/>
      <c r="BY168" s="325"/>
      <c r="BZ168" s="325"/>
      <c r="CA168" s="325"/>
      <c r="CB168" s="325"/>
      <c r="CC168" s="325"/>
      <c r="CD168" s="325"/>
      <c r="CE168" s="325"/>
      <c r="CF168" s="325"/>
      <c r="CG168" s="325"/>
      <c r="CH168" s="325"/>
      <c r="CI168" s="325"/>
      <c r="CJ168" s="325"/>
      <c r="CK168" s="325"/>
      <c r="CL168" s="325"/>
      <c r="CM168" s="325"/>
      <c r="CN168" s="325"/>
      <c r="CO168" s="325"/>
      <c r="CP168" s="325"/>
      <c r="CQ168" s="325"/>
      <c r="CR168" s="325"/>
      <c r="CS168" s="325"/>
      <c r="CT168" s="325"/>
      <c r="CU168" s="325"/>
      <c r="CV168" s="325"/>
      <c r="CW168" s="325"/>
      <c r="CX168" s="325"/>
      <c r="CY168" s="325"/>
      <c r="CZ168" s="325"/>
      <c r="DA168" s="325"/>
      <c r="DB168" s="325"/>
      <c r="DC168" s="325"/>
      <c r="DD168" s="325"/>
      <c r="DE168" s="325"/>
    </row>
    <row r="169" spans="2:109" s="28" customFormat="1" ht="16.5" customHeight="1" thickBot="1" x14ac:dyDescent="0.4">
      <c r="B169" s="553"/>
      <c r="C169" s="519"/>
      <c r="D169" s="560"/>
      <c r="E169" s="58" t="s">
        <v>116</v>
      </c>
      <c r="F169" s="145">
        <f t="shared" si="31"/>
        <v>0</v>
      </c>
      <c r="G169" s="152">
        <v>0</v>
      </c>
      <c r="H169" s="151">
        <v>0</v>
      </c>
      <c r="I169" s="151">
        <v>0</v>
      </c>
      <c r="J169" s="151">
        <v>0</v>
      </c>
      <c r="K169" s="146">
        <f t="shared" si="32"/>
        <v>0</v>
      </c>
      <c r="L169" s="152"/>
      <c r="M169" s="152"/>
      <c r="N169" s="152"/>
      <c r="O169" s="152"/>
      <c r="P169" s="364">
        <f t="shared" si="29"/>
        <v>0</v>
      </c>
      <c r="Q169" s="152"/>
      <c r="R169" s="152"/>
      <c r="S169" s="152"/>
      <c r="T169" s="473"/>
      <c r="U169" s="364">
        <f t="shared" si="30"/>
        <v>0</v>
      </c>
      <c r="V169" s="325"/>
      <c r="W169" s="325"/>
      <c r="X169" s="325"/>
      <c r="Y169" s="326"/>
      <c r="Z169" s="326"/>
      <c r="AA169" s="326"/>
      <c r="AB169" s="326"/>
      <c r="AC169" s="325"/>
      <c r="AD169" s="325"/>
      <c r="AE169" s="325"/>
      <c r="AF169" s="325"/>
      <c r="AG169" s="325"/>
      <c r="AH169" s="325"/>
      <c r="AI169" s="325"/>
      <c r="AJ169" s="325"/>
      <c r="AK169" s="325"/>
      <c r="AL169" s="325"/>
      <c r="AM169" s="325"/>
      <c r="AN169" s="325"/>
      <c r="AO169" s="325"/>
      <c r="AP169" s="325"/>
      <c r="AQ169" s="325"/>
      <c r="AR169" s="325"/>
      <c r="AS169" s="325"/>
      <c r="AT169" s="325"/>
      <c r="AU169" s="325"/>
      <c r="AV169" s="325"/>
      <c r="AW169" s="325"/>
      <c r="AX169" s="325"/>
      <c r="AY169" s="325"/>
      <c r="AZ169" s="325"/>
      <c r="BA169" s="325"/>
      <c r="BB169" s="325"/>
      <c r="BC169" s="325"/>
      <c r="BD169" s="325"/>
      <c r="BE169" s="325"/>
      <c r="BF169" s="325"/>
      <c r="BG169" s="325"/>
      <c r="BH169" s="325"/>
      <c r="BI169" s="325"/>
      <c r="BJ169" s="325"/>
      <c r="BK169" s="325"/>
      <c r="BL169" s="325"/>
      <c r="BM169" s="325"/>
      <c r="BN169" s="325"/>
      <c r="BO169" s="325"/>
      <c r="BP169" s="325"/>
      <c r="BQ169" s="325"/>
      <c r="BR169" s="325"/>
      <c r="BS169" s="325"/>
      <c r="BT169" s="325"/>
      <c r="BU169" s="325"/>
      <c r="BV169" s="325"/>
      <c r="BW169" s="325"/>
      <c r="BX169" s="325"/>
      <c r="BY169" s="325"/>
      <c r="BZ169" s="325"/>
      <c r="CA169" s="325"/>
      <c r="CB169" s="325"/>
      <c r="CC169" s="325"/>
      <c r="CD169" s="325"/>
      <c r="CE169" s="325"/>
      <c r="CF169" s="325"/>
      <c r="CG169" s="325"/>
      <c r="CH169" s="325"/>
      <c r="CI169" s="325"/>
      <c r="CJ169" s="325"/>
      <c r="CK169" s="325"/>
      <c r="CL169" s="325"/>
      <c r="CM169" s="325"/>
      <c r="CN169" s="325"/>
      <c r="CO169" s="325"/>
      <c r="CP169" s="325"/>
      <c r="CQ169" s="325"/>
      <c r="CR169" s="325"/>
      <c r="CS169" s="325"/>
      <c r="CT169" s="325"/>
      <c r="CU169" s="325"/>
      <c r="CV169" s="325"/>
      <c r="CW169" s="325"/>
      <c r="CX169" s="325"/>
      <c r="CY169" s="325"/>
      <c r="CZ169" s="325"/>
      <c r="DA169" s="325"/>
      <c r="DB169" s="325"/>
      <c r="DC169" s="325"/>
      <c r="DD169" s="325"/>
      <c r="DE169" s="325"/>
    </row>
    <row r="170" spans="2:109" s="28" customFormat="1" ht="16.5" customHeight="1" x14ac:dyDescent="0.35">
      <c r="B170" s="583">
        <v>17</v>
      </c>
      <c r="C170" s="519"/>
      <c r="D170" s="558" t="s">
        <v>375</v>
      </c>
      <c r="E170" s="57" t="s">
        <v>120</v>
      </c>
      <c r="F170" s="145">
        <f t="shared" si="31"/>
        <v>0</v>
      </c>
      <c r="G170" s="148">
        <v>0</v>
      </c>
      <c r="H170" s="147">
        <v>0</v>
      </c>
      <c r="I170" s="147">
        <v>0</v>
      </c>
      <c r="J170" s="147">
        <v>0</v>
      </c>
      <c r="K170" s="146">
        <f t="shared" si="32"/>
        <v>0</v>
      </c>
      <c r="L170" s="148"/>
      <c r="M170" s="148"/>
      <c r="N170" s="148"/>
      <c r="O170" s="148"/>
      <c r="P170" s="364">
        <f t="shared" si="29"/>
        <v>0</v>
      </c>
      <c r="Q170" s="148"/>
      <c r="R170" s="148"/>
      <c r="S170" s="148"/>
      <c r="T170" s="474"/>
      <c r="U170" s="364">
        <f t="shared" si="30"/>
        <v>0</v>
      </c>
      <c r="V170" s="325"/>
      <c r="W170" s="325"/>
      <c r="X170" s="325"/>
      <c r="Y170" s="326"/>
      <c r="Z170" s="326"/>
      <c r="AA170" s="326"/>
      <c r="AB170" s="326"/>
      <c r="AC170" s="325"/>
      <c r="AD170" s="325"/>
      <c r="AE170" s="325"/>
      <c r="AF170" s="325"/>
      <c r="AG170" s="325"/>
      <c r="AH170" s="325"/>
      <c r="AI170" s="325"/>
      <c r="AJ170" s="325"/>
      <c r="AK170" s="325"/>
      <c r="AL170" s="325"/>
      <c r="AM170" s="325"/>
      <c r="AN170" s="325"/>
      <c r="AO170" s="325"/>
      <c r="AP170" s="325"/>
      <c r="AQ170" s="325"/>
      <c r="AR170" s="325"/>
      <c r="AS170" s="325"/>
      <c r="AT170" s="325"/>
      <c r="AU170" s="325"/>
      <c r="AV170" s="325"/>
      <c r="AW170" s="325"/>
      <c r="AX170" s="325"/>
      <c r="AY170" s="325"/>
      <c r="AZ170" s="325"/>
      <c r="BA170" s="325"/>
      <c r="BB170" s="325"/>
      <c r="BC170" s="325"/>
      <c r="BD170" s="325"/>
      <c r="BE170" s="325"/>
      <c r="BF170" s="325"/>
      <c r="BG170" s="325"/>
      <c r="BH170" s="325"/>
      <c r="BI170" s="325"/>
      <c r="BJ170" s="325"/>
      <c r="BK170" s="325"/>
      <c r="BL170" s="325"/>
      <c r="BM170" s="325"/>
      <c r="BN170" s="325"/>
      <c r="BO170" s="325"/>
      <c r="BP170" s="325"/>
      <c r="BQ170" s="325"/>
      <c r="BR170" s="325"/>
      <c r="BS170" s="325"/>
      <c r="BT170" s="325"/>
      <c r="BU170" s="325"/>
      <c r="BV170" s="325"/>
      <c r="BW170" s="325"/>
      <c r="BX170" s="325"/>
      <c r="BY170" s="325"/>
      <c r="BZ170" s="325"/>
      <c r="CA170" s="325"/>
      <c r="CB170" s="325"/>
      <c r="CC170" s="325"/>
      <c r="CD170" s="325"/>
      <c r="CE170" s="325"/>
      <c r="CF170" s="325"/>
      <c r="CG170" s="325"/>
      <c r="CH170" s="325"/>
      <c r="CI170" s="325"/>
      <c r="CJ170" s="325"/>
      <c r="CK170" s="325"/>
      <c r="CL170" s="325"/>
      <c r="CM170" s="325"/>
      <c r="CN170" s="325"/>
      <c r="CO170" s="325"/>
      <c r="CP170" s="325"/>
      <c r="CQ170" s="325"/>
      <c r="CR170" s="325"/>
      <c r="CS170" s="325"/>
      <c r="CT170" s="325"/>
      <c r="CU170" s="325"/>
      <c r="CV170" s="325"/>
      <c r="CW170" s="325"/>
      <c r="CX170" s="325"/>
      <c r="CY170" s="325"/>
      <c r="CZ170" s="325"/>
      <c r="DA170" s="325"/>
      <c r="DB170" s="325"/>
      <c r="DC170" s="325"/>
      <c r="DD170" s="325"/>
      <c r="DE170" s="325"/>
    </row>
    <row r="171" spans="2:109" s="28" customFormat="1" ht="16.5" customHeight="1" x14ac:dyDescent="0.35">
      <c r="B171" s="552"/>
      <c r="C171" s="519"/>
      <c r="D171" s="559"/>
      <c r="E171" s="57" t="s">
        <v>207</v>
      </c>
      <c r="F171" s="145">
        <f t="shared" si="31"/>
        <v>0</v>
      </c>
      <c r="G171" s="150">
        <v>0</v>
      </c>
      <c r="H171" s="149">
        <v>0</v>
      </c>
      <c r="I171" s="149">
        <v>0</v>
      </c>
      <c r="J171" s="149">
        <v>0</v>
      </c>
      <c r="K171" s="146">
        <f t="shared" si="32"/>
        <v>0</v>
      </c>
      <c r="L171" s="150"/>
      <c r="M171" s="150"/>
      <c r="N171" s="150"/>
      <c r="O171" s="150"/>
      <c r="P171" s="364">
        <f t="shared" si="29"/>
        <v>0</v>
      </c>
      <c r="Q171" s="150"/>
      <c r="R171" s="150"/>
      <c r="S171" s="150"/>
      <c r="T171" s="472"/>
      <c r="U171" s="364">
        <f t="shared" si="30"/>
        <v>0</v>
      </c>
      <c r="V171" s="325"/>
      <c r="W171" s="325"/>
      <c r="X171" s="325"/>
      <c r="Y171" s="326"/>
      <c r="Z171" s="326"/>
      <c r="AA171" s="326"/>
      <c r="AB171" s="326"/>
      <c r="AC171" s="325"/>
      <c r="AD171" s="325"/>
      <c r="AE171" s="325"/>
      <c r="AF171" s="325"/>
      <c r="AG171" s="325"/>
      <c r="AH171" s="325"/>
      <c r="AI171" s="325"/>
      <c r="AJ171" s="325"/>
      <c r="AK171" s="325"/>
      <c r="AL171" s="325"/>
      <c r="AM171" s="325"/>
      <c r="AN171" s="325"/>
      <c r="AO171" s="325"/>
      <c r="AP171" s="325"/>
      <c r="AQ171" s="325"/>
      <c r="AR171" s="325"/>
      <c r="AS171" s="325"/>
      <c r="AT171" s="325"/>
      <c r="AU171" s="325"/>
      <c r="AV171" s="325"/>
      <c r="AW171" s="325"/>
      <c r="AX171" s="325"/>
      <c r="AY171" s="325"/>
      <c r="AZ171" s="325"/>
      <c r="BA171" s="325"/>
      <c r="BB171" s="325"/>
      <c r="BC171" s="325"/>
      <c r="BD171" s="325"/>
      <c r="BE171" s="325"/>
      <c r="BF171" s="325"/>
      <c r="BG171" s="325"/>
      <c r="BH171" s="325"/>
      <c r="BI171" s="325"/>
      <c r="BJ171" s="325"/>
      <c r="BK171" s="325"/>
      <c r="BL171" s="325"/>
      <c r="BM171" s="325"/>
      <c r="BN171" s="325"/>
      <c r="BO171" s="325"/>
      <c r="BP171" s="325"/>
      <c r="BQ171" s="325"/>
      <c r="BR171" s="325"/>
      <c r="BS171" s="325"/>
      <c r="BT171" s="325"/>
      <c r="BU171" s="325"/>
      <c r="BV171" s="325"/>
      <c r="BW171" s="325"/>
      <c r="BX171" s="325"/>
      <c r="BY171" s="325"/>
      <c r="BZ171" s="325"/>
      <c r="CA171" s="325"/>
      <c r="CB171" s="325"/>
      <c r="CC171" s="325"/>
      <c r="CD171" s="325"/>
      <c r="CE171" s="325"/>
      <c r="CF171" s="325"/>
      <c r="CG171" s="325"/>
      <c r="CH171" s="325"/>
      <c r="CI171" s="325"/>
      <c r="CJ171" s="325"/>
      <c r="CK171" s="325"/>
      <c r="CL171" s="325"/>
      <c r="CM171" s="325"/>
      <c r="CN171" s="325"/>
      <c r="CO171" s="325"/>
      <c r="CP171" s="325"/>
      <c r="CQ171" s="325"/>
      <c r="CR171" s="325"/>
      <c r="CS171" s="325"/>
      <c r="CT171" s="325"/>
      <c r="CU171" s="325"/>
      <c r="CV171" s="325"/>
      <c r="CW171" s="325"/>
      <c r="CX171" s="325"/>
      <c r="CY171" s="325"/>
      <c r="CZ171" s="325"/>
      <c r="DA171" s="325"/>
      <c r="DB171" s="325"/>
      <c r="DC171" s="325"/>
      <c r="DD171" s="325"/>
      <c r="DE171" s="325"/>
    </row>
    <row r="172" spans="2:109" s="28" customFormat="1" ht="16.5" customHeight="1" thickBot="1" x14ac:dyDescent="0.4">
      <c r="B172" s="553"/>
      <c r="C172" s="519"/>
      <c r="D172" s="560"/>
      <c r="E172" s="58" t="s">
        <v>116</v>
      </c>
      <c r="F172" s="145">
        <f t="shared" si="31"/>
        <v>0</v>
      </c>
      <c r="G172" s="152">
        <v>0</v>
      </c>
      <c r="H172" s="151">
        <v>0</v>
      </c>
      <c r="I172" s="151">
        <v>0</v>
      </c>
      <c r="J172" s="151">
        <v>0</v>
      </c>
      <c r="K172" s="146">
        <f t="shared" si="32"/>
        <v>0</v>
      </c>
      <c r="L172" s="152"/>
      <c r="M172" s="152"/>
      <c r="N172" s="152"/>
      <c r="O172" s="152"/>
      <c r="P172" s="364">
        <f t="shared" si="29"/>
        <v>0</v>
      </c>
      <c r="Q172" s="152"/>
      <c r="R172" s="152"/>
      <c r="S172" s="152"/>
      <c r="T172" s="473"/>
      <c r="U172" s="364">
        <f t="shared" si="30"/>
        <v>0</v>
      </c>
      <c r="V172" s="325"/>
      <c r="W172" s="325"/>
      <c r="X172" s="325"/>
      <c r="Y172" s="326"/>
      <c r="Z172" s="326"/>
      <c r="AA172" s="326"/>
      <c r="AB172" s="326"/>
      <c r="AC172" s="325"/>
      <c r="AD172" s="325"/>
      <c r="AE172" s="325"/>
      <c r="AF172" s="325"/>
      <c r="AG172" s="325"/>
      <c r="AH172" s="325"/>
      <c r="AI172" s="325"/>
      <c r="AJ172" s="325"/>
      <c r="AK172" s="325"/>
      <c r="AL172" s="325"/>
      <c r="AM172" s="325"/>
      <c r="AN172" s="325"/>
      <c r="AO172" s="325"/>
      <c r="AP172" s="325"/>
      <c r="AQ172" s="325"/>
      <c r="AR172" s="325"/>
      <c r="AS172" s="325"/>
      <c r="AT172" s="325"/>
      <c r="AU172" s="325"/>
      <c r="AV172" s="325"/>
      <c r="AW172" s="325"/>
      <c r="AX172" s="325"/>
      <c r="AY172" s="325"/>
      <c r="AZ172" s="325"/>
      <c r="BA172" s="325"/>
      <c r="BB172" s="325"/>
      <c r="BC172" s="325"/>
      <c r="BD172" s="325"/>
      <c r="BE172" s="325"/>
      <c r="BF172" s="325"/>
      <c r="BG172" s="325"/>
      <c r="BH172" s="325"/>
      <c r="BI172" s="325"/>
      <c r="BJ172" s="325"/>
      <c r="BK172" s="325"/>
      <c r="BL172" s="325"/>
      <c r="BM172" s="325"/>
      <c r="BN172" s="325"/>
      <c r="BO172" s="325"/>
      <c r="BP172" s="325"/>
      <c r="BQ172" s="325"/>
      <c r="BR172" s="325"/>
      <c r="BS172" s="325"/>
      <c r="BT172" s="325"/>
      <c r="BU172" s="325"/>
      <c r="BV172" s="325"/>
      <c r="BW172" s="325"/>
      <c r="BX172" s="325"/>
      <c r="BY172" s="325"/>
      <c r="BZ172" s="325"/>
      <c r="CA172" s="325"/>
      <c r="CB172" s="325"/>
      <c r="CC172" s="325"/>
      <c r="CD172" s="325"/>
      <c r="CE172" s="325"/>
      <c r="CF172" s="325"/>
      <c r="CG172" s="325"/>
      <c r="CH172" s="325"/>
      <c r="CI172" s="325"/>
      <c r="CJ172" s="325"/>
      <c r="CK172" s="325"/>
      <c r="CL172" s="325"/>
      <c r="CM172" s="325"/>
      <c r="CN172" s="325"/>
      <c r="CO172" s="325"/>
      <c r="CP172" s="325"/>
      <c r="CQ172" s="325"/>
      <c r="CR172" s="325"/>
      <c r="CS172" s="325"/>
      <c r="CT172" s="325"/>
      <c r="CU172" s="325"/>
      <c r="CV172" s="325"/>
      <c r="CW172" s="325"/>
      <c r="CX172" s="325"/>
      <c r="CY172" s="325"/>
      <c r="CZ172" s="325"/>
      <c r="DA172" s="325"/>
      <c r="DB172" s="325"/>
      <c r="DC172" s="325"/>
      <c r="DD172" s="325"/>
      <c r="DE172" s="325"/>
    </row>
    <row r="173" spans="2:109" s="28" customFormat="1" ht="16.5" customHeight="1" x14ac:dyDescent="0.35">
      <c r="B173" s="551">
        <v>18</v>
      </c>
      <c r="C173" s="519"/>
      <c r="D173" s="547" t="s">
        <v>406</v>
      </c>
      <c r="E173" s="57" t="s">
        <v>120</v>
      </c>
      <c r="F173" s="145">
        <f t="shared" si="31"/>
        <v>0</v>
      </c>
      <c r="G173" s="148">
        <v>0</v>
      </c>
      <c r="H173" s="147">
        <v>0</v>
      </c>
      <c r="I173" s="147">
        <v>0</v>
      </c>
      <c r="J173" s="147">
        <v>0</v>
      </c>
      <c r="K173" s="146">
        <f t="shared" si="32"/>
        <v>0</v>
      </c>
      <c r="L173" s="148"/>
      <c r="M173" s="148"/>
      <c r="N173" s="148"/>
      <c r="O173" s="148"/>
      <c r="P173" s="364">
        <f t="shared" si="29"/>
        <v>0</v>
      </c>
      <c r="Q173" s="148"/>
      <c r="R173" s="148"/>
      <c r="S173" s="148"/>
      <c r="T173" s="474"/>
      <c r="U173" s="364">
        <f t="shared" si="30"/>
        <v>0</v>
      </c>
      <c r="V173" s="325"/>
      <c r="W173" s="325"/>
      <c r="X173" s="325"/>
      <c r="Y173" s="326"/>
      <c r="Z173" s="326"/>
      <c r="AA173" s="326"/>
      <c r="AB173" s="326"/>
      <c r="AC173" s="325"/>
      <c r="AD173" s="325"/>
      <c r="AE173" s="325"/>
      <c r="AF173" s="325"/>
      <c r="AG173" s="325"/>
      <c r="AH173" s="325"/>
      <c r="AI173" s="325"/>
      <c r="AJ173" s="325"/>
      <c r="AK173" s="325"/>
      <c r="AL173" s="325"/>
      <c r="AM173" s="325"/>
      <c r="AN173" s="325"/>
      <c r="AO173" s="325"/>
      <c r="AP173" s="325"/>
      <c r="AQ173" s="325"/>
      <c r="AR173" s="325"/>
      <c r="AS173" s="325"/>
      <c r="AT173" s="325"/>
      <c r="AU173" s="325"/>
      <c r="AV173" s="325"/>
      <c r="AW173" s="325"/>
      <c r="AX173" s="325"/>
      <c r="AY173" s="325"/>
      <c r="AZ173" s="325"/>
      <c r="BA173" s="325"/>
      <c r="BB173" s="325"/>
      <c r="BC173" s="325"/>
      <c r="BD173" s="325"/>
      <c r="BE173" s="325"/>
      <c r="BF173" s="325"/>
      <c r="BG173" s="325"/>
      <c r="BH173" s="325"/>
      <c r="BI173" s="325"/>
      <c r="BJ173" s="325"/>
      <c r="BK173" s="325"/>
      <c r="BL173" s="325"/>
      <c r="BM173" s="325"/>
      <c r="BN173" s="325"/>
      <c r="BO173" s="325"/>
      <c r="BP173" s="325"/>
      <c r="BQ173" s="325"/>
      <c r="BR173" s="325"/>
      <c r="BS173" s="325"/>
      <c r="BT173" s="325"/>
      <c r="BU173" s="325"/>
      <c r="BV173" s="325"/>
      <c r="BW173" s="325"/>
      <c r="BX173" s="325"/>
      <c r="BY173" s="325"/>
      <c r="BZ173" s="325"/>
      <c r="CA173" s="325"/>
      <c r="CB173" s="325"/>
      <c r="CC173" s="325"/>
      <c r="CD173" s="325"/>
      <c r="CE173" s="325"/>
      <c r="CF173" s="325"/>
      <c r="CG173" s="325"/>
      <c r="CH173" s="325"/>
      <c r="CI173" s="325"/>
      <c r="CJ173" s="325"/>
      <c r="CK173" s="325"/>
      <c r="CL173" s="325"/>
      <c r="CM173" s="325"/>
      <c r="CN173" s="325"/>
      <c r="CO173" s="325"/>
      <c r="CP173" s="325"/>
      <c r="CQ173" s="325"/>
      <c r="CR173" s="325"/>
      <c r="CS173" s="325"/>
      <c r="CT173" s="325"/>
      <c r="CU173" s="325"/>
      <c r="CV173" s="325"/>
      <c r="CW173" s="325"/>
      <c r="CX173" s="325"/>
      <c r="CY173" s="325"/>
      <c r="CZ173" s="325"/>
      <c r="DA173" s="325"/>
      <c r="DB173" s="325"/>
      <c r="DC173" s="325"/>
      <c r="DD173" s="325"/>
      <c r="DE173" s="325"/>
    </row>
    <row r="174" spans="2:109" s="28" customFormat="1" ht="16.5" customHeight="1" x14ac:dyDescent="0.35">
      <c r="B174" s="552"/>
      <c r="C174" s="519"/>
      <c r="D174" s="548"/>
      <c r="E174" s="57" t="s">
        <v>207</v>
      </c>
      <c r="F174" s="145">
        <f t="shared" si="31"/>
        <v>0</v>
      </c>
      <c r="G174" s="150">
        <v>0</v>
      </c>
      <c r="H174" s="149">
        <v>0</v>
      </c>
      <c r="I174" s="149">
        <v>0</v>
      </c>
      <c r="J174" s="149">
        <v>0</v>
      </c>
      <c r="K174" s="146">
        <f t="shared" si="32"/>
        <v>0</v>
      </c>
      <c r="L174" s="150"/>
      <c r="M174" s="150"/>
      <c r="N174" s="150"/>
      <c r="O174" s="150"/>
      <c r="P174" s="364">
        <f t="shared" si="29"/>
        <v>0</v>
      </c>
      <c r="Q174" s="150"/>
      <c r="R174" s="150"/>
      <c r="S174" s="150"/>
      <c r="T174" s="472"/>
      <c r="U174" s="364">
        <f t="shared" si="30"/>
        <v>0</v>
      </c>
      <c r="V174" s="325"/>
      <c r="W174" s="325"/>
      <c r="X174" s="325"/>
      <c r="Y174" s="326"/>
      <c r="Z174" s="326"/>
      <c r="AA174" s="326"/>
      <c r="AB174" s="326"/>
      <c r="AC174" s="325"/>
      <c r="AD174" s="325"/>
      <c r="AE174" s="325"/>
      <c r="AF174" s="325"/>
      <c r="AG174" s="325"/>
      <c r="AH174" s="325"/>
      <c r="AI174" s="325"/>
      <c r="AJ174" s="325"/>
      <c r="AK174" s="325"/>
      <c r="AL174" s="325"/>
      <c r="AM174" s="325"/>
      <c r="AN174" s="325"/>
      <c r="AO174" s="325"/>
      <c r="AP174" s="325"/>
      <c r="AQ174" s="325"/>
      <c r="AR174" s="325"/>
      <c r="AS174" s="325"/>
      <c r="AT174" s="325"/>
      <c r="AU174" s="325"/>
      <c r="AV174" s="325"/>
      <c r="AW174" s="325"/>
      <c r="AX174" s="325"/>
      <c r="AY174" s="325"/>
      <c r="AZ174" s="325"/>
      <c r="BA174" s="325"/>
      <c r="BB174" s="325"/>
      <c r="BC174" s="325"/>
      <c r="BD174" s="325"/>
      <c r="BE174" s="325"/>
      <c r="BF174" s="325"/>
      <c r="BG174" s="325"/>
      <c r="BH174" s="325"/>
      <c r="BI174" s="325"/>
      <c r="BJ174" s="325"/>
      <c r="BK174" s="325"/>
      <c r="BL174" s="325"/>
      <c r="BM174" s="325"/>
      <c r="BN174" s="325"/>
      <c r="BO174" s="325"/>
      <c r="BP174" s="325"/>
      <c r="BQ174" s="325"/>
      <c r="BR174" s="325"/>
      <c r="BS174" s="325"/>
      <c r="BT174" s="325"/>
      <c r="BU174" s="325"/>
      <c r="BV174" s="325"/>
      <c r="BW174" s="325"/>
      <c r="BX174" s="325"/>
      <c r="BY174" s="325"/>
      <c r="BZ174" s="325"/>
      <c r="CA174" s="325"/>
      <c r="CB174" s="325"/>
      <c r="CC174" s="325"/>
      <c r="CD174" s="325"/>
      <c r="CE174" s="325"/>
      <c r="CF174" s="325"/>
      <c r="CG174" s="325"/>
      <c r="CH174" s="325"/>
      <c r="CI174" s="325"/>
      <c r="CJ174" s="325"/>
      <c r="CK174" s="325"/>
      <c r="CL174" s="325"/>
      <c r="CM174" s="325"/>
      <c r="CN174" s="325"/>
      <c r="CO174" s="325"/>
      <c r="CP174" s="325"/>
      <c r="CQ174" s="325"/>
      <c r="CR174" s="325"/>
      <c r="CS174" s="325"/>
      <c r="CT174" s="325"/>
      <c r="CU174" s="325"/>
      <c r="CV174" s="325"/>
      <c r="CW174" s="325"/>
      <c r="CX174" s="325"/>
      <c r="CY174" s="325"/>
      <c r="CZ174" s="325"/>
      <c r="DA174" s="325"/>
      <c r="DB174" s="325"/>
      <c r="DC174" s="325"/>
      <c r="DD174" s="325"/>
      <c r="DE174" s="325"/>
    </row>
    <row r="175" spans="2:109" s="28" customFormat="1" ht="16.5" customHeight="1" thickBot="1" x14ac:dyDescent="0.4">
      <c r="B175" s="553"/>
      <c r="C175" s="519"/>
      <c r="D175" s="628"/>
      <c r="E175" s="58" t="s">
        <v>116</v>
      </c>
      <c r="F175" s="145">
        <f t="shared" si="31"/>
        <v>0</v>
      </c>
      <c r="G175" s="152">
        <v>0</v>
      </c>
      <c r="H175" s="151">
        <v>0</v>
      </c>
      <c r="I175" s="151">
        <v>0</v>
      </c>
      <c r="J175" s="151">
        <v>0</v>
      </c>
      <c r="K175" s="146">
        <f t="shared" si="32"/>
        <v>0</v>
      </c>
      <c r="L175" s="152"/>
      <c r="M175" s="152"/>
      <c r="N175" s="152"/>
      <c r="O175" s="152"/>
      <c r="P175" s="364">
        <f t="shared" si="29"/>
        <v>0</v>
      </c>
      <c r="Q175" s="152"/>
      <c r="R175" s="152"/>
      <c r="S175" s="152"/>
      <c r="T175" s="473"/>
      <c r="U175" s="364">
        <f t="shared" si="30"/>
        <v>0</v>
      </c>
      <c r="V175" s="325"/>
      <c r="W175" s="325"/>
      <c r="X175" s="325"/>
      <c r="Y175" s="326"/>
      <c r="Z175" s="326"/>
      <c r="AA175" s="326"/>
      <c r="AB175" s="326"/>
      <c r="AC175" s="325"/>
      <c r="AD175" s="325"/>
      <c r="AE175" s="325"/>
      <c r="AF175" s="325"/>
      <c r="AG175" s="325"/>
      <c r="AH175" s="325"/>
      <c r="AI175" s="325"/>
      <c r="AJ175" s="325"/>
      <c r="AK175" s="325"/>
      <c r="AL175" s="325"/>
      <c r="AM175" s="325"/>
      <c r="AN175" s="325"/>
      <c r="AO175" s="325"/>
      <c r="AP175" s="325"/>
      <c r="AQ175" s="325"/>
      <c r="AR175" s="325"/>
      <c r="AS175" s="325"/>
      <c r="AT175" s="325"/>
      <c r="AU175" s="325"/>
      <c r="AV175" s="325"/>
      <c r="AW175" s="325"/>
      <c r="AX175" s="325"/>
      <c r="AY175" s="325"/>
      <c r="AZ175" s="325"/>
      <c r="BA175" s="325"/>
      <c r="BB175" s="325"/>
      <c r="BC175" s="325"/>
      <c r="BD175" s="325"/>
      <c r="BE175" s="325"/>
      <c r="BF175" s="325"/>
      <c r="BG175" s="325"/>
      <c r="BH175" s="325"/>
      <c r="BI175" s="325"/>
      <c r="BJ175" s="325"/>
      <c r="BK175" s="325"/>
      <c r="BL175" s="325"/>
      <c r="BM175" s="325"/>
      <c r="BN175" s="325"/>
      <c r="BO175" s="325"/>
      <c r="BP175" s="325"/>
      <c r="BQ175" s="325"/>
      <c r="BR175" s="325"/>
      <c r="BS175" s="325"/>
      <c r="BT175" s="325"/>
      <c r="BU175" s="325"/>
      <c r="BV175" s="325"/>
      <c r="BW175" s="325"/>
      <c r="BX175" s="325"/>
      <c r="BY175" s="325"/>
      <c r="BZ175" s="325"/>
      <c r="CA175" s="325"/>
      <c r="CB175" s="325"/>
      <c r="CC175" s="325"/>
      <c r="CD175" s="325"/>
      <c r="CE175" s="325"/>
      <c r="CF175" s="325"/>
      <c r="CG175" s="325"/>
      <c r="CH175" s="325"/>
      <c r="CI175" s="325"/>
      <c r="CJ175" s="325"/>
      <c r="CK175" s="325"/>
      <c r="CL175" s="325"/>
      <c r="CM175" s="325"/>
      <c r="CN175" s="325"/>
      <c r="CO175" s="325"/>
      <c r="CP175" s="325"/>
      <c r="CQ175" s="325"/>
      <c r="CR175" s="325"/>
      <c r="CS175" s="325"/>
      <c r="CT175" s="325"/>
      <c r="CU175" s="325"/>
      <c r="CV175" s="325"/>
      <c r="CW175" s="325"/>
      <c r="CX175" s="325"/>
      <c r="CY175" s="325"/>
      <c r="CZ175" s="325"/>
      <c r="DA175" s="325"/>
      <c r="DB175" s="325"/>
      <c r="DC175" s="325"/>
      <c r="DD175" s="325"/>
      <c r="DE175" s="325"/>
    </row>
    <row r="176" spans="2:109" s="28" customFormat="1" ht="16.5" customHeight="1" thickBot="1" x14ac:dyDescent="0.4">
      <c r="B176" s="583">
        <v>19</v>
      </c>
      <c r="C176" s="519"/>
      <c r="D176" s="624" t="s">
        <v>614</v>
      </c>
      <c r="E176" s="57" t="s">
        <v>120</v>
      </c>
      <c r="F176" s="145">
        <f t="shared" si="31"/>
        <v>0</v>
      </c>
      <c r="G176" s="154">
        <v>0</v>
      </c>
      <c r="H176" s="147">
        <v>0</v>
      </c>
      <c r="I176" s="147">
        <v>0</v>
      </c>
      <c r="J176" s="147">
        <v>0</v>
      </c>
      <c r="K176" s="146">
        <f t="shared" si="32"/>
        <v>0</v>
      </c>
      <c r="L176" s="152"/>
      <c r="M176" s="152"/>
      <c r="N176" s="152"/>
      <c r="O176" s="152"/>
      <c r="P176" s="364">
        <f t="shared" si="29"/>
        <v>0</v>
      </c>
      <c r="Q176" s="152"/>
      <c r="R176" s="152"/>
      <c r="S176" s="152"/>
      <c r="T176" s="473"/>
      <c r="U176" s="364">
        <f t="shared" si="30"/>
        <v>0</v>
      </c>
      <c r="V176" s="325"/>
      <c r="W176" s="325"/>
      <c r="X176" s="325"/>
      <c r="Y176" s="326"/>
      <c r="Z176" s="326"/>
      <c r="AA176" s="326"/>
      <c r="AB176" s="326"/>
      <c r="AC176" s="325"/>
      <c r="AD176" s="325"/>
      <c r="AE176" s="325"/>
      <c r="AF176" s="325"/>
      <c r="AG176" s="325"/>
      <c r="AH176" s="325"/>
      <c r="AI176" s="325"/>
      <c r="AJ176" s="325"/>
      <c r="AK176" s="325"/>
      <c r="AL176" s="325"/>
      <c r="AM176" s="325"/>
      <c r="AN176" s="325"/>
      <c r="AO176" s="325"/>
      <c r="AP176" s="325"/>
      <c r="AQ176" s="325"/>
      <c r="AR176" s="325"/>
      <c r="AS176" s="325"/>
      <c r="AT176" s="325"/>
      <c r="AU176" s="325"/>
      <c r="AV176" s="325"/>
      <c r="AW176" s="325"/>
      <c r="AX176" s="325"/>
      <c r="AY176" s="325"/>
      <c r="AZ176" s="325"/>
      <c r="BA176" s="325"/>
      <c r="BB176" s="325"/>
      <c r="BC176" s="325"/>
      <c r="BD176" s="325"/>
      <c r="BE176" s="325"/>
      <c r="BF176" s="325"/>
      <c r="BG176" s="325"/>
      <c r="BH176" s="325"/>
      <c r="BI176" s="325"/>
      <c r="BJ176" s="325"/>
      <c r="BK176" s="325"/>
      <c r="BL176" s="325"/>
      <c r="BM176" s="325"/>
      <c r="BN176" s="325"/>
      <c r="BO176" s="325"/>
      <c r="BP176" s="325"/>
      <c r="BQ176" s="325"/>
      <c r="BR176" s="325"/>
      <c r="BS176" s="325"/>
      <c r="BT176" s="325"/>
      <c r="BU176" s="325"/>
      <c r="BV176" s="325"/>
      <c r="BW176" s="325"/>
      <c r="BX176" s="325"/>
      <c r="BY176" s="325"/>
      <c r="BZ176" s="325"/>
      <c r="CA176" s="325"/>
      <c r="CB176" s="325"/>
      <c r="CC176" s="325"/>
      <c r="CD176" s="325"/>
      <c r="CE176" s="325"/>
      <c r="CF176" s="325"/>
      <c r="CG176" s="325"/>
      <c r="CH176" s="325"/>
      <c r="CI176" s="325"/>
      <c r="CJ176" s="325"/>
      <c r="CK176" s="325"/>
      <c r="CL176" s="325"/>
      <c r="CM176" s="325"/>
      <c r="CN176" s="325"/>
      <c r="CO176" s="325"/>
      <c r="CP176" s="325"/>
      <c r="CQ176" s="325"/>
      <c r="CR176" s="325"/>
      <c r="CS176" s="325"/>
      <c r="CT176" s="325"/>
      <c r="CU176" s="325"/>
      <c r="CV176" s="325"/>
      <c r="CW176" s="325"/>
      <c r="CX176" s="325"/>
      <c r="CY176" s="325"/>
      <c r="CZ176" s="325"/>
      <c r="DA176" s="325"/>
      <c r="DB176" s="325"/>
      <c r="DC176" s="325"/>
      <c r="DD176" s="325"/>
      <c r="DE176" s="325"/>
    </row>
    <row r="177" spans="2:109" s="28" customFormat="1" ht="16.5" customHeight="1" thickBot="1" x14ac:dyDescent="0.4">
      <c r="B177" s="552"/>
      <c r="C177" s="519"/>
      <c r="D177" s="548"/>
      <c r="E177" s="57" t="s">
        <v>207</v>
      </c>
      <c r="F177" s="145">
        <f t="shared" si="31"/>
        <v>0</v>
      </c>
      <c r="G177" s="155">
        <v>0</v>
      </c>
      <c r="H177" s="149">
        <v>0</v>
      </c>
      <c r="I177" s="149">
        <v>0</v>
      </c>
      <c r="J177" s="149">
        <v>0</v>
      </c>
      <c r="K177" s="146">
        <f t="shared" si="32"/>
        <v>0</v>
      </c>
      <c r="L177" s="152"/>
      <c r="M177" s="152"/>
      <c r="N177" s="152"/>
      <c r="O177" s="152"/>
      <c r="P177" s="364">
        <f t="shared" si="29"/>
        <v>0</v>
      </c>
      <c r="Q177" s="152"/>
      <c r="R177" s="152"/>
      <c r="S177" s="152"/>
      <c r="T177" s="473"/>
      <c r="U177" s="364">
        <f t="shared" si="30"/>
        <v>0</v>
      </c>
      <c r="V177" s="325"/>
      <c r="W177" s="325"/>
      <c r="X177" s="325"/>
      <c r="Y177" s="326"/>
      <c r="Z177" s="326"/>
      <c r="AA177" s="326"/>
      <c r="AB177" s="326"/>
      <c r="AC177" s="325"/>
      <c r="AD177" s="325"/>
      <c r="AE177" s="325"/>
      <c r="AF177" s="325"/>
      <c r="AG177" s="325"/>
      <c r="AH177" s="325"/>
      <c r="AI177" s="325"/>
      <c r="AJ177" s="325"/>
      <c r="AK177" s="325"/>
      <c r="AL177" s="325"/>
      <c r="AM177" s="325"/>
      <c r="AN177" s="325"/>
      <c r="AO177" s="325"/>
      <c r="AP177" s="325"/>
      <c r="AQ177" s="325"/>
      <c r="AR177" s="325"/>
      <c r="AS177" s="325"/>
      <c r="AT177" s="325"/>
      <c r="AU177" s="325"/>
      <c r="AV177" s="325"/>
      <c r="AW177" s="325"/>
      <c r="AX177" s="325"/>
      <c r="AY177" s="325"/>
      <c r="AZ177" s="325"/>
      <c r="BA177" s="325"/>
      <c r="BB177" s="325"/>
      <c r="BC177" s="325"/>
      <c r="BD177" s="325"/>
      <c r="BE177" s="325"/>
      <c r="BF177" s="325"/>
      <c r="BG177" s="325"/>
      <c r="BH177" s="325"/>
      <c r="BI177" s="325"/>
      <c r="BJ177" s="325"/>
      <c r="BK177" s="325"/>
      <c r="BL177" s="325"/>
      <c r="BM177" s="325"/>
      <c r="BN177" s="325"/>
      <c r="BO177" s="325"/>
      <c r="BP177" s="325"/>
      <c r="BQ177" s="325"/>
      <c r="BR177" s="325"/>
      <c r="BS177" s="325"/>
      <c r="BT177" s="325"/>
      <c r="BU177" s="325"/>
      <c r="BV177" s="325"/>
      <c r="BW177" s="325"/>
      <c r="BX177" s="325"/>
      <c r="BY177" s="325"/>
      <c r="BZ177" s="325"/>
      <c r="CA177" s="325"/>
      <c r="CB177" s="325"/>
      <c r="CC177" s="325"/>
      <c r="CD177" s="325"/>
      <c r="CE177" s="325"/>
      <c r="CF177" s="325"/>
      <c r="CG177" s="325"/>
      <c r="CH177" s="325"/>
      <c r="CI177" s="325"/>
      <c r="CJ177" s="325"/>
      <c r="CK177" s="325"/>
      <c r="CL177" s="325"/>
      <c r="CM177" s="325"/>
      <c r="CN177" s="325"/>
      <c r="CO177" s="325"/>
      <c r="CP177" s="325"/>
      <c r="CQ177" s="325"/>
      <c r="CR177" s="325"/>
      <c r="CS177" s="325"/>
      <c r="CT177" s="325"/>
      <c r="CU177" s="325"/>
      <c r="CV177" s="325"/>
      <c r="CW177" s="325"/>
      <c r="CX177" s="325"/>
      <c r="CY177" s="325"/>
      <c r="CZ177" s="325"/>
      <c r="DA177" s="325"/>
      <c r="DB177" s="325"/>
      <c r="DC177" s="325"/>
      <c r="DD177" s="325"/>
      <c r="DE177" s="325"/>
    </row>
    <row r="178" spans="2:109" s="28" customFormat="1" ht="16.5" customHeight="1" thickBot="1" x14ac:dyDescent="0.4">
      <c r="B178" s="553"/>
      <c r="C178" s="519"/>
      <c r="D178" s="549"/>
      <c r="E178" s="58" t="s">
        <v>116</v>
      </c>
      <c r="F178" s="145">
        <f t="shared" si="31"/>
        <v>3</v>
      </c>
      <c r="G178" s="153">
        <v>3</v>
      </c>
      <c r="H178" s="151">
        <v>0</v>
      </c>
      <c r="I178" s="151">
        <v>0</v>
      </c>
      <c r="J178" s="151">
        <v>0</v>
      </c>
      <c r="K178" s="146">
        <f t="shared" si="32"/>
        <v>3</v>
      </c>
      <c r="L178" s="152"/>
      <c r="M178" s="152"/>
      <c r="N178" s="152"/>
      <c r="O178" s="152"/>
      <c r="P178" s="364">
        <f t="shared" si="29"/>
        <v>0</v>
      </c>
      <c r="Q178" s="152"/>
      <c r="R178" s="152"/>
      <c r="S178" s="152"/>
      <c r="T178" s="473"/>
      <c r="U178" s="364">
        <f t="shared" si="30"/>
        <v>0</v>
      </c>
      <c r="V178" s="325"/>
      <c r="W178" s="325"/>
      <c r="X178" s="325"/>
      <c r="Y178" s="326"/>
      <c r="Z178" s="326"/>
      <c r="AA178" s="326"/>
      <c r="AB178" s="326"/>
      <c r="AC178" s="325"/>
      <c r="AD178" s="325"/>
      <c r="AE178" s="325"/>
      <c r="AF178" s="325"/>
      <c r="AG178" s="325"/>
      <c r="AH178" s="325"/>
      <c r="AI178" s="325"/>
      <c r="AJ178" s="325"/>
      <c r="AK178" s="325"/>
      <c r="AL178" s="325"/>
      <c r="AM178" s="325"/>
      <c r="AN178" s="325"/>
      <c r="AO178" s="325"/>
      <c r="AP178" s="325"/>
      <c r="AQ178" s="325"/>
      <c r="AR178" s="325"/>
      <c r="AS178" s="325"/>
      <c r="AT178" s="325"/>
      <c r="AU178" s="325"/>
      <c r="AV178" s="325"/>
      <c r="AW178" s="325"/>
      <c r="AX178" s="325"/>
      <c r="AY178" s="325"/>
      <c r="AZ178" s="325"/>
      <c r="BA178" s="325"/>
      <c r="BB178" s="325"/>
      <c r="BC178" s="325"/>
      <c r="BD178" s="325"/>
      <c r="BE178" s="325"/>
      <c r="BF178" s="325"/>
      <c r="BG178" s="325"/>
      <c r="BH178" s="325"/>
      <c r="BI178" s="325"/>
      <c r="BJ178" s="325"/>
      <c r="BK178" s="325"/>
      <c r="BL178" s="325"/>
      <c r="BM178" s="325"/>
      <c r="BN178" s="325"/>
      <c r="BO178" s="325"/>
      <c r="BP178" s="325"/>
      <c r="BQ178" s="325"/>
      <c r="BR178" s="325"/>
      <c r="BS178" s="325"/>
      <c r="BT178" s="325"/>
      <c r="BU178" s="325"/>
      <c r="BV178" s="325"/>
      <c r="BW178" s="325"/>
      <c r="BX178" s="325"/>
      <c r="BY178" s="325"/>
      <c r="BZ178" s="325"/>
      <c r="CA178" s="325"/>
      <c r="CB178" s="325"/>
      <c r="CC178" s="325"/>
      <c r="CD178" s="325"/>
      <c r="CE178" s="325"/>
      <c r="CF178" s="325"/>
      <c r="CG178" s="325"/>
      <c r="CH178" s="325"/>
      <c r="CI178" s="325"/>
      <c r="CJ178" s="325"/>
      <c r="CK178" s="325"/>
      <c r="CL178" s="325"/>
      <c r="CM178" s="325"/>
      <c r="CN178" s="325"/>
      <c r="CO178" s="325"/>
      <c r="CP178" s="325"/>
      <c r="CQ178" s="325"/>
      <c r="CR178" s="325"/>
      <c r="CS178" s="325"/>
      <c r="CT178" s="325"/>
      <c r="CU178" s="325"/>
      <c r="CV178" s="325"/>
      <c r="CW178" s="325"/>
      <c r="CX178" s="325"/>
      <c r="CY178" s="325"/>
      <c r="CZ178" s="325"/>
      <c r="DA178" s="325"/>
      <c r="DB178" s="325"/>
      <c r="DC178" s="325"/>
      <c r="DD178" s="325"/>
      <c r="DE178" s="325"/>
    </row>
    <row r="179" spans="2:109" s="28" customFormat="1" ht="16.5" customHeight="1" x14ac:dyDescent="0.35">
      <c r="B179" s="551">
        <v>20</v>
      </c>
      <c r="C179" s="519"/>
      <c r="D179" s="547" t="s">
        <v>483</v>
      </c>
      <c r="E179" s="57" t="s">
        <v>120</v>
      </c>
      <c r="F179" s="145">
        <f t="shared" si="31"/>
        <v>0</v>
      </c>
      <c r="G179" s="148">
        <v>0</v>
      </c>
      <c r="H179" s="147">
        <v>0</v>
      </c>
      <c r="I179" s="147">
        <v>0</v>
      </c>
      <c r="J179" s="147">
        <v>0</v>
      </c>
      <c r="K179" s="146">
        <f t="shared" si="32"/>
        <v>0</v>
      </c>
      <c r="L179" s="148"/>
      <c r="M179" s="148"/>
      <c r="N179" s="148"/>
      <c r="O179" s="148"/>
      <c r="P179" s="364">
        <f t="shared" si="29"/>
        <v>0</v>
      </c>
      <c r="Q179" s="148"/>
      <c r="R179" s="148"/>
      <c r="S179" s="148"/>
      <c r="T179" s="474"/>
      <c r="U179" s="364">
        <f t="shared" si="30"/>
        <v>0</v>
      </c>
      <c r="V179" s="325"/>
      <c r="W179" s="325"/>
      <c r="X179" s="325"/>
      <c r="Y179" s="326"/>
      <c r="Z179" s="326"/>
      <c r="AA179" s="326"/>
      <c r="AB179" s="326"/>
      <c r="AC179" s="325"/>
      <c r="AD179" s="325"/>
      <c r="AE179" s="325"/>
      <c r="AF179" s="325"/>
      <c r="AG179" s="325"/>
      <c r="AH179" s="325"/>
      <c r="AI179" s="325"/>
      <c r="AJ179" s="325"/>
      <c r="AK179" s="325"/>
      <c r="AL179" s="325"/>
      <c r="AM179" s="325"/>
      <c r="AN179" s="325"/>
      <c r="AO179" s="325"/>
      <c r="AP179" s="325"/>
      <c r="AQ179" s="325"/>
      <c r="AR179" s="325"/>
      <c r="AS179" s="325"/>
      <c r="AT179" s="325"/>
      <c r="AU179" s="325"/>
      <c r="AV179" s="325"/>
      <c r="AW179" s="325"/>
      <c r="AX179" s="325"/>
      <c r="AY179" s="325"/>
      <c r="AZ179" s="325"/>
      <c r="BA179" s="325"/>
      <c r="BB179" s="325"/>
      <c r="BC179" s="325"/>
      <c r="BD179" s="325"/>
      <c r="BE179" s="325"/>
      <c r="BF179" s="325"/>
      <c r="BG179" s="325"/>
      <c r="BH179" s="325"/>
      <c r="BI179" s="325"/>
      <c r="BJ179" s="325"/>
      <c r="BK179" s="325"/>
      <c r="BL179" s="325"/>
      <c r="BM179" s="325"/>
      <c r="BN179" s="325"/>
      <c r="BO179" s="325"/>
      <c r="BP179" s="325"/>
      <c r="BQ179" s="325"/>
      <c r="BR179" s="325"/>
      <c r="BS179" s="325"/>
      <c r="BT179" s="325"/>
      <c r="BU179" s="325"/>
      <c r="BV179" s="325"/>
      <c r="BW179" s="325"/>
      <c r="BX179" s="325"/>
      <c r="BY179" s="325"/>
      <c r="BZ179" s="325"/>
      <c r="CA179" s="325"/>
      <c r="CB179" s="325"/>
      <c r="CC179" s="325"/>
      <c r="CD179" s="325"/>
      <c r="CE179" s="325"/>
      <c r="CF179" s="325"/>
      <c r="CG179" s="325"/>
      <c r="CH179" s="325"/>
      <c r="CI179" s="325"/>
      <c r="CJ179" s="325"/>
      <c r="CK179" s="325"/>
      <c r="CL179" s="325"/>
      <c r="CM179" s="325"/>
      <c r="CN179" s="325"/>
      <c r="CO179" s="325"/>
      <c r="CP179" s="325"/>
      <c r="CQ179" s="325"/>
      <c r="CR179" s="325"/>
      <c r="CS179" s="325"/>
      <c r="CT179" s="325"/>
      <c r="CU179" s="325"/>
      <c r="CV179" s="325"/>
      <c r="CW179" s="325"/>
      <c r="CX179" s="325"/>
      <c r="CY179" s="325"/>
      <c r="CZ179" s="325"/>
      <c r="DA179" s="325"/>
      <c r="DB179" s="325"/>
      <c r="DC179" s="325"/>
      <c r="DD179" s="325"/>
      <c r="DE179" s="325"/>
    </row>
    <row r="180" spans="2:109" s="28" customFormat="1" ht="16.5" customHeight="1" x14ac:dyDescent="0.35">
      <c r="B180" s="552"/>
      <c r="C180" s="519"/>
      <c r="D180" s="548"/>
      <c r="E180" s="57" t="s">
        <v>207</v>
      </c>
      <c r="F180" s="145">
        <f t="shared" si="31"/>
        <v>0</v>
      </c>
      <c r="G180" s="150">
        <v>0</v>
      </c>
      <c r="H180" s="149">
        <v>0</v>
      </c>
      <c r="I180" s="149">
        <v>0</v>
      </c>
      <c r="J180" s="149">
        <v>0</v>
      </c>
      <c r="K180" s="146">
        <f t="shared" si="32"/>
        <v>0</v>
      </c>
      <c r="L180" s="150"/>
      <c r="M180" s="150"/>
      <c r="N180" s="150"/>
      <c r="O180" s="150"/>
      <c r="P180" s="364">
        <f t="shared" si="29"/>
        <v>0</v>
      </c>
      <c r="Q180" s="150"/>
      <c r="R180" s="150"/>
      <c r="S180" s="150"/>
      <c r="T180" s="472"/>
      <c r="U180" s="364">
        <f t="shared" si="30"/>
        <v>0</v>
      </c>
      <c r="V180" s="325"/>
      <c r="W180" s="325"/>
      <c r="X180" s="325"/>
      <c r="Y180" s="326"/>
      <c r="Z180" s="326"/>
      <c r="AA180" s="326"/>
      <c r="AB180" s="326"/>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25"/>
      <c r="AY180" s="325"/>
      <c r="AZ180" s="325"/>
      <c r="BA180" s="325"/>
      <c r="BB180" s="325"/>
      <c r="BC180" s="325"/>
      <c r="BD180" s="325"/>
      <c r="BE180" s="325"/>
      <c r="BF180" s="325"/>
      <c r="BG180" s="325"/>
      <c r="BH180" s="325"/>
      <c r="BI180" s="325"/>
      <c r="BJ180" s="325"/>
      <c r="BK180" s="325"/>
      <c r="BL180" s="325"/>
      <c r="BM180" s="325"/>
      <c r="BN180" s="325"/>
      <c r="BO180" s="325"/>
      <c r="BP180" s="325"/>
      <c r="BQ180" s="325"/>
      <c r="BR180" s="325"/>
      <c r="BS180" s="325"/>
      <c r="BT180" s="325"/>
      <c r="BU180" s="325"/>
      <c r="BV180" s="325"/>
      <c r="BW180" s="325"/>
      <c r="BX180" s="325"/>
      <c r="BY180" s="325"/>
      <c r="BZ180" s="325"/>
      <c r="CA180" s="325"/>
      <c r="CB180" s="325"/>
      <c r="CC180" s="325"/>
      <c r="CD180" s="325"/>
      <c r="CE180" s="325"/>
      <c r="CF180" s="325"/>
      <c r="CG180" s="325"/>
      <c r="CH180" s="325"/>
      <c r="CI180" s="325"/>
      <c r="CJ180" s="325"/>
      <c r="CK180" s="325"/>
      <c r="CL180" s="325"/>
      <c r="CM180" s="325"/>
      <c r="CN180" s="325"/>
      <c r="CO180" s="325"/>
      <c r="CP180" s="325"/>
      <c r="CQ180" s="325"/>
      <c r="CR180" s="325"/>
      <c r="CS180" s="325"/>
      <c r="CT180" s="325"/>
      <c r="CU180" s="325"/>
      <c r="CV180" s="325"/>
      <c r="CW180" s="325"/>
      <c r="CX180" s="325"/>
      <c r="CY180" s="325"/>
      <c r="CZ180" s="325"/>
      <c r="DA180" s="325"/>
      <c r="DB180" s="325"/>
      <c r="DC180" s="325"/>
      <c r="DD180" s="325"/>
      <c r="DE180" s="325"/>
    </row>
    <row r="181" spans="2:109" s="28" customFormat="1" ht="16.5" customHeight="1" thickBot="1" x14ac:dyDescent="0.4">
      <c r="B181" s="553"/>
      <c r="C181" s="519"/>
      <c r="D181" s="549"/>
      <c r="E181" s="58" t="s">
        <v>116</v>
      </c>
      <c r="F181" s="145">
        <f t="shared" si="31"/>
        <v>0</v>
      </c>
      <c r="G181" s="152">
        <v>0</v>
      </c>
      <c r="H181" s="151">
        <v>0</v>
      </c>
      <c r="I181" s="151">
        <v>0</v>
      </c>
      <c r="J181" s="151">
        <v>0</v>
      </c>
      <c r="K181" s="146">
        <f t="shared" si="32"/>
        <v>0</v>
      </c>
      <c r="L181" s="152"/>
      <c r="M181" s="152"/>
      <c r="N181" s="152"/>
      <c r="O181" s="152"/>
      <c r="P181" s="364">
        <f t="shared" si="29"/>
        <v>0</v>
      </c>
      <c r="Q181" s="152"/>
      <c r="R181" s="152"/>
      <c r="S181" s="152"/>
      <c r="T181" s="473"/>
      <c r="U181" s="364">
        <f t="shared" si="30"/>
        <v>0</v>
      </c>
      <c r="V181" s="325"/>
      <c r="W181" s="325"/>
      <c r="X181" s="325"/>
      <c r="Y181" s="326"/>
      <c r="Z181" s="326"/>
      <c r="AA181" s="326"/>
      <c r="AB181" s="326"/>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25"/>
      <c r="AY181" s="325"/>
      <c r="AZ181" s="325"/>
      <c r="BA181" s="325"/>
      <c r="BB181" s="325"/>
      <c r="BC181" s="325"/>
      <c r="BD181" s="325"/>
      <c r="BE181" s="325"/>
      <c r="BF181" s="325"/>
      <c r="BG181" s="325"/>
      <c r="BH181" s="325"/>
      <c r="BI181" s="325"/>
      <c r="BJ181" s="325"/>
      <c r="BK181" s="325"/>
      <c r="BL181" s="325"/>
      <c r="BM181" s="325"/>
      <c r="BN181" s="325"/>
      <c r="BO181" s="325"/>
      <c r="BP181" s="325"/>
      <c r="BQ181" s="325"/>
      <c r="BR181" s="325"/>
      <c r="BS181" s="325"/>
      <c r="BT181" s="325"/>
      <c r="BU181" s="325"/>
      <c r="BV181" s="325"/>
      <c r="BW181" s="325"/>
      <c r="BX181" s="325"/>
      <c r="BY181" s="325"/>
      <c r="BZ181" s="325"/>
      <c r="CA181" s="325"/>
      <c r="CB181" s="325"/>
      <c r="CC181" s="325"/>
      <c r="CD181" s="325"/>
      <c r="CE181" s="325"/>
      <c r="CF181" s="325"/>
      <c r="CG181" s="325"/>
      <c r="CH181" s="325"/>
      <c r="CI181" s="325"/>
      <c r="CJ181" s="325"/>
      <c r="CK181" s="325"/>
      <c r="CL181" s="325"/>
      <c r="CM181" s="325"/>
      <c r="CN181" s="325"/>
      <c r="CO181" s="325"/>
      <c r="CP181" s="325"/>
      <c r="CQ181" s="325"/>
      <c r="CR181" s="325"/>
      <c r="CS181" s="325"/>
      <c r="CT181" s="325"/>
      <c r="CU181" s="325"/>
      <c r="CV181" s="325"/>
      <c r="CW181" s="325"/>
      <c r="CX181" s="325"/>
      <c r="CY181" s="325"/>
      <c r="CZ181" s="325"/>
      <c r="DA181" s="325"/>
      <c r="DB181" s="325"/>
      <c r="DC181" s="325"/>
      <c r="DD181" s="325"/>
      <c r="DE181" s="325"/>
    </row>
    <row r="182" spans="2:109" s="28" customFormat="1" ht="16.5" customHeight="1" x14ac:dyDescent="0.35">
      <c r="B182" s="583">
        <v>21</v>
      </c>
      <c r="C182" s="519"/>
      <c r="D182" s="563" t="s">
        <v>732</v>
      </c>
      <c r="E182" s="57" t="s">
        <v>120</v>
      </c>
      <c r="F182" s="145">
        <f t="shared" si="31"/>
        <v>0</v>
      </c>
      <c r="G182" s="148">
        <v>0</v>
      </c>
      <c r="H182" s="147">
        <v>0</v>
      </c>
      <c r="I182" s="147">
        <v>0</v>
      </c>
      <c r="J182" s="147">
        <v>0</v>
      </c>
      <c r="K182" s="146">
        <f t="shared" si="32"/>
        <v>0</v>
      </c>
      <c r="L182" s="148">
        <v>0</v>
      </c>
      <c r="M182" s="148">
        <v>0</v>
      </c>
      <c r="N182" s="148">
        <v>0</v>
      </c>
      <c r="O182" s="148">
        <v>0</v>
      </c>
      <c r="P182" s="364">
        <f t="shared" si="29"/>
        <v>0</v>
      </c>
      <c r="Q182" s="148">
        <v>0</v>
      </c>
      <c r="R182" s="148">
        <v>0</v>
      </c>
      <c r="S182" s="148">
        <v>0</v>
      </c>
      <c r="T182" s="474">
        <v>0</v>
      </c>
      <c r="U182" s="364">
        <f t="shared" si="30"/>
        <v>0</v>
      </c>
      <c r="V182" s="325"/>
      <c r="W182" s="325"/>
      <c r="X182" s="325"/>
      <c r="Y182" s="326"/>
      <c r="Z182" s="326"/>
      <c r="AA182" s="326"/>
      <c r="AB182" s="326"/>
      <c r="AC182" s="325"/>
      <c r="AD182" s="325"/>
      <c r="AE182" s="325"/>
      <c r="AF182" s="325"/>
      <c r="AG182" s="325"/>
      <c r="AH182" s="325"/>
      <c r="AI182" s="325"/>
      <c r="AJ182" s="325"/>
      <c r="AK182" s="325"/>
      <c r="AL182" s="325"/>
      <c r="AM182" s="325"/>
      <c r="AN182" s="325"/>
      <c r="AO182" s="325"/>
      <c r="AP182" s="325"/>
      <c r="AQ182" s="325"/>
      <c r="AR182" s="325"/>
      <c r="AS182" s="325"/>
      <c r="AT182" s="325"/>
      <c r="AU182" s="325"/>
      <c r="AV182" s="325"/>
      <c r="AW182" s="325"/>
      <c r="AX182" s="325"/>
      <c r="AY182" s="325"/>
      <c r="AZ182" s="325"/>
      <c r="BA182" s="325"/>
      <c r="BB182" s="325"/>
      <c r="BC182" s="325"/>
      <c r="BD182" s="325"/>
      <c r="BE182" s="325"/>
      <c r="BF182" s="325"/>
      <c r="BG182" s="325"/>
      <c r="BH182" s="325"/>
      <c r="BI182" s="325"/>
      <c r="BJ182" s="325"/>
      <c r="BK182" s="325"/>
      <c r="BL182" s="325"/>
      <c r="BM182" s="325"/>
      <c r="BN182" s="325"/>
      <c r="BO182" s="325"/>
      <c r="BP182" s="325"/>
      <c r="BQ182" s="325"/>
      <c r="BR182" s="325"/>
      <c r="BS182" s="325"/>
      <c r="BT182" s="325"/>
      <c r="BU182" s="325"/>
      <c r="BV182" s="325"/>
      <c r="BW182" s="325"/>
      <c r="BX182" s="325"/>
      <c r="BY182" s="325"/>
      <c r="BZ182" s="325"/>
      <c r="CA182" s="325"/>
      <c r="CB182" s="325"/>
      <c r="CC182" s="325"/>
      <c r="CD182" s="325"/>
      <c r="CE182" s="325"/>
      <c r="CF182" s="325"/>
      <c r="CG182" s="325"/>
      <c r="CH182" s="325"/>
      <c r="CI182" s="325"/>
      <c r="CJ182" s="325"/>
      <c r="CK182" s="325"/>
      <c r="CL182" s="325"/>
      <c r="CM182" s="325"/>
      <c r="CN182" s="325"/>
      <c r="CO182" s="325"/>
      <c r="CP182" s="325"/>
      <c r="CQ182" s="325"/>
      <c r="CR182" s="325"/>
      <c r="CS182" s="325"/>
      <c r="CT182" s="325"/>
      <c r="CU182" s="325"/>
      <c r="CV182" s="325"/>
      <c r="CW182" s="325"/>
      <c r="CX182" s="325"/>
      <c r="CY182" s="325"/>
      <c r="CZ182" s="325"/>
      <c r="DA182" s="325"/>
      <c r="DB182" s="325"/>
      <c r="DC182" s="325"/>
      <c r="DD182" s="325"/>
      <c r="DE182" s="325"/>
    </row>
    <row r="183" spans="2:109" s="28" customFormat="1" ht="16.5" customHeight="1" x14ac:dyDescent="0.35">
      <c r="B183" s="552"/>
      <c r="C183" s="519"/>
      <c r="D183" s="564"/>
      <c r="E183" s="57" t="s">
        <v>207</v>
      </c>
      <c r="F183" s="145">
        <f t="shared" si="31"/>
        <v>0</v>
      </c>
      <c r="G183" s="150">
        <v>0</v>
      </c>
      <c r="H183" s="149">
        <v>0</v>
      </c>
      <c r="I183" s="149">
        <v>0</v>
      </c>
      <c r="J183" s="149">
        <v>0</v>
      </c>
      <c r="K183" s="146">
        <f t="shared" si="32"/>
        <v>0</v>
      </c>
      <c r="L183" s="150">
        <v>0</v>
      </c>
      <c r="M183" s="150">
        <v>0</v>
      </c>
      <c r="N183" s="150">
        <v>0</v>
      </c>
      <c r="O183" s="150">
        <v>0</v>
      </c>
      <c r="P183" s="364">
        <f t="shared" si="29"/>
        <v>0</v>
      </c>
      <c r="Q183" s="150">
        <v>0</v>
      </c>
      <c r="R183" s="150">
        <v>0</v>
      </c>
      <c r="S183" s="150">
        <v>0</v>
      </c>
      <c r="T183" s="472">
        <v>0</v>
      </c>
      <c r="U183" s="364">
        <f t="shared" si="30"/>
        <v>0</v>
      </c>
      <c r="V183" s="325"/>
      <c r="W183" s="325"/>
      <c r="X183" s="325"/>
      <c r="Y183" s="326"/>
      <c r="Z183" s="326"/>
      <c r="AA183" s="326"/>
      <c r="AB183" s="326"/>
      <c r="AC183" s="325"/>
      <c r="AD183" s="325"/>
      <c r="AE183" s="325"/>
      <c r="AF183" s="325"/>
      <c r="AG183" s="325"/>
      <c r="AH183" s="325"/>
      <c r="AI183" s="325"/>
      <c r="AJ183" s="325"/>
      <c r="AK183" s="325"/>
      <c r="AL183" s="325"/>
      <c r="AM183" s="325"/>
      <c r="AN183" s="325"/>
      <c r="AO183" s="325"/>
      <c r="AP183" s="325"/>
      <c r="AQ183" s="325"/>
      <c r="AR183" s="325"/>
      <c r="AS183" s="325"/>
      <c r="AT183" s="325"/>
      <c r="AU183" s="325"/>
      <c r="AV183" s="325"/>
      <c r="AW183" s="325"/>
      <c r="AX183" s="325"/>
      <c r="AY183" s="325"/>
      <c r="AZ183" s="325"/>
      <c r="BA183" s="325"/>
      <c r="BB183" s="325"/>
      <c r="BC183" s="325"/>
      <c r="BD183" s="325"/>
      <c r="BE183" s="325"/>
      <c r="BF183" s="325"/>
      <c r="BG183" s="325"/>
      <c r="BH183" s="325"/>
      <c r="BI183" s="325"/>
      <c r="BJ183" s="325"/>
      <c r="BK183" s="325"/>
      <c r="BL183" s="325"/>
      <c r="BM183" s="325"/>
      <c r="BN183" s="325"/>
      <c r="BO183" s="325"/>
      <c r="BP183" s="325"/>
      <c r="BQ183" s="325"/>
      <c r="BR183" s="325"/>
      <c r="BS183" s="325"/>
      <c r="BT183" s="325"/>
      <c r="BU183" s="325"/>
      <c r="BV183" s="325"/>
      <c r="BW183" s="325"/>
      <c r="BX183" s="325"/>
      <c r="BY183" s="325"/>
      <c r="BZ183" s="325"/>
      <c r="CA183" s="325"/>
      <c r="CB183" s="325"/>
      <c r="CC183" s="325"/>
      <c r="CD183" s="325"/>
      <c r="CE183" s="325"/>
      <c r="CF183" s="325"/>
      <c r="CG183" s="325"/>
      <c r="CH183" s="325"/>
      <c r="CI183" s="325"/>
      <c r="CJ183" s="325"/>
      <c r="CK183" s="325"/>
      <c r="CL183" s="325"/>
      <c r="CM183" s="325"/>
      <c r="CN183" s="325"/>
      <c r="CO183" s="325"/>
      <c r="CP183" s="325"/>
      <c r="CQ183" s="325"/>
      <c r="CR183" s="325"/>
      <c r="CS183" s="325"/>
      <c r="CT183" s="325"/>
      <c r="CU183" s="325"/>
      <c r="CV183" s="325"/>
      <c r="CW183" s="325"/>
      <c r="CX183" s="325"/>
      <c r="CY183" s="325"/>
      <c r="CZ183" s="325"/>
      <c r="DA183" s="325"/>
      <c r="DB183" s="325"/>
      <c r="DC183" s="325"/>
      <c r="DD183" s="325"/>
      <c r="DE183" s="325"/>
    </row>
    <row r="184" spans="2:109" s="28" customFormat="1" ht="16.5" customHeight="1" thickBot="1" x14ac:dyDescent="0.4">
      <c r="B184" s="553"/>
      <c r="C184" s="519"/>
      <c r="D184" s="565"/>
      <c r="E184" s="58" t="s">
        <v>116</v>
      </c>
      <c r="F184" s="145">
        <f t="shared" si="31"/>
        <v>0</v>
      </c>
      <c r="G184" s="152">
        <v>0</v>
      </c>
      <c r="H184" s="151">
        <v>0</v>
      </c>
      <c r="I184" s="151">
        <v>0</v>
      </c>
      <c r="J184" s="151">
        <v>0</v>
      </c>
      <c r="K184" s="146">
        <f t="shared" si="32"/>
        <v>0</v>
      </c>
      <c r="L184" s="152">
        <v>0</v>
      </c>
      <c r="M184" s="152">
        <v>0</v>
      </c>
      <c r="N184" s="152">
        <v>0</v>
      </c>
      <c r="O184" s="152">
        <v>0</v>
      </c>
      <c r="P184" s="364">
        <f t="shared" si="29"/>
        <v>0</v>
      </c>
      <c r="Q184" s="152">
        <v>0</v>
      </c>
      <c r="R184" s="152">
        <v>0</v>
      </c>
      <c r="S184" s="152">
        <v>0</v>
      </c>
      <c r="T184" s="473">
        <v>0</v>
      </c>
      <c r="U184" s="364">
        <f t="shared" si="30"/>
        <v>0</v>
      </c>
      <c r="V184" s="325"/>
      <c r="W184" s="325"/>
      <c r="X184" s="325"/>
      <c r="Y184" s="326"/>
      <c r="Z184" s="326"/>
      <c r="AA184" s="326"/>
      <c r="AB184" s="326"/>
      <c r="AC184" s="325"/>
      <c r="AD184" s="325"/>
      <c r="AE184" s="325"/>
      <c r="AF184" s="325"/>
      <c r="AG184" s="325"/>
      <c r="AH184" s="325"/>
      <c r="AI184" s="325"/>
      <c r="AJ184" s="325"/>
      <c r="AK184" s="325"/>
      <c r="AL184" s="325"/>
      <c r="AM184" s="325"/>
      <c r="AN184" s="325"/>
      <c r="AO184" s="325"/>
      <c r="AP184" s="325"/>
      <c r="AQ184" s="325"/>
      <c r="AR184" s="325"/>
      <c r="AS184" s="325"/>
      <c r="AT184" s="325"/>
      <c r="AU184" s="325"/>
      <c r="AV184" s="325"/>
      <c r="AW184" s="325"/>
      <c r="AX184" s="325"/>
      <c r="AY184" s="325"/>
      <c r="AZ184" s="325"/>
      <c r="BA184" s="325"/>
      <c r="BB184" s="325"/>
      <c r="BC184" s="325"/>
      <c r="BD184" s="325"/>
      <c r="BE184" s="325"/>
      <c r="BF184" s="325"/>
      <c r="BG184" s="325"/>
      <c r="BH184" s="325"/>
      <c r="BI184" s="325"/>
      <c r="BJ184" s="325"/>
      <c r="BK184" s="325"/>
      <c r="BL184" s="325"/>
      <c r="BM184" s="325"/>
      <c r="BN184" s="325"/>
      <c r="BO184" s="325"/>
      <c r="BP184" s="325"/>
      <c r="BQ184" s="325"/>
      <c r="BR184" s="325"/>
      <c r="BS184" s="325"/>
      <c r="BT184" s="325"/>
      <c r="BU184" s="325"/>
      <c r="BV184" s="325"/>
      <c r="BW184" s="325"/>
      <c r="BX184" s="325"/>
      <c r="BY184" s="325"/>
      <c r="BZ184" s="325"/>
      <c r="CA184" s="325"/>
      <c r="CB184" s="325"/>
      <c r="CC184" s="325"/>
      <c r="CD184" s="325"/>
      <c r="CE184" s="325"/>
      <c r="CF184" s="325"/>
      <c r="CG184" s="325"/>
      <c r="CH184" s="325"/>
      <c r="CI184" s="325"/>
      <c r="CJ184" s="325"/>
      <c r="CK184" s="325"/>
      <c r="CL184" s="325"/>
      <c r="CM184" s="325"/>
      <c r="CN184" s="325"/>
      <c r="CO184" s="325"/>
      <c r="CP184" s="325"/>
      <c r="CQ184" s="325"/>
      <c r="CR184" s="325"/>
      <c r="CS184" s="325"/>
      <c r="CT184" s="325"/>
      <c r="CU184" s="325"/>
      <c r="CV184" s="325"/>
      <c r="CW184" s="325"/>
      <c r="CX184" s="325"/>
      <c r="CY184" s="325"/>
      <c r="CZ184" s="325"/>
      <c r="DA184" s="325"/>
      <c r="DB184" s="325"/>
      <c r="DC184" s="325"/>
      <c r="DD184" s="325"/>
      <c r="DE184" s="325"/>
    </row>
    <row r="185" spans="2:109" s="28" customFormat="1" ht="16.5" customHeight="1" thickBot="1" x14ac:dyDescent="0.4">
      <c r="B185" s="551">
        <v>22</v>
      </c>
      <c r="C185" s="519"/>
      <c r="D185" s="563" t="s">
        <v>733</v>
      </c>
      <c r="E185" s="57" t="s">
        <v>120</v>
      </c>
      <c r="F185" s="145">
        <f t="shared" si="31"/>
        <v>0</v>
      </c>
      <c r="G185" s="148">
        <v>0</v>
      </c>
      <c r="H185" s="147">
        <v>0</v>
      </c>
      <c r="I185" s="147">
        <v>0</v>
      </c>
      <c r="J185" s="147">
        <v>0</v>
      </c>
      <c r="K185" s="146">
        <f t="shared" si="32"/>
        <v>0</v>
      </c>
      <c r="L185" s="152">
        <v>0</v>
      </c>
      <c r="M185" s="152">
        <v>0</v>
      </c>
      <c r="N185" s="152">
        <v>0</v>
      </c>
      <c r="O185" s="152">
        <v>0</v>
      </c>
      <c r="P185" s="364">
        <f t="shared" si="29"/>
        <v>0</v>
      </c>
      <c r="Q185" s="148">
        <v>0</v>
      </c>
      <c r="R185" s="148">
        <v>0</v>
      </c>
      <c r="S185" s="148">
        <v>0</v>
      </c>
      <c r="T185" s="474">
        <v>0</v>
      </c>
      <c r="U185" s="364">
        <f t="shared" si="30"/>
        <v>0</v>
      </c>
      <c r="V185" s="325"/>
      <c r="W185" s="325"/>
      <c r="X185" s="325"/>
      <c r="Y185" s="326"/>
      <c r="Z185" s="326"/>
      <c r="AA185" s="326"/>
      <c r="AB185" s="326"/>
      <c r="AC185" s="325"/>
      <c r="AD185" s="325"/>
      <c r="AE185" s="325"/>
      <c r="AF185" s="325"/>
      <c r="AG185" s="325"/>
      <c r="AH185" s="325"/>
      <c r="AI185" s="325"/>
      <c r="AJ185" s="325"/>
      <c r="AK185" s="325"/>
      <c r="AL185" s="325"/>
      <c r="AM185" s="325"/>
      <c r="AN185" s="325"/>
      <c r="AO185" s="325"/>
      <c r="AP185" s="325"/>
      <c r="AQ185" s="325"/>
      <c r="AR185" s="325"/>
      <c r="AS185" s="325"/>
      <c r="AT185" s="325"/>
      <c r="AU185" s="325"/>
      <c r="AV185" s="325"/>
      <c r="AW185" s="325"/>
      <c r="AX185" s="325"/>
      <c r="AY185" s="325"/>
      <c r="AZ185" s="325"/>
      <c r="BA185" s="325"/>
      <c r="BB185" s="325"/>
      <c r="BC185" s="325"/>
      <c r="BD185" s="325"/>
      <c r="BE185" s="325"/>
      <c r="BF185" s="325"/>
      <c r="BG185" s="325"/>
      <c r="BH185" s="325"/>
      <c r="BI185" s="325"/>
      <c r="BJ185" s="325"/>
      <c r="BK185" s="325"/>
      <c r="BL185" s="325"/>
      <c r="BM185" s="325"/>
      <c r="BN185" s="325"/>
      <c r="BO185" s="325"/>
      <c r="BP185" s="325"/>
      <c r="BQ185" s="325"/>
      <c r="BR185" s="325"/>
      <c r="BS185" s="325"/>
      <c r="BT185" s="325"/>
      <c r="BU185" s="325"/>
      <c r="BV185" s="325"/>
      <c r="BW185" s="325"/>
      <c r="BX185" s="325"/>
      <c r="BY185" s="325"/>
      <c r="BZ185" s="325"/>
      <c r="CA185" s="325"/>
      <c r="CB185" s="325"/>
      <c r="CC185" s="325"/>
      <c r="CD185" s="325"/>
      <c r="CE185" s="325"/>
      <c r="CF185" s="325"/>
      <c r="CG185" s="325"/>
      <c r="CH185" s="325"/>
      <c r="CI185" s="325"/>
      <c r="CJ185" s="325"/>
      <c r="CK185" s="325"/>
      <c r="CL185" s="325"/>
      <c r="CM185" s="325"/>
      <c r="CN185" s="325"/>
      <c r="CO185" s="325"/>
      <c r="CP185" s="325"/>
      <c r="CQ185" s="325"/>
      <c r="CR185" s="325"/>
      <c r="CS185" s="325"/>
      <c r="CT185" s="325"/>
      <c r="CU185" s="325"/>
      <c r="CV185" s="325"/>
      <c r="CW185" s="325"/>
      <c r="CX185" s="325"/>
      <c r="CY185" s="325"/>
      <c r="CZ185" s="325"/>
      <c r="DA185" s="325"/>
      <c r="DB185" s="325"/>
      <c r="DC185" s="325"/>
      <c r="DD185" s="325"/>
      <c r="DE185" s="325"/>
    </row>
    <row r="186" spans="2:109" s="28" customFormat="1" ht="16.5" customHeight="1" thickBot="1" x14ac:dyDescent="0.4">
      <c r="B186" s="552"/>
      <c r="C186" s="519"/>
      <c r="D186" s="564"/>
      <c r="E186" s="57" t="s">
        <v>207</v>
      </c>
      <c r="F186" s="145">
        <f t="shared" si="31"/>
        <v>0</v>
      </c>
      <c r="G186" s="150">
        <v>0</v>
      </c>
      <c r="H186" s="149">
        <v>0</v>
      </c>
      <c r="I186" s="149">
        <v>0</v>
      </c>
      <c r="J186" s="149">
        <v>0</v>
      </c>
      <c r="K186" s="146">
        <f t="shared" si="32"/>
        <v>0</v>
      </c>
      <c r="L186" s="152">
        <v>0</v>
      </c>
      <c r="M186" s="152">
        <v>0</v>
      </c>
      <c r="N186" s="152">
        <v>0</v>
      </c>
      <c r="O186" s="152">
        <v>0</v>
      </c>
      <c r="P186" s="364">
        <f t="shared" si="29"/>
        <v>0</v>
      </c>
      <c r="Q186" s="150">
        <v>0</v>
      </c>
      <c r="R186" s="150">
        <v>0</v>
      </c>
      <c r="S186" s="150">
        <v>0</v>
      </c>
      <c r="T186" s="472">
        <v>0</v>
      </c>
      <c r="U186" s="364">
        <f t="shared" si="30"/>
        <v>0</v>
      </c>
      <c r="V186" s="325"/>
      <c r="W186" s="325"/>
      <c r="X186" s="325"/>
      <c r="Y186" s="326"/>
      <c r="Z186" s="326"/>
      <c r="AA186" s="326"/>
      <c r="AB186" s="326"/>
      <c r="AC186" s="325"/>
      <c r="AD186" s="325"/>
      <c r="AE186" s="325"/>
      <c r="AF186" s="325"/>
      <c r="AG186" s="325"/>
      <c r="AH186" s="325"/>
      <c r="AI186" s="325"/>
      <c r="AJ186" s="325"/>
      <c r="AK186" s="325"/>
      <c r="AL186" s="325"/>
      <c r="AM186" s="325"/>
      <c r="AN186" s="325"/>
      <c r="AO186" s="325"/>
      <c r="AP186" s="325"/>
      <c r="AQ186" s="325"/>
      <c r="AR186" s="325"/>
      <c r="AS186" s="325"/>
      <c r="AT186" s="325"/>
      <c r="AU186" s="325"/>
      <c r="AV186" s="325"/>
      <c r="AW186" s="325"/>
      <c r="AX186" s="325"/>
      <c r="AY186" s="325"/>
      <c r="AZ186" s="325"/>
      <c r="BA186" s="325"/>
      <c r="BB186" s="325"/>
      <c r="BC186" s="325"/>
      <c r="BD186" s="325"/>
      <c r="BE186" s="325"/>
      <c r="BF186" s="325"/>
      <c r="BG186" s="325"/>
      <c r="BH186" s="325"/>
      <c r="BI186" s="325"/>
      <c r="BJ186" s="325"/>
      <c r="BK186" s="325"/>
      <c r="BL186" s="325"/>
      <c r="BM186" s="325"/>
      <c r="BN186" s="325"/>
      <c r="BO186" s="325"/>
      <c r="BP186" s="325"/>
      <c r="BQ186" s="325"/>
      <c r="BR186" s="325"/>
      <c r="BS186" s="325"/>
      <c r="BT186" s="325"/>
      <c r="BU186" s="325"/>
      <c r="BV186" s="325"/>
      <c r="BW186" s="325"/>
      <c r="BX186" s="325"/>
      <c r="BY186" s="325"/>
      <c r="BZ186" s="325"/>
      <c r="CA186" s="325"/>
      <c r="CB186" s="325"/>
      <c r="CC186" s="325"/>
      <c r="CD186" s="325"/>
      <c r="CE186" s="325"/>
      <c r="CF186" s="325"/>
      <c r="CG186" s="325"/>
      <c r="CH186" s="325"/>
      <c r="CI186" s="325"/>
      <c r="CJ186" s="325"/>
      <c r="CK186" s="325"/>
      <c r="CL186" s="325"/>
      <c r="CM186" s="325"/>
      <c r="CN186" s="325"/>
      <c r="CO186" s="325"/>
      <c r="CP186" s="325"/>
      <c r="CQ186" s="325"/>
      <c r="CR186" s="325"/>
      <c r="CS186" s="325"/>
      <c r="CT186" s="325"/>
      <c r="CU186" s="325"/>
      <c r="CV186" s="325"/>
      <c r="CW186" s="325"/>
      <c r="CX186" s="325"/>
      <c r="CY186" s="325"/>
      <c r="CZ186" s="325"/>
      <c r="DA186" s="325"/>
      <c r="DB186" s="325"/>
      <c r="DC186" s="325"/>
      <c r="DD186" s="325"/>
      <c r="DE186" s="325"/>
    </row>
    <row r="187" spans="2:109" s="28" customFormat="1" ht="16.5" customHeight="1" thickBot="1" x14ac:dyDescent="0.4">
      <c r="B187" s="553"/>
      <c r="C187" s="519"/>
      <c r="D187" s="565"/>
      <c r="E187" s="58" t="s">
        <v>116</v>
      </c>
      <c r="F187" s="145">
        <f t="shared" si="31"/>
        <v>0</v>
      </c>
      <c r="G187" s="152">
        <v>0</v>
      </c>
      <c r="H187" s="151">
        <v>0</v>
      </c>
      <c r="I187" s="151">
        <v>0</v>
      </c>
      <c r="J187" s="151">
        <v>0</v>
      </c>
      <c r="K187" s="146">
        <f t="shared" si="32"/>
        <v>0</v>
      </c>
      <c r="L187" s="152">
        <v>0</v>
      </c>
      <c r="M187" s="152">
        <v>0</v>
      </c>
      <c r="N187" s="152">
        <v>0</v>
      </c>
      <c r="O187" s="152">
        <v>0</v>
      </c>
      <c r="P187" s="364">
        <f t="shared" si="29"/>
        <v>0</v>
      </c>
      <c r="Q187" s="152">
        <v>0</v>
      </c>
      <c r="R187" s="152">
        <v>0</v>
      </c>
      <c r="S187" s="152">
        <v>0</v>
      </c>
      <c r="T187" s="473">
        <v>0</v>
      </c>
      <c r="U187" s="364">
        <f t="shared" si="30"/>
        <v>0</v>
      </c>
      <c r="V187" s="325"/>
      <c r="W187" s="325"/>
      <c r="X187" s="325"/>
      <c r="Y187" s="326"/>
      <c r="Z187" s="326"/>
      <c r="AA187" s="326"/>
      <c r="AB187" s="326"/>
      <c r="AC187" s="325"/>
      <c r="AD187" s="325"/>
      <c r="AE187" s="325"/>
      <c r="AF187" s="325"/>
      <c r="AG187" s="325"/>
      <c r="AH187" s="325"/>
      <c r="AI187" s="325"/>
      <c r="AJ187" s="325"/>
      <c r="AK187" s="325"/>
      <c r="AL187" s="325"/>
      <c r="AM187" s="325"/>
      <c r="AN187" s="325"/>
      <c r="AO187" s="325"/>
      <c r="AP187" s="325"/>
      <c r="AQ187" s="325"/>
      <c r="AR187" s="325"/>
      <c r="AS187" s="325"/>
      <c r="AT187" s="325"/>
      <c r="AU187" s="325"/>
      <c r="AV187" s="325"/>
      <c r="AW187" s="325"/>
      <c r="AX187" s="325"/>
      <c r="AY187" s="325"/>
      <c r="AZ187" s="325"/>
      <c r="BA187" s="325"/>
      <c r="BB187" s="325"/>
      <c r="BC187" s="325"/>
      <c r="BD187" s="325"/>
      <c r="BE187" s="325"/>
      <c r="BF187" s="325"/>
      <c r="BG187" s="325"/>
      <c r="BH187" s="325"/>
      <c r="BI187" s="325"/>
      <c r="BJ187" s="325"/>
      <c r="BK187" s="325"/>
      <c r="BL187" s="325"/>
      <c r="BM187" s="325"/>
      <c r="BN187" s="325"/>
      <c r="BO187" s="325"/>
      <c r="BP187" s="325"/>
      <c r="BQ187" s="325"/>
      <c r="BR187" s="325"/>
      <c r="BS187" s="325"/>
      <c r="BT187" s="325"/>
      <c r="BU187" s="325"/>
      <c r="BV187" s="325"/>
      <c r="BW187" s="325"/>
      <c r="BX187" s="325"/>
      <c r="BY187" s="325"/>
      <c r="BZ187" s="325"/>
      <c r="CA187" s="325"/>
      <c r="CB187" s="325"/>
      <c r="CC187" s="325"/>
      <c r="CD187" s="325"/>
      <c r="CE187" s="325"/>
      <c r="CF187" s="325"/>
      <c r="CG187" s="325"/>
      <c r="CH187" s="325"/>
      <c r="CI187" s="325"/>
      <c r="CJ187" s="325"/>
      <c r="CK187" s="325"/>
      <c r="CL187" s="325"/>
      <c r="CM187" s="325"/>
      <c r="CN187" s="325"/>
      <c r="CO187" s="325"/>
      <c r="CP187" s="325"/>
      <c r="CQ187" s="325"/>
      <c r="CR187" s="325"/>
      <c r="CS187" s="325"/>
      <c r="CT187" s="325"/>
      <c r="CU187" s="325"/>
      <c r="CV187" s="325"/>
      <c r="CW187" s="325"/>
      <c r="CX187" s="325"/>
      <c r="CY187" s="325"/>
      <c r="CZ187" s="325"/>
      <c r="DA187" s="325"/>
      <c r="DB187" s="325"/>
      <c r="DC187" s="325"/>
      <c r="DD187" s="325"/>
      <c r="DE187" s="325"/>
    </row>
    <row r="188" spans="2:109" s="28" customFormat="1" ht="16.5" customHeight="1" thickBot="1" x14ac:dyDescent="0.4">
      <c r="B188" s="583">
        <v>23</v>
      </c>
      <c r="C188" s="519"/>
      <c r="D188" s="547" t="s">
        <v>734</v>
      </c>
      <c r="E188" s="57" t="s">
        <v>120</v>
      </c>
      <c r="F188" s="145">
        <f t="shared" si="31"/>
        <v>0</v>
      </c>
      <c r="G188" s="148">
        <v>0</v>
      </c>
      <c r="H188" s="147">
        <v>0</v>
      </c>
      <c r="I188" s="147">
        <v>0</v>
      </c>
      <c r="J188" s="147">
        <v>0</v>
      </c>
      <c r="K188" s="146">
        <f t="shared" si="32"/>
        <v>0</v>
      </c>
      <c r="L188" s="152">
        <v>0</v>
      </c>
      <c r="M188" s="152">
        <v>0</v>
      </c>
      <c r="N188" s="152">
        <v>0</v>
      </c>
      <c r="O188" s="152">
        <v>0</v>
      </c>
      <c r="P188" s="364">
        <f t="shared" si="29"/>
        <v>0</v>
      </c>
      <c r="Q188" s="148">
        <v>0</v>
      </c>
      <c r="R188" s="148">
        <v>0</v>
      </c>
      <c r="S188" s="148">
        <v>0</v>
      </c>
      <c r="T188" s="474">
        <v>0</v>
      </c>
      <c r="U188" s="364">
        <f t="shared" si="30"/>
        <v>0</v>
      </c>
      <c r="V188" s="325"/>
      <c r="W188" s="325"/>
      <c r="X188" s="325"/>
      <c r="Y188" s="326"/>
      <c r="Z188" s="326"/>
      <c r="AA188" s="326"/>
      <c r="AB188" s="326"/>
      <c r="AC188" s="325"/>
      <c r="AD188" s="325"/>
      <c r="AE188" s="325"/>
      <c r="AF188" s="325"/>
      <c r="AG188" s="325"/>
      <c r="AH188" s="325"/>
      <c r="AI188" s="325"/>
      <c r="AJ188" s="325"/>
      <c r="AK188" s="325"/>
      <c r="AL188" s="325"/>
      <c r="AM188" s="325"/>
      <c r="AN188" s="325"/>
      <c r="AO188" s="325"/>
      <c r="AP188" s="325"/>
      <c r="AQ188" s="325"/>
      <c r="AR188" s="325"/>
      <c r="AS188" s="325"/>
      <c r="AT188" s="325"/>
      <c r="AU188" s="325"/>
      <c r="AV188" s="325"/>
      <c r="AW188" s="325"/>
      <c r="AX188" s="325"/>
      <c r="AY188" s="325"/>
      <c r="AZ188" s="325"/>
      <c r="BA188" s="325"/>
      <c r="BB188" s="325"/>
      <c r="BC188" s="325"/>
      <c r="BD188" s="325"/>
      <c r="BE188" s="325"/>
      <c r="BF188" s="325"/>
      <c r="BG188" s="325"/>
      <c r="BH188" s="325"/>
      <c r="BI188" s="325"/>
      <c r="BJ188" s="325"/>
      <c r="BK188" s="325"/>
      <c r="BL188" s="325"/>
      <c r="BM188" s="325"/>
      <c r="BN188" s="325"/>
      <c r="BO188" s="325"/>
      <c r="BP188" s="325"/>
      <c r="BQ188" s="325"/>
      <c r="BR188" s="325"/>
      <c r="BS188" s="325"/>
      <c r="BT188" s="325"/>
      <c r="BU188" s="325"/>
      <c r="BV188" s="325"/>
      <c r="BW188" s="325"/>
      <c r="BX188" s="325"/>
      <c r="BY188" s="325"/>
      <c r="BZ188" s="325"/>
      <c r="CA188" s="325"/>
      <c r="CB188" s="325"/>
      <c r="CC188" s="325"/>
      <c r="CD188" s="325"/>
      <c r="CE188" s="325"/>
      <c r="CF188" s="325"/>
      <c r="CG188" s="325"/>
      <c r="CH188" s="325"/>
      <c r="CI188" s="325"/>
      <c r="CJ188" s="325"/>
      <c r="CK188" s="325"/>
      <c r="CL188" s="325"/>
      <c r="CM188" s="325"/>
      <c r="CN188" s="325"/>
      <c r="CO188" s="325"/>
      <c r="CP188" s="325"/>
      <c r="CQ188" s="325"/>
      <c r="CR188" s="325"/>
      <c r="CS188" s="325"/>
      <c r="CT188" s="325"/>
      <c r="CU188" s="325"/>
      <c r="CV188" s="325"/>
      <c r="CW188" s="325"/>
      <c r="CX188" s="325"/>
      <c r="CY188" s="325"/>
      <c r="CZ188" s="325"/>
      <c r="DA188" s="325"/>
      <c r="DB188" s="325"/>
      <c r="DC188" s="325"/>
      <c r="DD188" s="325"/>
      <c r="DE188" s="325"/>
    </row>
    <row r="189" spans="2:109" s="28" customFormat="1" ht="16.5" customHeight="1" thickBot="1" x14ac:dyDescent="0.4">
      <c r="B189" s="552"/>
      <c r="C189" s="519"/>
      <c r="D189" s="548"/>
      <c r="E189" s="57" t="s">
        <v>207</v>
      </c>
      <c r="F189" s="145">
        <f t="shared" si="31"/>
        <v>0</v>
      </c>
      <c r="G189" s="150">
        <v>0</v>
      </c>
      <c r="H189" s="149">
        <v>0</v>
      </c>
      <c r="I189" s="149">
        <v>0</v>
      </c>
      <c r="J189" s="149">
        <v>0</v>
      </c>
      <c r="K189" s="146">
        <f t="shared" si="32"/>
        <v>0</v>
      </c>
      <c r="L189" s="152">
        <v>0</v>
      </c>
      <c r="M189" s="152">
        <v>0</v>
      </c>
      <c r="N189" s="152">
        <v>0</v>
      </c>
      <c r="O189" s="152">
        <v>0</v>
      </c>
      <c r="P189" s="364">
        <f t="shared" si="29"/>
        <v>0</v>
      </c>
      <c r="Q189" s="150">
        <v>0</v>
      </c>
      <c r="R189" s="148">
        <v>0</v>
      </c>
      <c r="S189" s="148">
        <v>0</v>
      </c>
      <c r="T189" s="474">
        <v>0</v>
      </c>
      <c r="U189" s="364">
        <f t="shared" si="30"/>
        <v>0</v>
      </c>
      <c r="V189" s="325"/>
      <c r="W189" s="325"/>
      <c r="X189" s="325"/>
      <c r="Y189" s="326"/>
      <c r="Z189" s="326"/>
      <c r="AA189" s="326"/>
      <c r="AB189" s="326"/>
      <c r="AC189" s="325"/>
      <c r="AD189" s="325"/>
      <c r="AE189" s="325"/>
      <c r="AF189" s="325"/>
      <c r="AG189" s="325"/>
      <c r="AH189" s="325"/>
      <c r="AI189" s="325"/>
      <c r="AJ189" s="325"/>
      <c r="AK189" s="325"/>
      <c r="AL189" s="325"/>
      <c r="AM189" s="325"/>
      <c r="AN189" s="325"/>
      <c r="AO189" s="325"/>
      <c r="AP189" s="325"/>
      <c r="AQ189" s="325"/>
      <c r="AR189" s="325"/>
      <c r="AS189" s="325"/>
      <c r="AT189" s="325"/>
      <c r="AU189" s="325"/>
      <c r="AV189" s="325"/>
      <c r="AW189" s="325"/>
      <c r="AX189" s="325"/>
      <c r="AY189" s="325"/>
      <c r="AZ189" s="325"/>
      <c r="BA189" s="325"/>
      <c r="BB189" s="325"/>
      <c r="BC189" s="325"/>
      <c r="BD189" s="325"/>
      <c r="BE189" s="325"/>
      <c r="BF189" s="325"/>
      <c r="BG189" s="325"/>
      <c r="BH189" s="325"/>
      <c r="BI189" s="325"/>
      <c r="BJ189" s="325"/>
      <c r="BK189" s="325"/>
      <c r="BL189" s="325"/>
      <c r="BM189" s="325"/>
      <c r="BN189" s="325"/>
      <c r="BO189" s="325"/>
      <c r="BP189" s="325"/>
      <c r="BQ189" s="325"/>
      <c r="BR189" s="325"/>
      <c r="BS189" s="325"/>
      <c r="BT189" s="325"/>
      <c r="BU189" s="325"/>
      <c r="BV189" s="325"/>
      <c r="BW189" s="325"/>
      <c r="BX189" s="325"/>
      <c r="BY189" s="325"/>
      <c r="BZ189" s="325"/>
      <c r="CA189" s="325"/>
      <c r="CB189" s="325"/>
      <c r="CC189" s="325"/>
      <c r="CD189" s="325"/>
      <c r="CE189" s="325"/>
      <c r="CF189" s="325"/>
      <c r="CG189" s="325"/>
      <c r="CH189" s="325"/>
      <c r="CI189" s="325"/>
      <c r="CJ189" s="325"/>
      <c r="CK189" s="325"/>
      <c r="CL189" s="325"/>
      <c r="CM189" s="325"/>
      <c r="CN189" s="325"/>
      <c r="CO189" s="325"/>
      <c r="CP189" s="325"/>
      <c r="CQ189" s="325"/>
      <c r="CR189" s="325"/>
      <c r="CS189" s="325"/>
      <c r="CT189" s="325"/>
      <c r="CU189" s="325"/>
      <c r="CV189" s="325"/>
      <c r="CW189" s="325"/>
      <c r="CX189" s="325"/>
      <c r="CY189" s="325"/>
      <c r="CZ189" s="325"/>
      <c r="DA189" s="325"/>
      <c r="DB189" s="325"/>
      <c r="DC189" s="325"/>
      <c r="DD189" s="325"/>
      <c r="DE189" s="325"/>
    </row>
    <row r="190" spans="2:109" s="28" customFormat="1" ht="16.5" customHeight="1" thickBot="1" x14ac:dyDescent="0.4">
      <c r="B190" s="553"/>
      <c r="C190" s="519"/>
      <c r="D190" s="549"/>
      <c r="E190" s="58" t="s">
        <v>116</v>
      </c>
      <c r="F190" s="145">
        <f t="shared" si="31"/>
        <v>0</v>
      </c>
      <c r="G190" s="152">
        <v>0</v>
      </c>
      <c r="H190" s="151">
        <v>0</v>
      </c>
      <c r="I190" s="151">
        <v>0</v>
      </c>
      <c r="J190" s="151">
        <v>0</v>
      </c>
      <c r="K190" s="146">
        <f t="shared" si="32"/>
        <v>0</v>
      </c>
      <c r="L190" s="152">
        <v>0</v>
      </c>
      <c r="M190" s="152">
        <v>0</v>
      </c>
      <c r="N190" s="152">
        <v>0</v>
      </c>
      <c r="O190" s="152">
        <v>0</v>
      </c>
      <c r="P190" s="364">
        <f t="shared" si="29"/>
        <v>0</v>
      </c>
      <c r="Q190" s="152">
        <v>0</v>
      </c>
      <c r="R190" s="148">
        <v>0</v>
      </c>
      <c r="S190" s="148">
        <v>0</v>
      </c>
      <c r="T190" s="474">
        <v>0</v>
      </c>
      <c r="U190" s="364">
        <f t="shared" si="30"/>
        <v>0</v>
      </c>
      <c r="V190" s="325"/>
      <c r="W190" s="325"/>
      <c r="X190" s="325"/>
      <c r="Y190" s="326"/>
      <c r="Z190" s="326"/>
      <c r="AA190" s="326"/>
      <c r="AB190" s="326"/>
      <c r="AC190" s="325"/>
      <c r="AD190" s="325"/>
      <c r="AE190" s="325"/>
      <c r="AF190" s="325"/>
      <c r="AG190" s="325"/>
      <c r="AH190" s="325"/>
      <c r="AI190" s="325"/>
      <c r="AJ190" s="325"/>
      <c r="AK190" s="325"/>
      <c r="AL190" s="325"/>
      <c r="AM190" s="325"/>
      <c r="AN190" s="325"/>
      <c r="AO190" s="325"/>
      <c r="AP190" s="325"/>
      <c r="AQ190" s="325"/>
      <c r="AR190" s="325"/>
      <c r="AS190" s="325"/>
      <c r="AT190" s="325"/>
      <c r="AU190" s="325"/>
      <c r="AV190" s="325"/>
      <c r="AW190" s="325"/>
      <c r="AX190" s="325"/>
      <c r="AY190" s="325"/>
      <c r="AZ190" s="325"/>
      <c r="BA190" s="325"/>
      <c r="BB190" s="325"/>
      <c r="BC190" s="325"/>
      <c r="BD190" s="325"/>
      <c r="BE190" s="325"/>
      <c r="BF190" s="325"/>
      <c r="BG190" s="325"/>
      <c r="BH190" s="325"/>
      <c r="BI190" s="325"/>
      <c r="BJ190" s="325"/>
      <c r="BK190" s="325"/>
      <c r="BL190" s="325"/>
      <c r="BM190" s="325"/>
      <c r="BN190" s="325"/>
      <c r="BO190" s="325"/>
      <c r="BP190" s="325"/>
      <c r="BQ190" s="325"/>
      <c r="BR190" s="325"/>
      <c r="BS190" s="325"/>
      <c r="BT190" s="325"/>
      <c r="BU190" s="325"/>
      <c r="BV190" s="325"/>
      <c r="BW190" s="325"/>
      <c r="BX190" s="325"/>
      <c r="BY190" s="325"/>
      <c r="BZ190" s="325"/>
      <c r="CA190" s="325"/>
      <c r="CB190" s="325"/>
      <c r="CC190" s="325"/>
      <c r="CD190" s="325"/>
      <c r="CE190" s="325"/>
      <c r="CF190" s="325"/>
      <c r="CG190" s="325"/>
      <c r="CH190" s="325"/>
      <c r="CI190" s="325"/>
      <c r="CJ190" s="325"/>
      <c r="CK190" s="325"/>
      <c r="CL190" s="325"/>
      <c r="CM190" s="325"/>
      <c r="CN190" s="325"/>
      <c r="CO190" s="325"/>
      <c r="CP190" s="325"/>
      <c r="CQ190" s="325"/>
      <c r="CR190" s="325"/>
      <c r="CS190" s="325"/>
      <c r="CT190" s="325"/>
      <c r="CU190" s="325"/>
      <c r="CV190" s="325"/>
      <c r="CW190" s="325"/>
      <c r="CX190" s="325"/>
      <c r="CY190" s="325"/>
      <c r="CZ190" s="325"/>
      <c r="DA190" s="325"/>
      <c r="DB190" s="325"/>
      <c r="DC190" s="325"/>
      <c r="DD190" s="325"/>
      <c r="DE190" s="325"/>
    </row>
    <row r="191" spans="2:109" s="28" customFormat="1" ht="16.5" customHeight="1" thickBot="1" x14ac:dyDescent="0.4">
      <c r="B191" s="551">
        <v>24</v>
      </c>
      <c r="C191" s="519"/>
      <c r="D191" s="547" t="s">
        <v>735</v>
      </c>
      <c r="E191" s="57" t="s">
        <v>120</v>
      </c>
      <c r="F191" s="145">
        <f t="shared" si="31"/>
        <v>0</v>
      </c>
      <c r="G191" s="148">
        <v>0</v>
      </c>
      <c r="H191" s="147">
        <v>0</v>
      </c>
      <c r="I191" s="147">
        <v>0</v>
      </c>
      <c r="J191" s="147">
        <v>0</v>
      </c>
      <c r="K191" s="146">
        <f t="shared" si="32"/>
        <v>0</v>
      </c>
      <c r="L191" s="152">
        <v>0</v>
      </c>
      <c r="M191" s="152">
        <v>0</v>
      </c>
      <c r="N191" s="152">
        <v>0</v>
      </c>
      <c r="O191" s="152">
        <v>0</v>
      </c>
      <c r="P191" s="364">
        <f t="shared" si="29"/>
        <v>0</v>
      </c>
      <c r="Q191" s="148">
        <v>0</v>
      </c>
      <c r="R191" s="148">
        <v>0</v>
      </c>
      <c r="S191" s="148">
        <v>0</v>
      </c>
      <c r="T191" s="474">
        <v>0</v>
      </c>
      <c r="U191" s="364">
        <f t="shared" si="30"/>
        <v>0</v>
      </c>
      <c r="V191" s="325"/>
      <c r="W191" s="325"/>
      <c r="X191" s="325"/>
      <c r="Y191" s="326"/>
      <c r="Z191" s="326"/>
      <c r="AA191" s="326"/>
      <c r="AB191" s="326"/>
      <c r="AC191" s="325"/>
      <c r="AD191" s="325"/>
      <c r="AE191" s="325"/>
      <c r="AF191" s="325"/>
      <c r="AG191" s="325"/>
      <c r="AH191" s="325"/>
      <c r="AI191" s="325"/>
      <c r="AJ191" s="325"/>
      <c r="AK191" s="325"/>
      <c r="AL191" s="325"/>
      <c r="AM191" s="325"/>
      <c r="AN191" s="325"/>
      <c r="AO191" s="325"/>
      <c r="AP191" s="325"/>
      <c r="AQ191" s="325"/>
      <c r="AR191" s="325"/>
      <c r="AS191" s="325"/>
      <c r="AT191" s="325"/>
      <c r="AU191" s="325"/>
      <c r="AV191" s="325"/>
      <c r="AW191" s="325"/>
      <c r="AX191" s="325"/>
      <c r="AY191" s="325"/>
      <c r="AZ191" s="325"/>
      <c r="BA191" s="325"/>
      <c r="BB191" s="325"/>
      <c r="BC191" s="325"/>
      <c r="BD191" s="325"/>
      <c r="BE191" s="325"/>
      <c r="BF191" s="325"/>
      <c r="BG191" s="325"/>
      <c r="BH191" s="325"/>
      <c r="BI191" s="325"/>
      <c r="BJ191" s="325"/>
      <c r="BK191" s="325"/>
      <c r="BL191" s="325"/>
      <c r="BM191" s="325"/>
      <c r="BN191" s="325"/>
      <c r="BO191" s="325"/>
      <c r="BP191" s="325"/>
      <c r="BQ191" s="325"/>
      <c r="BR191" s="325"/>
      <c r="BS191" s="325"/>
      <c r="BT191" s="325"/>
      <c r="BU191" s="325"/>
      <c r="BV191" s="325"/>
      <c r="BW191" s="325"/>
      <c r="BX191" s="325"/>
      <c r="BY191" s="325"/>
      <c r="BZ191" s="325"/>
      <c r="CA191" s="325"/>
      <c r="CB191" s="325"/>
      <c r="CC191" s="325"/>
      <c r="CD191" s="325"/>
      <c r="CE191" s="325"/>
      <c r="CF191" s="325"/>
      <c r="CG191" s="325"/>
      <c r="CH191" s="325"/>
      <c r="CI191" s="325"/>
      <c r="CJ191" s="325"/>
      <c r="CK191" s="325"/>
      <c r="CL191" s="325"/>
      <c r="CM191" s="325"/>
      <c r="CN191" s="325"/>
      <c r="CO191" s="325"/>
      <c r="CP191" s="325"/>
      <c r="CQ191" s="325"/>
      <c r="CR191" s="325"/>
      <c r="CS191" s="325"/>
      <c r="CT191" s="325"/>
      <c r="CU191" s="325"/>
      <c r="CV191" s="325"/>
      <c r="CW191" s="325"/>
      <c r="CX191" s="325"/>
      <c r="CY191" s="325"/>
      <c r="CZ191" s="325"/>
      <c r="DA191" s="325"/>
      <c r="DB191" s="325"/>
      <c r="DC191" s="325"/>
      <c r="DD191" s="325"/>
      <c r="DE191" s="325"/>
    </row>
    <row r="192" spans="2:109" s="28" customFormat="1" ht="16.5" customHeight="1" thickBot="1" x14ac:dyDescent="0.4">
      <c r="B192" s="552"/>
      <c r="C192" s="519"/>
      <c r="D192" s="548"/>
      <c r="E192" s="57" t="s">
        <v>207</v>
      </c>
      <c r="F192" s="145">
        <f t="shared" si="31"/>
        <v>0</v>
      </c>
      <c r="G192" s="150">
        <v>0</v>
      </c>
      <c r="H192" s="149">
        <v>0</v>
      </c>
      <c r="I192" s="149">
        <v>0</v>
      </c>
      <c r="J192" s="149">
        <v>0</v>
      </c>
      <c r="K192" s="146">
        <f t="shared" si="32"/>
        <v>0</v>
      </c>
      <c r="L192" s="152">
        <v>0</v>
      </c>
      <c r="M192" s="152">
        <v>0</v>
      </c>
      <c r="N192" s="152">
        <v>0</v>
      </c>
      <c r="O192" s="152">
        <v>0</v>
      </c>
      <c r="P192" s="364">
        <f t="shared" si="29"/>
        <v>0</v>
      </c>
      <c r="Q192" s="150">
        <v>0</v>
      </c>
      <c r="R192" s="148">
        <v>0</v>
      </c>
      <c r="S192" s="148">
        <v>0</v>
      </c>
      <c r="T192" s="474">
        <v>0</v>
      </c>
      <c r="U192" s="364">
        <f t="shared" si="30"/>
        <v>0</v>
      </c>
      <c r="V192" s="325"/>
      <c r="W192" s="325"/>
      <c r="X192" s="325"/>
      <c r="Y192" s="326"/>
      <c r="Z192" s="326"/>
      <c r="AA192" s="326"/>
      <c r="AB192" s="326"/>
      <c r="AC192" s="325"/>
      <c r="AD192" s="325"/>
      <c r="AE192" s="325"/>
      <c r="AF192" s="325"/>
      <c r="AG192" s="325"/>
      <c r="AH192" s="325"/>
      <c r="AI192" s="325"/>
      <c r="AJ192" s="325"/>
      <c r="AK192" s="325"/>
      <c r="AL192" s="325"/>
      <c r="AM192" s="325"/>
      <c r="AN192" s="325"/>
      <c r="AO192" s="325"/>
      <c r="AP192" s="325"/>
      <c r="AQ192" s="325"/>
      <c r="AR192" s="325"/>
      <c r="AS192" s="325"/>
      <c r="AT192" s="325"/>
      <c r="AU192" s="325"/>
      <c r="AV192" s="325"/>
      <c r="AW192" s="325"/>
      <c r="AX192" s="325"/>
      <c r="AY192" s="325"/>
      <c r="AZ192" s="325"/>
      <c r="BA192" s="325"/>
      <c r="BB192" s="325"/>
      <c r="BC192" s="325"/>
      <c r="BD192" s="325"/>
      <c r="BE192" s="325"/>
      <c r="BF192" s="325"/>
      <c r="BG192" s="325"/>
      <c r="BH192" s="325"/>
      <c r="BI192" s="325"/>
      <c r="BJ192" s="325"/>
      <c r="BK192" s="325"/>
      <c r="BL192" s="325"/>
      <c r="BM192" s="325"/>
      <c r="BN192" s="325"/>
      <c r="BO192" s="325"/>
      <c r="BP192" s="325"/>
      <c r="BQ192" s="325"/>
      <c r="BR192" s="325"/>
      <c r="BS192" s="325"/>
      <c r="BT192" s="325"/>
      <c r="BU192" s="325"/>
      <c r="BV192" s="325"/>
      <c r="BW192" s="325"/>
      <c r="BX192" s="325"/>
      <c r="BY192" s="325"/>
      <c r="BZ192" s="325"/>
      <c r="CA192" s="325"/>
      <c r="CB192" s="325"/>
      <c r="CC192" s="325"/>
      <c r="CD192" s="325"/>
      <c r="CE192" s="325"/>
      <c r="CF192" s="325"/>
      <c r="CG192" s="325"/>
      <c r="CH192" s="325"/>
      <c r="CI192" s="325"/>
      <c r="CJ192" s="325"/>
      <c r="CK192" s="325"/>
      <c r="CL192" s="325"/>
      <c r="CM192" s="325"/>
      <c r="CN192" s="325"/>
      <c r="CO192" s="325"/>
      <c r="CP192" s="325"/>
      <c r="CQ192" s="325"/>
      <c r="CR192" s="325"/>
      <c r="CS192" s="325"/>
      <c r="CT192" s="325"/>
      <c r="CU192" s="325"/>
      <c r="CV192" s="325"/>
      <c r="CW192" s="325"/>
      <c r="CX192" s="325"/>
      <c r="CY192" s="325"/>
      <c r="CZ192" s="325"/>
      <c r="DA192" s="325"/>
      <c r="DB192" s="325"/>
      <c r="DC192" s="325"/>
      <c r="DD192" s="325"/>
      <c r="DE192" s="325"/>
    </row>
    <row r="193" spans="2:109" s="28" customFormat="1" ht="16.5" customHeight="1" thickBot="1" x14ac:dyDescent="0.4">
      <c r="B193" s="553"/>
      <c r="C193" s="519"/>
      <c r="D193" s="549"/>
      <c r="E193" s="58" t="s">
        <v>116</v>
      </c>
      <c r="F193" s="145">
        <f t="shared" si="31"/>
        <v>0</v>
      </c>
      <c r="G193" s="152">
        <v>0</v>
      </c>
      <c r="H193" s="151">
        <v>0</v>
      </c>
      <c r="I193" s="151">
        <v>0</v>
      </c>
      <c r="J193" s="151">
        <v>0</v>
      </c>
      <c r="K193" s="146">
        <f t="shared" si="32"/>
        <v>0</v>
      </c>
      <c r="L193" s="152">
        <v>0</v>
      </c>
      <c r="M193" s="152">
        <v>0</v>
      </c>
      <c r="N193" s="152">
        <v>0</v>
      </c>
      <c r="O193" s="152">
        <v>0</v>
      </c>
      <c r="P193" s="364">
        <f t="shared" si="29"/>
        <v>0</v>
      </c>
      <c r="Q193" s="152">
        <v>0</v>
      </c>
      <c r="R193" s="148">
        <v>0</v>
      </c>
      <c r="S193" s="148">
        <v>0</v>
      </c>
      <c r="T193" s="474">
        <v>0</v>
      </c>
      <c r="U193" s="364">
        <f t="shared" si="30"/>
        <v>0</v>
      </c>
      <c r="V193" s="325"/>
      <c r="W193" s="325"/>
      <c r="X193" s="325"/>
      <c r="Y193" s="326"/>
      <c r="Z193" s="326"/>
      <c r="AA193" s="326"/>
      <c r="AB193" s="326"/>
      <c r="AC193" s="325"/>
      <c r="AD193" s="325"/>
      <c r="AE193" s="325"/>
      <c r="AF193" s="325"/>
      <c r="AG193" s="325"/>
      <c r="AH193" s="325"/>
      <c r="AI193" s="325"/>
      <c r="AJ193" s="325"/>
      <c r="AK193" s="325"/>
      <c r="AL193" s="325"/>
      <c r="AM193" s="325"/>
      <c r="AN193" s="325"/>
      <c r="AO193" s="325"/>
      <c r="AP193" s="325"/>
      <c r="AQ193" s="325"/>
      <c r="AR193" s="325"/>
      <c r="AS193" s="325"/>
      <c r="AT193" s="325"/>
      <c r="AU193" s="325"/>
      <c r="AV193" s="325"/>
      <c r="AW193" s="325"/>
      <c r="AX193" s="325"/>
      <c r="AY193" s="325"/>
      <c r="AZ193" s="325"/>
      <c r="BA193" s="325"/>
      <c r="BB193" s="325"/>
      <c r="BC193" s="325"/>
      <c r="BD193" s="325"/>
      <c r="BE193" s="325"/>
      <c r="BF193" s="325"/>
      <c r="BG193" s="325"/>
      <c r="BH193" s="325"/>
      <c r="BI193" s="325"/>
      <c r="BJ193" s="325"/>
      <c r="BK193" s="325"/>
      <c r="BL193" s="325"/>
      <c r="BM193" s="325"/>
      <c r="BN193" s="325"/>
      <c r="BO193" s="325"/>
      <c r="BP193" s="325"/>
      <c r="BQ193" s="325"/>
      <c r="BR193" s="325"/>
      <c r="BS193" s="325"/>
      <c r="BT193" s="325"/>
      <c r="BU193" s="325"/>
      <c r="BV193" s="325"/>
      <c r="BW193" s="325"/>
      <c r="BX193" s="325"/>
      <c r="BY193" s="325"/>
      <c r="BZ193" s="325"/>
      <c r="CA193" s="325"/>
      <c r="CB193" s="325"/>
      <c r="CC193" s="325"/>
      <c r="CD193" s="325"/>
      <c r="CE193" s="325"/>
      <c r="CF193" s="325"/>
      <c r="CG193" s="325"/>
      <c r="CH193" s="325"/>
      <c r="CI193" s="325"/>
      <c r="CJ193" s="325"/>
      <c r="CK193" s="325"/>
      <c r="CL193" s="325"/>
      <c r="CM193" s="325"/>
      <c r="CN193" s="325"/>
      <c r="CO193" s="325"/>
      <c r="CP193" s="325"/>
      <c r="CQ193" s="325"/>
      <c r="CR193" s="325"/>
      <c r="CS193" s="325"/>
      <c r="CT193" s="325"/>
      <c r="CU193" s="325"/>
      <c r="CV193" s="325"/>
      <c r="CW193" s="325"/>
      <c r="CX193" s="325"/>
      <c r="CY193" s="325"/>
      <c r="CZ193" s="325"/>
      <c r="DA193" s="325"/>
      <c r="DB193" s="325"/>
      <c r="DC193" s="325"/>
      <c r="DD193" s="325"/>
      <c r="DE193" s="325"/>
    </row>
    <row r="194" spans="2:109" s="28" customFormat="1" ht="16.5" customHeight="1" thickBot="1" x14ac:dyDescent="0.4">
      <c r="B194" s="583">
        <v>25</v>
      </c>
      <c r="C194" s="519"/>
      <c r="D194" s="547" t="s">
        <v>736</v>
      </c>
      <c r="E194" s="57" t="s">
        <v>120</v>
      </c>
      <c r="F194" s="145">
        <f t="shared" si="31"/>
        <v>0</v>
      </c>
      <c r="G194" s="148">
        <v>0</v>
      </c>
      <c r="H194" s="147">
        <v>0</v>
      </c>
      <c r="I194" s="147">
        <v>0</v>
      </c>
      <c r="J194" s="147">
        <v>0</v>
      </c>
      <c r="K194" s="146">
        <f t="shared" si="32"/>
        <v>0</v>
      </c>
      <c r="L194" s="152">
        <v>0</v>
      </c>
      <c r="M194" s="152">
        <v>0</v>
      </c>
      <c r="N194" s="152">
        <v>0</v>
      </c>
      <c r="O194" s="152">
        <v>0</v>
      </c>
      <c r="P194" s="364">
        <f t="shared" si="29"/>
        <v>0</v>
      </c>
      <c r="Q194" s="148">
        <v>0</v>
      </c>
      <c r="R194" s="148">
        <v>0</v>
      </c>
      <c r="S194" s="148">
        <v>0</v>
      </c>
      <c r="T194" s="474">
        <v>0</v>
      </c>
      <c r="U194" s="364">
        <f t="shared" si="30"/>
        <v>0</v>
      </c>
      <c r="V194" s="325"/>
      <c r="W194" s="325"/>
      <c r="X194" s="325"/>
      <c r="Y194" s="326"/>
      <c r="Z194" s="326"/>
      <c r="AA194" s="326"/>
      <c r="AB194" s="326"/>
      <c r="AC194" s="325"/>
      <c r="AD194" s="325"/>
      <c r="AE194" s="325"/>
      <c r="AF194" s="325"/>
      <c r="AG194" s="325"/>
      <c r="AH194" s="325"/>
      <c r="AI194" s="325"/>
      <c r="AJ194" s="325"/>
      <c r="AK194" s="325"/>
      <c r="AL194" s="325"/>
      <c r="AM194" s="325"/>
      <c r="AN194" s="325"/>
      <c r="AO194" s="325"/>
      <c r="AP194" s="325"/>
      <c r="AQ194" s="325"/>
      <c r="AR194" s="325"/>
      <c r="AS194" s="325"/>
      <c r="AT194" s="325"/>
      <c r="AU194" s="325"/>
      <c r="AV194" s="325"/>
      <c r="AW194" s="325"/>
      <c r="AX194" s="325"/>
      <c r="AY194" s="325"/>
      <c r="AZ194" s="325"/>
      <c r="BA194" s="325"/>
      <c r="BB194" s="325"/>
      <c r="BC194" s="325"/>
      <c r="BD194" s="325"/>
      <c r="BE194" s="325"/>
      <c r="BF194" s="325"/>
      <c r="BG194" s="325"/>
      <c r="BH194" s="325"/>
      <c r="BI194" s="325"/>
      <c r="BJ194" s="325"/>
      <c r="BK194" s="325"/>
      <c r="BL194" s="325"/>
      <c r="BM194" s="325"/>
      <c r="BN194" s="325"/>
      <c r="BO194" s="325"/>
      <c r="BP194" s="325"/>
      <c r="BQ194" s="325"/>
      <c r="BR194" s="325"/>
      <c r="BS194" s="325"/>
      <c r="BT194" s="325"/>
      <c r="BU194" s="325"/>
      <c r="BV194" s="325"/>
      <c r="BW194" s="325"/>
      <c r="BX194" s="325"/>
      <c r="BY194" s="325"/>
      <c r="BZ194" s="325"/>
      <c r="CA194" s="325"/>
      <c r="CB194" s="325"/>
      <c r="CC194" s="325"/>
      <c r="CD194" s="325"/>
      <c r="CE194" s="325"/>
      <c r="CF194" s="325"/>
      <c r="CG194" s="325"/>
      <c r="CH194" s="325"/>
      <c r="CI194" s="325"/>
      <c r="CJ194" s="325"/>
      <c r="CK194" s="325"/>
      <c r="CL194" s="325"/>
      <c r="CM194" s="325"/>
      <c r="CN194" s="325"/>
      <c r="CO194" s="325"/>
      <c r="CP194" s="325"/>
      <c r="CQ194" s="325"/>
      <c r="CR194" s="325"/>
      <c r="CS194" s="325"/>
      <c r="CT194" s="325"/>
      <c r="CU194" s="325"/>
      <c r="CV194" s="325"/>
      <c r="CW194" s="325"/>
      <c r="CX194" s="325"/>
      <c r="CY194" s="325"/>
      <c r="CZ194" s="325"/>
      <c r="DA194" s="325"/>
      <c r="DB194" s="325"/>
      <c r="DC194" s="325"/>
      <c r="DD194" s="325"/>
      <c r="DE194" s="325"/>
    </row>
    <row r="195" spans="2:109" s="28" customFormat="1" ht="16.5" customHeight="1" thickBot="1" x14ac:dyDescent="0.4">
      <c r="B195" s="552"/>
      <c r="C195" s="519"/>
      <c r="D195" s="548"/>
      <c r="E195" s="57" t="s">
        <v>207</v>
      </c>
      <c r="F195" s="145">
        <f t="shared" si="31"/>
        <v>0</v>
      </c>
      <c r="G195" s="150">
        <v>0</v>
      </c>
      <c r="H195" s="149">
        <v>0</v>
      </c>
      <c r="I195" s="149">
        <v>0</v>
      </c>
      <c r="J195" s="149">
        <v>0</v>
      </c>
      <c r="K195" s="146">
        <f t="shared" si="32"/>
        <v>0</v>
      </c>
      <c r="L195" s="152">
        <v>0</v>
      </c>
      <c r="M195" s="152">
        <v>0</v>
      </c>
      <c r="N195" s="152">
        <v>0</v>
      </c>
      <c r="O195" s="152">
        <v>0</v>
      </c>
      <c r="P195" s="364">
        <f t="shared" si="29"/>
        <v>0</v>
      </c>
      <c r="Q195" s="150">
        <v>0</v>
      </c>
      <c r="R195" s="148">
        <v>0</v>
      </c>
      <c r="S195" s="148">
        <v>0</v>
      </c>
      <c r="T195" s="474">
        <v>0</v>
      </c>
      <c r="U195" s="364">
        <f t="shared" si="30"/>
        <v>0</v>
      </c>
      <c r="V195" s="325"/>
      <c r="W195" s="325"/>
      <c r="X195" s="325"/>
      <c r="Y195" s="326"/>
      <c r="Z195" s="326"/>
      <c r="AA195" s="326"/>
      <c r="AB195" s="326"/>
      <c r="AC195" s="325"/>
      <c r="AD195" s="325"/>
      <c r="AE195" s="325"/>
      <c r="AF195" s="325"/>
      <c r="AG195" s="325"/>
      <c r="AH195" s="325"/>
      <c r="AI195" s="325"/>
      <c r="AJ195" s="325"/>
      <c r="AK195" s="325"/>
      <c r="AL195" s="325"/>
      <c r="AM195" s="325"/>
      <c r="AN195" s="325"/>
      <c r="AO195" s="325"/>
      <c r="AP195" s="325"/>
      <c r="AQ195" s="325"/>
      <c r="AR195" s="325"/>
      <c r="AS195" s="325"/>
      <c r="AT195" s="325"/>
      <c r="AU195" s="325"/>
      <c r="AV195" s="325"/>
      <c r="AW195" s="325"/>
      <c r="AX195" s="325"/>
      <c r="AY195" s="325"/>
      <c r="AZ195" s="325"/>
      <c r="BA195" s="325"/>
      <c r="BB195" s="325"/>
      <c r="BC195" s="325"/>
      <c r="BD195" s="325"/>
      <c r="BE195" s="325"/>
      <c r="BF195" s="325"/>
      <c r="BG195" s="325"/>
      <c r="BH195" s="325"/>
      <c r="BI195" s="325"/>
      <c r="BJ195" s="325"/>
      <c r="BK195" s="325"/>
      <c r="BL195" s="325"/>
      <c r="BM195" s="325"/>
      <c r="BN195" s="325"/>
      <c r="BO195" s="325"/>
      <c r="BP195" s="325"/>
      <c r="BQ195" s="325"/>
      <c r="BR195" s="325"/>
      <c r="BS195" s="325"/>
      <c r="BT195" s="325"/>
      <c r="BU195" s="325"/>
      <c r="BV195" s="325"/>
      <c r="BW195" s="325"/>
      <c r="BX195" s="325"/>
      <c r="BY195" s="325"/>
      <c r="BZ195" s="325"/>
      <c r="CA195" s="325"/>
      <c r="CB195" s="325"/>
      <c r="CC195" s="325"/>
      <c r="CD195" s="325"/>
      <c r="CE195" s="325"/>
      <c r="CF195" s="325"/>
      <c r="CG195" s="325"/>
      <c r="CH195" s="325"/>
      <c r="CI195" s="325"/>
      <c r="CJ195" s="325"/>
      <c r="CK195" s="325"/>
      <c r="CL195" s="325"/>
      <c r="CM195" s="325"/>
      <c r="CN195" s="325"/>
      <c r="CO195" s="325"/>
      <c r="CP195" s="325"/>
      <c r="CQ195" s="325"/>
      <c r="CR195" s="325"/>
      <c r="CS195" s="325"/>
      <c r="CT195" s="325"/>
      <c r="CU195" s="325"/>
      <c r="CV195" s="325"/>
      <c r="CW195" s="325"/>
      <c r="CX195" s="325"/>
      <c r="CY195" s="325"/>
      <c r="CZ195" s="325"/>
      <c r="DA195" s="325"/>
      <c r="DB195" s="325"/>
      <c r="DC195" s="325"/>
      <c r="DD195" s="325"/>
      <c r="DE195" s="325"/>
    </row>
    <row r="196" spans="2:109" s="28" customFormat="1" ht="16.5" customHeight="1" thickBot="1" x14ac:dyDescent="0.4">
      <c r="B196" s="553"/>
      <c r="C196" s="519"/>
      <c r="D196" s="549"/>
      <c r="E196" s="58" t="s">
        <v>116</v>
      </c>
      <c r="F196" s="145">
        <f t="shared" si="31"/>
        <v>0</v>
      </c>
      <c r="G196" s="152">
        <v>0</v>
      </c>
      <c r="H196" s="151">
        <v>0</v>
      </c>
      <c r="I196" s="151">
        <v>0</v>
      </c>
      <c r="J196" s="151">
        <v>0</v>
      </c>
      <c r="K196" s="146">
        <f t="shared" si="32"/>
        <v>0</v>
      </c>
      <c r="L196" s="152">
        <v>0</v>
      </c>
      <c r="M196" s="152">
        <v>0</v>
      </c>
      <c r="N196" s="152">
        <v>0</v>
      </c>
      <c r="O196" s="152">
        <v>0</v>
      </c>
      <c r="P196" s="364">
        <f t="shared" si="29"/>
        <v>0</v>
      </c>
      <c r="Q196" s="152">
        <v>0</v>
      </c>
      <c r="R196" s="148">
        <v>0</v>
      </c>
      <c r="S196" s="148">
        <v>0</v>
      </c>
      <c r="T196" s="474">
        <v>0</v>
      </c>
      <c r="U196" s="364">
        <f t="shared" si="30"/>
        <v>0</v>
      </c>
      <c r="V196" s="325"/>
      <c r="W196" s="325"/>
      <c r="X196" s="325"/>
      <c r="Y196" s="326"/>
      <c r="Z196" s="326"/>
      <c r="AA196" s="326"/>
      <c r="AB196" s="326"/>
      <c r="AC196" s="325"/>
      <c r="AD196" s="325"/>
      <c r="AE196" s="325"/>
      <c r="AF196" s="325"/>
      <c r="AG196" s="325"/>
      <c r="AH196" s="325"/>
      <c r="AI196" s="325"/>
      <c r="AJ196" s="325"/>
      <c r="AK196" s="325"/>
      <c r="AL196" s="325"/>
      <c r="AM196" s="325"/>
      <c r="AN196" s="325"/>
      <c r="AO196" s="325"/>
      <c r="AP196" s="325"/>
      <c r="AQ196" s="325"/>
      <c r="AR196" s="325"/>
      <c r="AS196" s="325"/>
      <c r="AT196" s="325"/>
      <c r="AU196" s="325"/>
      <c r="AV196" s="325"/>
      <c r="AW196" s="325"/>
      <c r="AX196" s="325"/>
      <c r="AY196" s="325"/>
      <c r="AZ196" s="325"/>
      <c r="BA196" s="325"/>
      <c r="BB196" s="325"/>
      <c r="BC196" s="325"/>
      <c r="BD196" s="325"/>
      <c r="BE196" s="325"/>
      <c r="BF196" s="325"/>
      <c r="BG196" s="325"/>
      <c r="BH196" s="325"/>
      <c r="BI196" s="325"/>
      <c r="BJ196" s="325"/>
      <c r="BK196" s="325"/>
      <c r="BL196" s="325"/>
      <c r="BM196" s="325"/>
      <c r="BN196" s="325"/>
      <c r="BO196" s="325"/>
      <c r="BP196" s="325"/>
      <c r="BQ196" s="325"/>
      <c r="BR196" s="325"/>
      <c r="BS196" s="325"/>
      <c r="BT196" s="325"/>
      <c r="BU196" s="325"/>
      <c r="BV196" s="325"/>
      <c r="BW196" s="325"/>
      <c r="BX196" s="325"/>
      <c r="BY196" s="325"/>
      <c r="BZ196" s="325"/>
      <c r="CA196" s="325"/>
      <c r="CB196" s="325"/>
      <c r="CC196" s="325"/>
      <c r="CD196" s="325"/>
      <c r="CE196" s="325"/>
      <c r="CF196" s="325"/>
      <c r="CG196" s="325"/>
      <c r="CH196" s="325"/>
      <c r="CI196" s="325"/>
      <c r="CJ196" s="325"/>
      <c r="CK196" s="325"/>
      <c r="CL196" s="325"/>
      <c r="CM196" s="325"/>
      <c r="CN196" s="325"/>
      <c r="CO196" s="325"/>
      <c r="CP196" s="325"/>
      <c r="CQ196" s="325"/>
      <c r="CR196" s="325"/>
      <c r="CS196" s="325"/>
      <c r="CT196" s="325"/>
      <c r="CU196" s="325"/>
      <c r="CV196" s="325"/>
      <c r="CW196" s="325"/>
      <c r="CX196" s="325"/>
      <c r="CY196" s="325"/>
      <c r="CZ196" s="325"/>
      <c r="DA196" s="325"/>
      <c r="DB196" s="325"/>
      <c r="DC196" s="325"/>
      <c r="DD196" s="325"/>
      <c r="DE196" s="325"/>
    </row>
    <row r="197" spans="2:109" s="28" customFormat="1" ht="16.5" customHeight="1" thickBot="1" x14ac:dyDescent="0.4">
      <c r="B197" s="551">
        <v>26</v>
      </c>
      <c r="C197" s="519"/>
      <c r="D197" s="547" t="s">
        <v>737</v>
      </c>
      <c r="E197" s="57" t="s">
        <v>120</v>
      </c>
      <c r="F197" s="145">
        <f t="shared" si="31"/>
        <v>0</v>
      </c>
      <c r="G197" s="148">
        <v>0</v>
      </c>
      <c r="H197" s="147">
        <v>0</v>
      </c>
      <c r="I197" s="147">
        <v>0</v>
      </c>
      <c r="J197" s="147">
        <v>0</v>
      </c>
      <c r="K197" s="146">
        <f t="shared" si="32"/>
        <v>0</v>
      </c>
      <c r="L197" s="152">
        <v>0</v>
      </c>
      <c r="M197" s="152">
        <v>0</v>
      </c>
      <c r="N197" s="152">
        <v>0</v>
      </c>
      <c r="O197" s="152">
        <v>0</v>
      </c>
      <c r="P197" s="364">
        <f t="shared" si="29"/>
        <v>0</v>
      </c>
      <c r="Q197" s="148">
        <v>0</v>
      </c>
      <c r="R197" s="148">
        <v>0</v>
      </c>
      <c r="S197" s="148">
        <v>0</v>
      </c>
      <c r="T197" s="474">
        <v>0</v>
      </c>
      <c r="U197" s="364">
        <f t="shared" si="30"/>
        <v>0</v>
      </c>
      <c r="V197" s="325"/>
      <c r="W197" s="325"/>
      <c r="X197" s="325"/>
      <c r="Y197" s="326"/>
      <c r="Z197" s="326"/>
      <c r="AA197" s="326"/>
      <c r="AB197" s="326"/>
      <c r="AC197" s="325"/>
      <c r="AD197" s="325"/>
      <c r="AE197" s="325"/>
      <c r="AF197" s="325"/>
      <c r="AG197" s="325"/>
      <c r="AH197" s="325"/>
      <c r="AI197" s="325"/>
      <c r="AJ197" s="325"/>
      <c r="AK197" s="325"/>
      <c r="AL197" s="325"/>
      <c r="AM197" s="325"/>
      <c r="AN197" s="325"/>
      <c r="AO197" s="325"/>
      <c r="AP197" s="325"/>
      <c r="AQ197" s="325"/>
      <c r="AR197" s="325"/>
      <c r="AS197" s="325"/>
      <c r="AT197" s="325"/>
      <c r="AU197" s="325"/>
      <c r="AV197" s="325"/>
      <c r="AW197" s="325"/>
      <c r="AX197" s="325"/>
      <c r="AY197" s="325"/>
      <c r="AZ197" s="325"/>
      <c r="BA197" s="325"/>
      <c r="BB197" s="325"/>
      <c r="BC197" s="325"/>
      <c r="BD197" s="325"/>
      <c r="BE197" s="325"/>
      <c r="BF197" s="325"/>
      <c r="BG197" s="325"/>
      <c r="BH197" s="325"/>
      <c r="BI197" s="325"/>
      <c r="BJ197" s="325"/>
      <c r="BK197" s="325"/>
      <c r="BL197" s="325"/>
      <c r="BM197" s="325"/>
      <c r="BN197" s="325"/>
      <c r="BO197" s="325"/>
      <c r="BP197" s="325"/>
      <c r="BQ197" s="325"/>
      <c r="BR197" s="325"/>
      <c r="BS197" s="325"/>
      <c r="BT197" s="325"/>
      <c r="BU197" s="325"/>
      <c r="BV197" s="325"/>
      <c r="BW197" s="325"/>
      <c r="BX197" s="325"/>
      <c r="BY197" s="325"/>
      <c r="BZ197" s="325"/>
      <c r="CA197" s="325"/>
      <c r="CB197" s="325"/>
      <c r="CC197" s="325"/>
      <c r="CD197" s="325"/>
      <c r="CE197" s="325"/>
      <c r="CF197" s="325"/>
      <c r="CG197" s="325"/>
      <c r="CH197" s="325"/>
      <c r="CI197" s="325"/>
      <c r="CJ197" s="325"/>
      <c r="CK197" s="325"/>
      <c r="CL197" s="325"/>
      <c r="CM197" s="325"/>
      <c r="CN197" s="325"/>
      <c r="CO197" s="325"/>
      <c r="CP197" s="325"/>
      <c r="CQ197" s="325"/>
      <c r="CR197" s="325"/>
      <c r="CS197" s="325"/>
      <c r="CT197" s="325"/>
      <c r="CU197" s="325"/>
      <c r="CV197" s="325"/>
      <c r="CW197" s="325"/>
      <c r="CX197" s="325"/>
      <c r="CY197" s="325"/>
      <c r="CZ197" s="325"/>
      <c r="DA197" s="325"/>
      <c r="DB197" s="325"/>
      <c r="DC197" s="325"/>
      <c r="DD197" s="325"/>
      <c r="DE197" s="325"/>
    </row>
    <row r="198" spans="2:109" s="28" customFormat="1" ht="16.5" customHeight="1" thickBot="1" x14ac:dyDescent="0.4">
      <c r="B198" s="552"/>
      <c r="C198" s="519"/>
      <c r="D198" s="548"/>
      <c r="E198" s="57" t="s">
        <v>207</v>
      </c>
      <c r="F198" s="145">
        <f t="shared" si="31"/>
        <v>0</v>
      </c>
      <c r="G198" s="150">
        <v>0</v>
      </c>
      <c r="H198" s="149">
        <v>0</v>
      </c>
      <c r="I198" s="149">
        <v>0</v>
      </c>
      <c r="J198" s="149">
        <v>0</v>
      </c>
      <c r="K198" s="146">
        <f t="shared" si="32"/>
        <v>0</v>
      </c>
      <c r="L198" s="152">
        <v>0</v>
      </c>
      <c r="M198" s="152">
        <v>0</v>
      </c>
      <c r="N198" s="152">
        <v>0</v>
      </c>
      <c r="O198" s="152">
        <v>0</v>
      </c>
      <c r="P198" s="364">
        <f t="shared" si="29"/>
        <v>0</v>
      </c>
      <c r="Q198" s="150">
        <v>0</v>
      </c>
      <c r="R198" s="148">
        <v>0</v>
      </c>
      <c r="S198" s="148">
        <v>0</v>
      </c>
      <c r="T198" s="474">
        <v>0</v>
      </c>
      <c r="U198" s="364">
        <f t="shared" si="30"/>
        <v>0</v>
      </c>
      <c r="V198" s="325"/>
      <c r="W198" s="325"/>
      <c r="X198" s="325"/>
      <c r="Y198" s="326"/>
      <c r="Z198" s="326"/>
      <c r="AA198" s="326"/>
      <c r="AB198" s="326"/>
      <c r="AC198" s="325"/>
      <c r="AD198" s="325"/>
      <c r="AE198" s="325"/>
      <c r="AF198" s="325"/>
      <c r="AG198" s="325"/>
      <c r="AH198" s="325"/>
      <c r="AI198" s="325"/>
      <c r="AJ198" s="325"/>
      <c r="AK198" s="325"/>
      <c r="AL198" s="325"/>
      <c r="AM198" s="325"/>
      <c r="AN198" s="325"/>
      <c r="AO198" s="325"/>
      <c r="AP198" s="325"/>
      <c r="AQ198" s="325"/>
      <c r="AR198" s="325"/>
      <c r="AS198" s="325"/>
      <c r="AT198" s="325"/>
      <c r="AU198" s="325"/>
      <c r="AV198" s="325"/>
      <c r="AW198" s="325"/>
      <c r="AX198" s="325"/>
      <c r="AY198" s="325"/>
      <c r="AZ198" s="325"/>
      <c r="BA198" s="325"/>
      <c r="BB198" s="325"/>
      <c r="BC198" s="325"/>
      <c r="BD198" s="325"/>
      <c r="BE198" s="325"/>
      <c r="BF198" s="325"/>
      <c r="BG198" s="325"/>
      <c r="BH198" s="325"/>
      <c r="BI198" s="325"/>
      <c r="BJ198" s="325"/>
      <c r="BK198" s="325"/>
      <c r="BL198" s="325"/>
      <c r="BM198" s="325"/>
      <c r="BN198" s="325"/>
      <c r="BO198" s="325"/>
      <c r="BP198" s="325"/>
      <c r="BQ198" s="325"/>
      <c r="BR198" s="325"/>
      <c r="BS198" s="325"/>
      <c r="BT198" s="325"/>
      <c r="BU198" s="325"/>
      <c r="BV198" s="325"/>
      <c r="BW198" s="325"/>
      <c r="BX198" s="325"/>
      <c r="BY198" s="325"/>
      <c r="BZ198" s="325"/>
      <c r="CA198" s="325"/>
      <c r="CB198" s="325"/>
      <c r="CC198" s="325"/>
      <c r="CD198" s="325"/>
      <c r="CE198" s="325"/>
      <c r="CF198" s="325"/>
      <c r="CG198" s="325"/>
      <c r="CH198" s="325"/>
      <c r="CI198" s="325"/>
      <c r="CJ198" s="325"/>
      <c r="CK198" s="325"/>
      <c r="CL198" s="325"/>
      <c r="CM198" s="325"/>
      <c r="CN198" s="325"/>
      <c r="CO198" s="325"/>
      <c r="CP198" s="325"/>
      <c r="CQ198" s="325"/>
      <c r="CR198" s="325"/>
      <c r="CS198" s="325"/>
      <c r="CT198" s="325"/>
      <c r="CU198" s="325"/>
      <c r="CV198" s="325"/>
      <c r="CW198" s="325"/>
      <c r="CX198" s="325"/>
      <c r="CY198" s="325"/>
      <c r="CZ198" s="325"/>
      <c r="DA198" s="325"/>
      <c r="DB198" s="325"/>
      <c r="DC198" s="325"/>
      <c r="DD198" s="325"/>
      <c r="DE198" s="325"/>
    </row>
    <row r="199" spans="2:109" s="28" customFormat="1" ht="16.5" customHeight="1" thickBot="1" x14ac:dyDescent="0.4">
      <c r="B199" s="553"/>
      <c r="C199" s="519"/>
      <c r="D199" s="549"/>
      <c r="E199" s="58" t="s">
        <v>116</v>
      </c>
      <c r="F199" s="145">
        <f t="shared" si="31"/>
        <v>0</v>
      </c>
      <c r="G199" s="152">
        <v>0</v>
      </c>
      <c r="H199" s="151">
        <v>0</v>
      </c>
      <c r="I199" s="151">
        <v>0</v>
      </c>
      <c r="J199" s="151">
        <v>0</v>
      </c>
      <c r="K199" s="146">
        <f t="shared" si="32"/>
        <v>0</v>
      </c>
      <c r="L199" s="152">
        <v>0</v>
      </c>
      <c r="M199" s="152">
        <v>0</v>
      </c>
      <c r="N199" s="152">
        <v>0</v>
      </c>
      <c r="O199" s="152">
        <v>0</v>
      </c>
      <c r="P199" s="364">
        <f t="shared" si="29"/>
        <v>0</v>
      </c>
      <c r="Q199" s="152">
        <v>0</v>
      </c>
      <c r="R199" s="148">
        <v>0</v>
      </c>
      <c r="S199" s="148">
        <v>0</v>
      </c>
      <c r="T199" s="474">
        <v>0</v>
      </c>
      <c r="U199" s="364">
        <f t="shared" si="30"/>
        <v>0</v>
      </c>
      <c r="V199" s="325"/>
      <c r="W199" s="325"/>
      <c r="X199" s="325"/>
      <c r="Y199" s="326"/>
      <c r="Z199" s="326"/>
      <c r="AA199" s="326"/>
      <c r="AB199" s="326"/>
      <c r="AC199" s="325"/>
      <c r="AD199" s="325"/>
      <c r="AE199" s="325"/>
      <c r="AF199" s="325"/>
      <c r="AG199" s="325"/>
      <c r="AH199" s="325"/>
      <c r="AI199" s="325"/>
      <c r="AJ199" s="325"/>
      <c r="AK199" s="325"/>
      <c r="AL199" s="325"/>
      <c r="AM199" s="325"/>
      <c r="AN199" s="325"/>
      <c r="AO199" s="325"/>
      <c r="AP199" s="325"/>
      <c r="AQ199" s="325"/>
      <c r="AR199" s="325"/>
      <c r="AS199" s="325"/>
      <c r="AT199" s="325"/>
      <c r="AU199" s="325"/>
      <c r="AV199" s="325"/>
      <c r="AW199" s="325"/>
      <c r="AX199" s="325"/>
      <c r="AY199" s="325"/>
      <c r="AZ199" s="325"/>
      <c r="BA199" s="325"/>
      <c r="BB199" s="325"/>
      <c r="BC199" s="325"/>
      <c r="BD199" s="325"/>
      <c r="BE199" s="325"/>
      <c r="BF199" s="325"/>
      <c r="BG199" s="325"/>
      <c r="BH199" s="325"/>
      <c r="BI199" s="325"/>
      <c r="BJ199" s="325"/>
      <c r="BK199" s="325"/>
      <c r="BL199" s="325"/>
      <c r="BM199" s="325"/>
      <c r="BN199" s="325"/>
      <c r="BO199" s="325"/>
      <c r="BP199" s="325"/>
      <c r="BQ199" s="325"/>
      <c r="BR199" s="325"/>
      <c r="BS199" s="325"/>
      <c r="BT199" s="325"/>
      <c r="BU199" s="325"/>
      <c r="BV199" s="325"/>
      <c r="BW199" s="325"/>
      <c r="BX199" s="325"/>
      <c r="BY199" s="325"/>
      <c r="BZ199" s="325"/>
      <c r="CA199" s="325"/>
      <c r="CB199" s="325"/>
      <c r="CC199" s="325"/>
      <c r="CD199" s="325"/>
      <c r="CE199" s="325"/>
      <c r="CF199" s="325"/>
      <c r="CG199" s="325"/>
      <c r="CH199" s="325"/>
      <c r="CI199" s="325"/>
      <c r="CJ199" s="325"/>
      <c r="CK199" s="325"/>
      <c r="CL199" s="325"/>
      <c r="CM199" s="325"/>
      <c r="CN199" s="325"/>
      <c r="CO199" s="325"/>
      <c r="CP199" s="325"/>
      <c r="CQ199" s="325"/>
      <c r="CR199" s="325"/>
      <c r="CS199" s="325"/>
      <c r="CT199" s="325"/>
      <c r="CU199" s="325"/>
      <c r="CV199" s="325"/>
      <c r="CW199" s="325"/>
      <c r="CX199" s="325"/>
      <c r="CY199" s="325"/>
      <c r="CZ199" s="325"/>
      <c r="DA199" s="325"/>
      <c r="DB199" s="325"/>
      <c r="DC199" s="325"/>
      <c r="DD199" s="325"/>
      <c r="DE199" s="325"/>
    </row>
    <row r="200" spans="2:109" s="28" customFormat="1" ht="16.5" customHeight="1" thickBot="1" x14ac:dyDescent="0.4">
      <c r="B200" s="583">
        <v>27</v>
      </c>
      <c r="C200" s="519"/>
      <c r="D200" s="563" t="s">
        <v>738</v>
      </c>
      <c r="E200" s="57" t="s">
        <v>120</v>
      </c>
      <c r="F200" s="145">
        <f t="shared" si="31"/>
        <v>0</v>
      </c>
      <c r="G200" s="148">
        <v>0</v>
      </c>
      <c r="H200" s="147">
        <v>0</v>
      </c>
      <c r="I200" s="147">
        <v>0</v>
      </c>
      <c r="J200" s="147">
        <v>0</v>
      </c>
      <c r="K200" s="146">
        <f t="shared" si="32"/>
        <v>0</v>
      </c>
      <c r="L200" s="152">
        <v>0</v>
      </c>
      <c r="M200" s="152">
        <v>0</v>
      </c>
      <c r="N200" s="152">
        <v>0</v>
      </c>
      <c r="O200" s="152">
        <v>0</v>
      </c>
      <c r="P200" s="364">
        <f t="shared" ref="P200:P263" si="33">L200+M200+N200+O200</f>
        <v>0</v>
      </c>
      <c r="Q200" s="148">
        <v>0</v>
      </c>
      <c r="R200" s="148">
        <v>0</v>
      </c>
      <c r="S200" s="148">
        <v>0</v>
      </c>
      <c r="T200" s="474">
        <v>0</v>
      </c>
      <c r="U200" s="364">
        <f t="shared" ref="U200:U263" si="34">Q200+R200+S200+T200</f>
        <v>0</v>
      </c>
      <c r="V200" s="325"/>
      <c r="W200" s="325"/>
      <c r="X200" s="325"/>
      <c r="Y200" s="326"/>
      <c r="Z200" s="326"/>
      <c r="AA200" s="326"/>
      <c r="AB200" s="326"/>
      <c r="AC200" s="325"/>
      <c r="AD200" s="325"/>
      <c r="AE200" s="325"/>
      <c r="AF200" s="325"/>
      <c r="AG200" s="325"/>
      <c r="AH200" s="325"/>
      <c r="AI200" s="325"/>
      <c r="AJ200" s="325"/>
      <c r="AK200" s="325"/>
      <c r="AL200" s="325"/>
      <c r="AM200" s="325"/>
      <c r="AN200" s="325"/>
      <c r="AO200" s="325"/>
      <c r="AP200" s="325"/>
      <c r="AQ200" s="325"/>
      <c r="AR200" s="325"/>
      <c r="AS200" s="325"/>
      <c r="AT200" s="325"/>
      <c r="AU200" s="325"/>
      <c r="AV200" s="325"/>
      <c r="AW200" s="325"/>
      <c r="AX200" s="325"/>
      <c r="AY200" s="325"/>
      <c r="AZ200" s="325"/>
      <c r="BA200" s="325"/>
      <c r="BB200" s="325"/>
      <c r="BC200" s="325"/>
      <c r="BD200" s="325"/>
      <c r="BE200" s="325"/>
      <c r="BF200" s="325"/>
      <c r="BG200" s="325"/>
      <c r="BH200" s="325"/>
      <c r="BI200" s="325"/>
      <c r="BJ200" s="325"/>
      <c r="BK200" s="325"/>
      <c r="BL200" s="325"/>
      <c r="BM200" s="325"/>
      <c r="BN200" s="325"/>
      <c r="BO200" s="325"/>
      <c r="BP200" s="325"/>
      <c r="BQ200" s="325"/>
      <c r="BR200" s="325"/>
      <c r="BS200" s="325"/>
      <c r="BT200" s="325"/>
      <c r="BU200" s="325"/>
      <c r="BV200" s="325"/>
      <c r="BW200" s="325"/>
      <c r="BX200" s="325"/>
      <c r="BY200" s="325"/>
      <c r="BZ200" s="325"/>
      <c r="CA200" s="325"/>
      <c r="CB200" s="325"/>
      <c r="CC200" s="325"/>
      <c r="CD200" s="325"/>
      <c r="CE200" s="325"/>
      <c r="CF200" s="325"/>
      <c r="CG200" s="325"/>
      <c r="CH200" s="325"/>
      <c r="CI200" s="325"/>
      <c r="CJ200" s="325"/>
      <c r="CK200" s="325"/>
      <c r="CL200" s="325"/>
      <c r="CM200" s="325"/>
      <c r="CN200" s="325"/>
      <c r="CO200" s="325"/>
      <c r="CP200" s="325"/>
      <c r="CQ200" s="325"/>
      <c r="CR200" s="325"/>
      <c r="CS200" s="325"/>
      <c r="CT200" s="325"/>
      <c r="CU200" s="325"/>
      <c r="CV200" s="325"/>
      <c r="CW200" s="325"/>
      <c r="CX200" s="325"/>
      <c r="CY200" s="325"/>
      <c r="CZ200" s="325"/>
      <c r="DA200" s="325"/>
      <c r="DB200" s="325"/>
      <c r="DC200" s="325"/>
      <c r="DD200" s="325"/>
      <c r="DE200" s="325"/>
    </row>
    <row r="201" spans="2:109" s="28" customFormat="1" ht="16.5" customHeight="1" thickBot="1" x14ac:dyDescent="0.4">
      <c r="B201" s="552"/>
      <c r="C201" s="519"/>
      <c r="D201" s="564"/>
      <c r="E201" s="57" t="s">
        <v>207</v>
      </c>
      <c r="F201" s="145">
        <f t="shared" ref="F201:F264" si="35">K201+P201+U201</f>
        <v>0</v>
      </c>
      <c r="G201" s="150">
        <v>0</v>
      </c>
      <c r="H201" s="149">
        <v>0</v>
      </c>
      <c r="I201" s="149">
        <v>0</v>
      </c>
      <c r="J201" s="149">
        <v>0</v>
      </c>
      <c r="K201" s="146">
        <f t="shared" ref="K201:K264" si="36">G201+H201+I201+J201</f>
        <v>0</v>
      </c>
      <c r="L201" s="152">
        <v>0</v>
      </c>
      <c r="M201" s="152">
        <v>0</v>
      </c>
      <c r="N201" s="152">
        <v>0</v>
      </c>
      <c r="O201" s="152">
        <v>0</v>
      </c>
      <c r="P201" s="364">
        <f t="shared" si="33"/>
        <v>0</v>
      </c>
      <c r="Q201" s="150">
        <v>0</v>
      </c>
      <c r="R201" s="148">
        <v>0</v>
      </c>
      <c r="S201" s="148">
        <v>0</v>
      </c>
      <c r="T201" s="474">
        <v>0</v>
      </c>
      <c r="U201" s="364">
        <f t="shared" si="34"/>
        <v>0</v>
      </c>
      <c r="V201" s="325"/>
      <c r="W201" s="325"/>
      <c r="X201" s="325"/>
      <c r="Y201" s="326"/>
      <c r="Z201" s="326"/>
      <c r="AA201" s="326"/>
      <c r="AB201" s="326"/>
      <c r="AC201" s="325"/>
      <c r="AD201" s="325"/>
      <c r="AE201" s="325"/>
      <c r="AF201" s="325"/>
      <c r="AG201" s="325"/>
      <c r="AH201" s="325"/>
      <c r="AI201" s="325"/>
      <c r="AJ201" s="325"/>
      <c r="AK201" s="325"/>
      <c r="AL201" s="325"/>
      <c r="AM201" s="325"/>
      <c r="AN201" s="325"/>
      <c r="AO201" s="325"/>
      <c r="AP201" s="325"/>
      <c r="AQ201" s="325"/>
      <c r="AR201" s="325"/>
      <c r="AS201" s="325"/>
      <c r="AT201" s="325"/>
      <c r="AU201" s="325"/>
      <c r="AV201" s="325"/>
      <c r="AW201" s="325"/>
      <c r="AX201" s="325"/>
      <c r="AY201" s="325"/>
      <c r="AZ201" s="325"/>
      <c r="BA201" s="325"/>
      <c r="BB201" s="325"/>
      <c r="BC201" s="325"/>
      <c r="BD201" s="325"/>
      <c r="BE201" s="325"/>
      <c r="BF201" s="325"/>
      <c r="BG201" s="325"/>
      <c r="BH201" s="325"/>
      <c r="BI201" s="325"/>
      <c r="BJ201" s="325"/>
      <c r="BK201" s="325"/>
      <c r="BL201" s="325"/>
      <c r="BM201" s="325"/>
      <c r="BN201" s="325"/>
      <c r="BO201" s="325"/>
      <c r="BP201" s="325"/>
      <c r="BQ201" s="325"/>
      <c r="BR201" s="325"/>
      <c r="BS201" s="325"/>
      <c r="BT201" s="325"/>
      <c r="BU201" s="325"/>
      <c r="BV201" s="325"/>
      <c r="BW201" s="325"/>
      <c r="BX201" s="325"/>
      <c r="BY201" s="325"/>
      <c r="BZ201" s="325"/>
      <c r="CA201" s="325"/>
      <c r="CB201" s="325"/>
      <c r="CC201" s="325"/>
      <c r="CD201" s="325"/>
      <c r="CE201" s="325"/>
      <c r="CF201" s="325"/>
      <c r="CG201" s="325"/>
      <c r="CH201" s="325"/>
      <c r="CI201" s="325"/>
      <c r="CJ201" s="325"/>
      <c r="CK201" s="325"/>
      <c r="CL201" s="325"/>
      <c r="CM201" s="325"/>
      <c r="CN201" s="325"/>
      <c r="CO201" s="325"/>
      <c r="CP201" s="325"/>
      <c r="CQ201" s="325"/>
      <c r="CR201" s="325"/>
      <c r="CS201" s="325"/>
      <c r="CT201" s="325"/>
      <c r="CU201" s="325"/>
      <c r="CV201" s="325"/>
      <c r="CW201" s="325"/>
      <c r="CX201" s="325"/>
      <c r="CY201" s="325"/>
      <c r="CZ201" s="325"/>
      <c r="DA201" s="325"/>
      <c r="DB201" s="325"/>
      <c r="DC201" s="325"/>
      <c r="DD201" s="325"/>
      <c r="DE201" s="325"/>
    </row>
    <row r="202" spans="2:109" s="28" customFormat="1" ht="16.5" customHeight="1" thickBot="1" x14ac:dyDescent="0.4">
      <c r="B202" s="553"/>
      <c r="C202" s="519"/>
      <c r="D202" s="565"/>
      <c r="E202" s="58" t="s">
        <v>116</v>
      </c>
      <c r="F202" s="145">
        <f t="shared" si="35"/>
        <v>0</v>
      </c>
      <c r="G202" s="152">
        <v>0</v>
      </c>
      <c r="H202" s="151">
        <v>0</v>
      </c>
      <c r="I202" s="151">
        <v>0</v>
      </c>
      <c r="J202" s="151">
        <v>0</v>
      </c>
      <c r="K202" s="146">
        <f t="shared" si="36"/>
        <v>0</v>
      </c>
      <c r="L202" s="152">
        <v>0</v>
      </c>
      <c r="M202" s="152">
        <v>0</v>
      </c>
      <c r="N202" s="152">
        <v>0</v>
      </c>
      <c r="O202" s="152">
        <v>0</v>
      </c>
      <c r="P202" s="364">
        <f t="shared" si="33"/>
        <v>0</v>
      </c>
      <c r="Q202" s="152">
        <v>0</v>
      </c>
      <c r="R202" s="148">
        <v>0</v>
      </c>
      <c r="S202" s="148">
        <v>0</v>
      </c>
      <c r="T202" s="474">
        <v>0</v>
      </c>
      <c r="U202" s="364">
        <f t="shared" si="34"/>
        <v>0</v>
      </c>
      <c r="V202" s="325"/>
      <c r="W202" s="325"/>
      <c r="X202" s="325"/>
      <c r="Y202" s="326"/>
      <c r="Z202" s="326"/>
      <c r="AA202" s="326"/>
      <c r="AB202" s="326"/>
      <c r="AC202" s="325"/>
      <c r="AD202" s="325"/>
      <c r="AE202" s="325"/>
      <c r="AF202" s="325"/>
      <c r="AG202" s="325"/>
      <c r="AH202" s="325"/>
      <c r="AI202" s="325"/>
      <c r="AJ202" s="325"/>
      <c r="AK202" s="325"/>
      <c r="AL202" s="325"/>
      <c r="AM202" s="325"/>
      <c r="AN202" s="325"/>
      <c r="AO202" s="325"/>
      <c r="AP202" s="325"/>
      <c r="AQ202" s="325"/>
      <c r="AR202" s="325"/>
      <c r="AS202" s="325"/>
      <c r="AT202" s="325"/>
      <c r="AU202" s="325"/>
      <c r="AV202" s="325"/>
      <c r="AW202" s="325"/>
      <c r="AX202" s="325"/>
      <c r="AY202" s="325"/>
      <c r="AZ202" s="325"/>
      <c r="BA202" s="325"/>
      <c r="BB202" s="325"/>
      <c r="BC202" s="325"/>
      <c r="BD202" s="325"/>
      <c r="BE202" s="325"/>
      <c r="BF202" s="325"/>
      <c r="BG202" s="325"/>
      <c r="BH202" s="325"/>
      <c r="BI202" s="325"/>
      <c r="BJ202" s="325"/>
      <c r="BK202" s="325"/>
      <c r="BL202" s="325"/>
      <c r="BM202" s="325"/>
      <c r="BN202" s="325"/>
      <c r="BO202" s="325"/>
      <c r="BP202" s="325"/>
      <c r="BQ202" s="325"/>
      <c r="BR202" s="325"/>
      <c r="BS202" s="325"/>
      <c r="BT202" s="325"/>
      <c r="BU202" s="325"/>
      <c r="BV202" s="325"/>
      <c r="BW202" s="325"/>
      <c r="BX202" s="325"/>
      <c r="BY202" s="325"/>
      <c r="BZ202" s="325"/>
      <c r="CA202" s="325"/>
      <c r="CB202" s="325"/>
      <c r="CC202" s="325"/>
      <c r="CD202" s="325"/>
      <c r="CE202" s="325"/>
      <c r="CF202" s="325"/>
      <c r="CG202" s="325"/>
      <c r="CH202" s="325"/>
      <c r="CI202" s="325"/>
      <c r="CJ202" s="325"/>
      <c r="CK202" s="325"/>
      <c r="CL202" s="325"/>
      <c r="CM202" s="325"/>
      <c r="CN202" s="325"/>
      <c r="CO202" s="325"/>
      <c r="CP202" s="325"/>
      <c r="CQ202" s="325"/>
      <c r="CR202" s="325"/>
      <c r="CS202" s="325"/>
      <c r="CT202" s="325"/>
      <c r="CU202" s="325"/>
      <c r="CV202" s="325"/>
      <c r="CW202" s="325"/>
      <c r="CX202" s="325"/>
      <c r="CY202" s="325"/>
      <c r="CZ202" s="325"/>
      <c r="DA202" s="325"/>
      <c r="DB202" s="325"/>
      <c r="DC202" s="325"/>
      <c r="DD202" s="325"/>
      <c r="DE202" s="325"/>
    </row>
    <row r="203" spans="2:109" s="28" customFormat="1" ht="16.5" customHeight="1" thickBot="1" x14ac:dyDescent="0.4">
      <c r="B203" s="551">
        <v>28</v>
      </c>
      <c r="C203" s="519"/>
      <c r="D203" s="563" t="s">
        <v>739</v>
      </c>
      <c r="E203" s="57" t="s">
        <v>120</v>
      </c>
      <c r="F203" s="145">
        <f t="shared" si="35"/>
        <v>0</v>
      </c>
      <c r="G203" s="148">
        <v>0</v>
      </c>
      <c r="H203" s="147">
        <v>0</v>
      </c>
      <c r="I203" s="147">
        <v>0</v>
      </c>
      <c r="J203" s="147">
        <v>0</v>
      </c>
      <c r="K203" s="146">
        <f t="shared" si="36"/>
        <v>0</v>
      </c>
      <c r="L203" s="152">
        <v>0</v>
      </c>
      <c r="M203" s="152">
        <v>0</v>
      </c>
      <c r="N203" s="152">
        <v>0</v>
      </c>
      <c r="O203" s="152">
        <v>0</v>
      </c>
      <c r="P203" s="364">
        <f t="shared" si="33"/>
        <v>0</v>
      </c>
      <c r="Q203" s="148">
        <v>0</v>
      </c>
      <c r="R203" s="148">
        <v>0</v>
      </c>
      <c r="S203" s="148">
        <v>0</v>
      </c>
      <c r="T203" s="474">
        <v>0</v>
      </c>
      <c r="U203" s="364">
        <f t="shared" si="34"/>
        <v>0</v>
      </c>
      <c r="V203" s="325"/>
      <c r="W203" s="325"/>
      <c r="X203" s="325"/>
      <c r="Y203" s="326"/>
      <c r="Z203" s="326"/>
      <c r="AA203" s="326"/>
      <c r="AB203" s="326"/>
      <c r="AC203" s="325"/>
      <c r="AD203" s="325"/>
      <c r="AE203" s="325"/>
      <c r="AF203" s="325"/>
      <c r="AG203" s="325"/>
      <c r="AH203" s="325"/>
      <c r="AI203" s="325"/>
      <c r="AJ203" s="325"/>
      <c r="AK203" s="325"/>
      <c r="AL203" s="325"/>
      <c r="AM203" s="325"/>
      <c r="AN203" s="325"/>
      <c r="AO203" s="325"/>
      <c r="AP203" s="325"/>
      <c r="AQ203" s="325"/>
      <c r="AR203" s="325"/>
      <c r="AS203" s="325"/>
      <c r="AT203" s="325"/>
      <c r="AU203" s="325"/>
      <c r="AV203" s="325"/>
      <c r="AW203" s="325"/>
      <c r="AX203" s="325"/>
      <c r="AY203" s="325"/>
      <c r="AZ203" s="325"/>
      <c r="BA203" s="325"/>
      <c r="BB203" s="325"/>
      <c r="BC203" s="325"/>
      <c r="BD203" s="325"/>
      <c r="BE203" s="325"/>
      <c r="BF203" s="325"/>
      <c r="BG203" s="325"/>
      <c r="BH203" s="325"/>
      <c r="BI203" s="325"/>
      <c r="BJ203" s="325"/>
      <c r="BK203" s="325"/>
      <c r="BL203" s="325"/>
      <c r="BM203" s="325"/>
      <c r="BN203" s="325"/>
      <c r="BO203" s="325"/>
      <c r="BP203" s="325"/>
      <c r="BQ203" s="325"/>
      <c r="BR203" s="325"/>
      <c r="BS203" s="325"/>
      <c r="BT203" s="325"/>
      <c r="BU203" s="325"/>
      <c r="BV203" s="325"/>
      <c r="BW203" s="325"/>
      <c r="BX203" s="325"/>
      <c r="BY203" s="325"/>
      <c r="BZ203" s="325"/>
      <c r="CA203" s="325"/>
      <c r="CB203" s="325"/>
      <c r="CC203" s="325"/>
      <c r="CD203" s="325"/>
      <c r="CE203" s="325"/>
      <c r="CF203" s="325"/>
      <c r="CG203" s="325"/>
      <c r="CH203" s="325"/>
      <c r="CI203" s="325"/>
      <c r="CJ203" s="325"/>
      <c r="CK203" s="325"/>
      <c r="CL203" s="325"/>
      <c r="CM203" s="325"/>
      <c r="CN203" s="325"/>
      <c r="CO203" s="325"/>
      <c r="CP203" s="325"/>
      <c r="CQ203" s="325"/>
      <c r="CR203" s="325"/>
      <c r="CS203" s="325"/>
      <c r="CT203" s="325"/>
      <c r="CU203" s="325"/>
      <c r="CV203" s="325"/>
      <c r="CW203" s="325"/>
      <c r="CX203" s="325"/>
      <c r="CY203" s="325"/>
      <c r="CZ203" s="325"/>
      <c r="DA203" s="325"/>
      <c r="DB203" s="325"/>
      <c r="DC203" s="325"/>
      <c r="DD203" s="325"/>
      <c r="DE203" s="325"/>
    </row>
    <row r="204" spans="2:109" s="28" customFormat="1" ht="16.5" customHeight="1" thickBot="1" x14ac:dyDescent="0.4">
      <c r="B204" s="552"/>
      <c r="C204" s="519"/>
      <c r="D204" s="564"/>
      <c r="E204" s="57" t="s">
        <v>207</v>
      </c>
      <c r="F204" s="145">
        <f t="shared" si="35"/>
        <v>0</v>
      </c>
      <c r="G204" s="150">
        <v>0</v>
      </c>
      <c r="H204" s="149">
        <v>0</v>
      </c>
      <c r="I204" s="149">
        <v>0</v>
      </c>
      <c r="J204" s="149">
        <v>0</v>
      </c>
      <c r="K204" s="146">
        <f t="shared" si="36"/>
        <v>0</v>
      </c>
      <c r="L204" s="152">
        <v>0</v>
      </c>
      <c r="M204" s="152">
        <v>0</v>
      </c>
      <c r="N204" s="152">
        <v>0</v>
      </c>
      <c r="O204" s="152">
        <v>0</v>
      </c>
      <c r="P204" s="364">
        <f t="shared" si="33"/>
        <v>0</v>
      </c>
      <c r="Q204" s="150">
        <v>0</v>
      </c>
      <c r="R204" s="148">
        <v>0</v>
      </c>
      <c r="S204" s="148">
        <v>0</v>
      </c>
      <c r="T204" s="474">
        <v>0</v>
      </c>
      <c r="U204" s="364">
        <f t="shared" si="34"/>
        <v>0</v>
      </c>
      <c r="V204" s="325"/>
      <c r="W204" s="325"/>
      <c r="X204" s="325"/>
      <c r="Y204" s="326"/>
      <c r="Z204" s="326"/>
      <c r="AA204" s="326"/>
      <c r="AB204" s="326"/>
      <c r="AC204" s="325"/>
      <c r="AD204" s="325"/>
      <c r="AE204" s="325"/>
      <c r="AF204" s="325"/>
      <c r="AG204" s="325"/>
      <c r="AH204" s="325"/>
      <c r="AI204" s="325"/>
      <c r="AJ204" s="325"/>
      <c r="AK204" s="325"/>
      <c r="AL204" s="325"/>
      <c r="AM204" s="325"/>
      <c r="AN204" s="325"/>
      <c r="AO204" s="325"/>
      <c r="AP204" s="325"/>
      <c r="AQ204" s="325"/>
      <c r="AR204" s="325"/>
      <c r="AS204" s="325"/>
      <c r="AT204" s="325"/>
      <c r="AU204" s="325"/>
      <c r="AV204" s="325"/>
      <c r="AW204" s="325"/>
      <c r="AX204" s="325"/>
      <c r="AY204" s="325"/>
      <c r="AZ204" s="325"/>
      <c r="BA204" s="325"/>
      <c r="BB204" s="325"/>
      <c r="BC204" s="325"/>
      <c r="BD204" s="325"/>
      <c r="BE204" s="325"/>
      <c r="BF204" s="325"/>
      <c r="BG204" s="325"/>
      <c r="BH204" s="325"/>
      <c r="BI204" s="325"/>
      <c r="BJ204" s="325"/>
      <c r="BK204" s="325"/>
      <c r="BL204" s="325"/>
      <c r="BM204" s="325"/>
      <c r="BN204" s="325"/>
      <c r="BO204" s="325"/>
      <c r="BP204" s="325"/>
      <c r="BQ204" s="325"/>
      <c r="BR204" s="325"/>
      <c r="BS204" s="325"/>
      <c r="BT204" s="325"/>
      <c r="BU204" s="325"/>
      <c r="BV204" s="325"/>
      <c r="BW204" s="325"/>
      <c r="BX204" s="325"/>
      <c r="BY204" s="325"/>
      <c r="BZ204" s="325"/>
      <c r="CA204" s="325"/>
      <c r="CB204" s="325"/>
      <c r="CC204" s="325"/>
      <c r="CD204" s="325"/>
      <c r="CE204" s="325"/>
      <c r="CF204" s="325"/>
      <c r="CG204" s="325"/>
      <c r="CH204" s="325"/>
      <c r="CI204" s="325"/>
      <c r="CJ204" s="325"/>
      <c r="CK204" s="325"/>
      <c r="CL204" s="325"/>
      <c r="CM204" s="325"/>
      <c r="CN204" s="325"/>
      <c r="CO204" s="325"/>
      <c r="CP204" s="325"/>
      <c r="CQ204" s="325"/>
      <c r="CR204" s="325"/>
      <c r="CS204" s="325"/>
      <c r="CT204" s="325"/>
      <c r="CU204" s="325"/>
      <c r="CV204" s="325"/>
      <c r="CW204" s="325"/>
      <c r="CX204" s="325"/>
      <c r="CY204" s="325"/>
      <c r="CZ204" s="325"/>
      <c r="DA204" s="325"/>
      <c r="DB204" s="325"/>
      <c r="DC204" s="325"/>
      <c r="DD204" s="325"/>
      <c r="DE204" s="325"/>
    </row>
    <row r="205" spans="2:109" s="28" customFormat="1" ht="16.5" customHeight="1" thickBot="1" x14ac:dyDescent="0.4">
      <c r="B205" s="553"/>
      <c r="C205" s="519"/>
      <c r="D205" s="565"/>
      <c r="E205" s="58" t="s">
        <v>116</v>
      </c>
      <c r="F205" s="145">
        <f t="shared" si="35"/>
        <v>0</v>
      </c>
      <c r="G205" s="152">
        <v>0</v>
      </c>
      <c r="H205" s="151">
        <v>0</v>
      </c>
      <c r="I205" s="151">
        <v>0</v>
      </c>
      <c r="J205" s="151">
        <v>0</v>
      </c>
      <c r="K205" s="146">
        <f t="shared" si="36"/>
        <v>0</v>
      </c>
      <c r="L205" s="152">
        <v>0</v>
      </c>
      <c r="M205" s="152">
        <v>0</v>
      </c>
      <c r="N205" s="152">
        <v>0</v>
      </c>
      <c r="O205" s="152">
        <v>0</v>
      </c>
      <c r="P205" s="364">
        <f t="shared" si="33"/>
        <v>0</v>
      </c>
      <c r="Q205" s="152">
        <v>0</v>
      </c>
      <c r="R205" s="148">
        <v>0</v>
      </c>
      <c r="S205" s="148">
        <v>0</v>
      </c>
      <c r="T205" s="474">
        <v>0</v>
      </c>
      <c r="U205" s="364">
        <f t="shared" si="34"/>
        <v>0</v>
      </c>
      <c r="V205" s="325"/>
      <c r="W205" s="325"/>
      <c r="X205" s="325"/>
      <c r="Y205" s="326"/>
      <c r="Z205" s="326"/>
      <c r="AA205" s="326"/>
      <c r="AB205" s="326"/>
      <c r="AC205" s="325"/>
      <c r="AD205" s="325"/>
      <c r="AE205" s="325"/>
      <c r="AF205" s="325"/>
      <c r="AG205" s="325"/>
      <c r="AH205" s="325"/>
      <c r="AI205" s="325"/>
      <c r="AJ205" s="325"/>
      <c r="AK205" s="325"/>
      <c r="AL205" s="325"/>
      <c r="AM205" s="325"/>
      <c r="AN205" s="325"/>
      <c r="AO205" s="325"/>
      <c r="AP205" s="325"/>
      <c r="AQ205" s="325"/>
      <c r="AR205" s="325"/>
      <c r="AS205" s="325"/>
      <c r="AT205" s="325"/>
      <c r="AU205" s="325"/>
      <c r="AV205" s="325"/>
      <c r="AW205" s="325"/>
      <c r="AX205" s="325"/>
      <c r="AY205" s="325"/>
      <c r="AZ205" s="325"/>
      <c r="BA205" s="325"/>
      <c r="BB205" s="325"/>
      <c r="BC205" s="325"/>
      <c r="BD205" s="325"/>
      <c r="BE205" s="325"/>
      <c r="BF205" s="325"/>
      <c r="BG205" s="325"/>
      <c r="BH205" s="325"/>
      <c r="BI205" s="325"/>
      <c r="BJ205" s="325"/>
      <c r="BK205" s="325"/>
      <c r="BL205" s="325"/>
      <c r="BM205" s="325"/>
      <c r="BN205" s="325"/>
      <c r="BO205" s="325"/>
      <c r="BP205" s="325"/>
      <c r="BQ205" s="325"/>
      <c r="BR205" s="325"/>
      <c r="BS205" s="325"/>
      <c r="BT205" s="325"/>
      <c r="BU205" s="325"/>
      <c r="BV205" s="325"/>
      <c r="BW205" s="325"/>
      <c r="BX205" s="325"/>
      <c r="BY205" s="325"/>
      <c r="BZ205" s="325"/>
      <c r="CA205" s="325"/>
      <c r="CB205" s="325"/>
      <c r="CC205" s="325"/>
      <c r="CD205" s="325"/>
      <c r="CE205" s="325"/>
      <c r="CF205" s="325"/>
      <c r="CG205" s="325"/>
      <c r="CH205" s="325"/>
      <c r="CI205" s="325"/>
      <c r="CJ205" s="325"/>
      <c r="CK205" s="325"/>
      <c r="CL205" s="325"/>
      <c r="CM205" s="325"/>
      <c r="CN205" s="325"/>
      <c r="CO205" s="325"/>
      <c r="CP205" s="325"/>
      <c r="CQ205" s="325"/>
      <c r="CR205" s="325"/>
      <c r="CS205" s="325"/>
      <c r="CT205" s="325"/>
      <c r="CU205" s="325"/>
      <c r="CV205" s="325"/>
      <c r="CW205" s="325"/>
      <c r="CX205" s="325"/>
      <c r="CY205" s="325"/>
      <c r="CZ205" s="325"/>
      <c r="DA205" s="325"/>
      <c r="DB205" s="325"/>
      <c r="DC205" s="325"/>
      <c r="DD205" s="325"/>
      <c r="DE205" s="325"/>
    </row>
    <row r="206" spans="2:109" s="28" customFormat="1" ht="16.5" customHeight="1" thickBot="1" x14ac:dyDescent="0.4">
      <c r="B206" s="583">
        <v>29</v>
      </c>
      <c r="C206" s="519"/>
      <c r="D206" s="547" t="s">
        <v>740</v>
      </c>
      <c r="E206" s="57" t="s">
        <v>120</v>
      </c>
      <c r="F206" s="145">
        <f t="shared" si="35"/>
        <v>0</v>
      </c>
      <c r="G206" s="148">
        <v>0</v>
      </c>
      <c r="H206" s="147">
        <v>0</v>
      </c>
      <c r="I206" s="147">
        <v>0</v>
      </c>
      <c r="J206" s="147">
        <v>0</v>
      </c>
      <c r="K206" s="146">
        <f t="shared" si="36"/>
        <v>0</v>
      </c>
      <c r="L206" s="152">
        <v>0</v>
      </c>
      <c r="M206" s="152">
        <v>0</v>
      </c>
      <c r="N206" s="152">
        <v>0</v>
      </c>
      <c r="O206" s="152">
        <v>0</v>
      </c>
      <c r="P206" s="364">
        <f t="shared" si="33"/>
        <v>0</v>
      </c>
      <c r="Q206" s="148">
        <v>0</v>
      </c>
      <c r="R206" s="148">
        <v>0</v>
      </c>
      <c r="S206" s="148">
        <v>0</v>
      </c>
      <c r="T206" s="474">
        <v>0</v>
      </c>
      <c r="U206" s="364">
        <f t="shared" si="34"/>
        <v>0</v>
      </c>
      <c r="V206" s="325"/>
      <c r="W206" s="325"/>
      <c r="X206" s="325"/>
      <c r="Y206" s="326"/>
      <c r="Z206" s="326"/>
      <c r="AA206" s="326"/>
      <c r="AB206" s="326"/>
      <c r="AC206" s="325"/>
      <c r="AD206" s="325"/>
      <c r="AE206" s="325"/>
      <c r="AF206" s="325"/>
      <c r="AG206" s="325"/>
      <c r="AH206" s="325"/>
      <c r="AI206" s="325"/>
      <c r="AJ206" s="325"/>
      <c r="AK206" s="325"/>
      <c r="AL206" s="325"/>
      <c r="AM206" s="325"/>
      <c r="AN206" s="325"/>
      <c r="AO206" s="325"/>
      <c r="AP206" s="325"/>
      <c r="AQ206" s="325"/>
      <c r="AR206" s="325"/>
      <c r="AS206" s="325"/>
      <c r="AT206" s="325"/>
      <c r="AU206" s="325"/>
      <c r="AV206" s="325"/>
      <c r="AW206" s="325"/>
      <c r="AX206" s="325"/>
      <c r="AY206" s="325"/>
      <c r="AZ206" s="325"/>
      <c r="BA206" s="325"/>
      <c r="BB206" s="325"/>
      <c r="BC206" s="325"/>
      <c r="BD206" s="325"/>
      <c r="BE206" s="325"/>
      <c r="BF206" s="325"/>
      <c r="BG206" s="325"/>
      <c r="BH206" s="325"/>
      <c r="BI206" s="325"/>
      <c r="BJ206" s="325"/>
      <c r="BK206" s="325"/>
      <c r="BL206" s="325"/>
      <c r="BM206" s="325"/>
      <c r="BN206" s="325"/>
      <c r="BO206" s="325"/>
      <c r="BP206" s="325"/>
      <c r="BQ206" s="325"/>
      <c r="BR206" s="325"/>
      <c r="BS206" s="325"/>
      <c r="BT206" s="325"/>
      <c r="BU206" s="325"/>
      <c r="BV206" s="325"/>
      <c r="BW206" s="325"/>
      <c r="BX206" s="325"/>
      <c r="BY206" s="325"/>
      <c r="BZ206" s="325"/>
      <c r="CA206" s="325"/>
      <c r="CB206" s="325"/>
      <c r="CC206" s="325"/>
      <c r="CD206" s="325"/>
      <c r="CE206" s="325"/>
      <c r="CF206" s="325"/>
      <c r="CG206" s="325"/>
      <c r="CH206" s="325"/>
      <c r="CI206" s="325"/>
      <c r="CJ206" s="325"/>
      <c r="CK206" s="325"/>
      <c r="CL206" s="325"/>
      <c r="CM206" s="325"/>
      <c r="CN206" s="325"/>
      <c r="CO206" s="325"/>
      <c r="CP206" s="325"/>
      <c r="CQ206" s="325"/>
      <c r="CR206" s="325"/>
      <c r="CS206" s="325"/>
      <c r="CT206" s="325"/>
      <c r="CU206" s="325"/>
      <c r="CV206" s="325"/>
      <c r="CW206" s="325"/>
      <c r="CX206" s="325"/>
      <c r="CY206" s="325"/>
      <c r="CZ206" s="325"/>
      <c r="DA206" s="325"/>
      <c r="DB206" s="325"/>
      <c r="DC206" s="325"/>
      <c r="DD206" s="325"/>
      <c r="DE206" s="325"/>
    </row>
    <row r="207" spans="2:109" s="28" customFormat="1" ht="16.5" customHeight="1" thickBot="1" x14ac:dyDescent="0.4">
      <c r="B207" s="552"/>
      <c r="C207" s="519"/>
      <c r="D207" s="548"/>
      <c r="E207" s="57" t="s">
        <v>207</v>
      </c>
      <c r="F207" s="145">
        <f t="shared" si="35"/>
        <v>0</v>
      </c>
      <c r="G207" s="150">
        <v>0</v>
      </c>
      <c r="H207" s="149">
        <v>0</v>
      </c>
      <c r="I207" s="149">
        <v>0</v>
      </c>
      <c r="J207" s="149">
        <v>0</v>
      </c>
      <c r="K207" s="146">
        <f t="shared" si="36"/>
        <v>0</v>
      </c>
      <c r="L207" s="152">
        <v>0</v>
      </c>
      <c r="M207" s="152">
        <v>0</v>
      </c>
      <c r="N207" s="152">
        <v>0</v>
      </c>
      <c r="O207" s="152">
        <v>0</v>
      </c>
      <c r="P207" s="364">
        <f t="shared" si="33"/>
        <v>0</v>
      </c>
      <c r="Q207" s="150">
        <v>0</v>
      </c>
      <c r="R207" s="148">
        <v>0</v>
      </c>
      <c r="S207" s="148">
        <v>0</v>
      </c>
      <c r="T207" s="474">
        <v>0</v>
      </c>
      <c r="U207" s="364">
        <f t="shared" si="34"/>
        <v>0</v>
      </c>
      <c r="V207" s="325"/>
      <c r="W207" s="325"/>
      <c r="X207" s="325"/>
      <c r="Y207" s="326"/>
      <c r="Z207" s="326"/>
      <c r="AA207" s="326"/>
      <c r="AB207" s="326"/>
      <c r="AC207" s="325"/>
      <c r="AD207" s="325"/>
      <c r="AE207" s="325"/>
      <c r="AF207" s="325"/>
      <c r="AG207" s="325"/>
      <c r="AH207" s="325"/>
      <c r="AI207" s="325"/>
      <c r="AJ207" s="325"/>
      <c r="AK207" s="325"/>
      <c r="AL207" s="325"/>
      <c r="AM207" s="325"/>
      <c r="AN207" s="325"/>
      <c r="AO207" s="325"/>
      <c r="AP207" s="325"/>
      <c r="AQ207" s="325"/>
      <c r="AR207" s="325"/>
      <c r="AS207" s="325"/>
      <c r="AT207" s="325"/>
      <c r="AU207" s="325"/>
      <c r="AV207" s="325"/>
      <c r="AW207" s="325"/>
      <c r="AX207" s="325"/>
      <c r="AY207" s="325"/>
      <c r="AZ207" s="325"/>
      <c r="BA207" s="325"/>
      <c r="BB207" s="325"/>
      <c r="BC207" s="325"/>
      <c r="BD207" s="325"/>
      <c r="BE207" s="325"/>
      <c r="BF207" s="325"/>
      <c r="BG207" s="325"/>
      <c r="BH207" s="325"/>
      <c r="BI207" s="325"/>
      <c r="BJ207" s="325"/>
      <c r="BK207" s="325"/>
      <c r="BL207" s="325"/>
      <c r="BM207" s="325"/>
      <c r="BN207" s="325"/>
      <c r="BO207" s="325"/>
      <c r="BP207" s="325"/>
      <c r="BQ207" s="325"/>
      <c r="BR207" s="325"/>
      <c r="BS207" s="325"/>
      <c r="BT207" s="325"/>
      <c r="BU207" s="325"/>
      <c r="BV207" s="325"/>
      <c r="BW207" s="325"/>
      <c r="BX207" s="325"/>
      <c r="BY207" s="325"/>
      <c r="BZ207" s="325"/>
      <c r="CA207" s="325"/>
      <c r="CB207" s="325"/>
      <c r="CC207" s="325"/>
      <c r="CD207" s="325"/>
      <c r="CE207" s="325"/>
      <c r="CF207" s="325"/>
      <c r="CG207" s="325"/>
      <c r="CH207" s="325"/>
      <c r="CI207" s="325"/>
      <c r="CJ207" s="325"/>
      <c r="CK207" s="325"/>
      <c r="CL207" s="325"/>
      <c r="CM207" s="325"/>
      <c r="CN207" s="325"/>
      <c r="CO207" s="325"/>
      <c r="CP207" s="325"/>
      <c r="CQ207" s="325"/>
      <c r="CR207" s="325"/>
      <c r="CS207" s="325"/>
      <c r="CT207" s="325"/>
      <c r="CU207" s="325"/>
      <c r="CV207" s="325"/>
      <c r="CW207" s="325"/>
      <c r="CX207" s="325"/>
      <c r="CY207" s="325"/>
      <c r="CZ207" s="325"/>
      <c r="DA207" s="325"/>
      <c r="DB207" s="325"/>
      <c r="DC207" s="325"/>
      <c r="DD207" s="325"/>
      <c r="DE207" s="325"/>
    </row>
    <row r="208" spans="2:109" s="28" customFormat="1" ht="16.5" customHeight="1" thickBot="1" x14ac:dyDescent="0.4">
      <c r="B208" s="553"/>
      <c r="C208" s="519"/>
      <c r="D208" s="549"/>
      <c r="E208" s="58" t="s">
        <v>116</v>
      </c>
      <c r="F208" s="145">
        <f t="shared" si="35"/>
        <v>0</v>
      </c>
      <c r="G208" s="152">
        <v>0</v>
      </c>
      <c r="H208" s="151">
        <v>0</v>
      </c>
      <c r="I208" s="151">
        <v>0</v>
      </c>
      <c r="J208" s="151">
        <v>0</v>
      </c>
      <c r="K208" s="146">
        <f t="shared" si="36"/>
        <v>0</v>
      </c>
      <c r="L208" s="152">
        <v>0</v>
      </c>
      <c r="M208" s="152">
        <v>0</v>
      </c>
      <c r="N208" s="152">
        <v>0</v>
      </c>
      <c r="O208" s="152">
        <v>0</v>
      </c>
      <c r="P208" s="364">
        <f t="shared" si="33"/>
        <v>0</v>
      </c>
      <c r="Q208" s="152">
        <v>0</v>
      </c>
      <c r="R208" s="148">
        <v>0</v>
      </c>
      <c r="S208" s="148">
        <v>0</v>
      </c>
      <c r="T208" s="474">
        <v>0</v>
      </c>
      <c r="U208" s="364">
        <f t="shared" si="34"/>
        <v>0</v>
      </c>
      <c r="V208" s="325"/>
      <c r="W208" s="325"/>
      <c r="X208" s="325"/>
      <c r="Y208" s="326"/>
      <c r="Z208" s="326"/>
      <c r="AA208" s="326"/>
      <c r="AB208" s="326"/>
      <c r="AC208" s="325"/>
      <c r="AD208" s="325"/>
      <c r="AE208" s="325"/>
      <c r="AF208" s="325"/>
      <c r="AG208" s="325"/>
      <c r="AH208" s="325"/>
      <c r="AI208" s="325"/>
      <c r="AJ208" s="325"/>
      <c r="AK208" s="325"/>
      <c r="AL208" s="325"/>
      <c r="AM208" s="325"/>
      <c r="AN208" s="325"/>
      <c r="AO208" s="325"/>
      <c r="AP208" s="325"/>
      <c r="AQ208" s="325"/>
      <c r="AR208" s="325"/>
      <c r="AS208" s="325"/>
      <c r="AT208" s="325"/>
      <c r="AU208" s="325"/>
      <c r="AV208" s="325"/>
      <c r="AW208" s="325"/>
      <c r="AX208" s="325"/>
      <c r="AY208" s="325"/>
      <c r="AZ208" s="325"/>
      <c r="BA208" s="325"/>
      <c r="BB208" s="325"/>
      <c r="BC208" s="325"/>
      <c r="BD208" s="325"/>
      <c r="BE208" s="325"/>
      <c r="BF208" s="325"/>
      <c r="BG208" s="325"/>
      <c r="BH208" s="325"/>
      <c r="BI208" s="325"/>
      <c r="BJ208" s="325"/>
      <c r="BK208" s="325"/>
      <c r="BL208" s="325"/>
      <c r="BM208" s="325"/>
      <c r="BN208" s="325"/>
      <c r="BO208" s="325"/>
      <c r="BP208" s="325"/>
      <c r="BQ208" s="325"/>
      <c r="BR208" s="325"/>
      <c r="BS208" s="325"/>
      <c r="BT208" s="325"/>
      <c r="BU208" s="325"/>
      <c r="BV208" s="325"/>
      <c r="BW208" s="325"/>
      <c r="BX208" s="325"/>
      <c r="BY208" s="325"/>
      <c r="BZ208" s="325"/>
      <c r="CA208" s="325"/>
      <c r="CB208" s="325"/>
      <c r="CC208" s="325"/>
      <c r="CD208" s="325"/>
      <c r="CE208" s="325"/>
      <c r="CF208" s="325"/>
      <c r="CG208" s="325"/>
      <c r="CH208" s="325"/>
      <c r="CI208" s="325"/>
      <c r="CJ208" s="325"/>
      <c r="CK208" s="325"/>
      <c r="CL208" s="325"/>
      <c r="CM208" s="325"/>
      <c r="CN208" s="325"/>
      <c r="CO208" s="325"/>
      <c r="CP208" s="325"/>
      <c r="CQ208" s="325"/>
      <c r="CR208" s="325"/>
      <c r="CS208" s="325"/>
      <c r="CT208" s="325"/>
      <c r="CU208" s="325"/>
      <c r="CV208" s="325"/>
      <c r="CW208" s="325"/>
      <c r="CX208" s="325"/>
      <c r="CY208" s="325"/>
      <c r="CZ208" s="325"/>
      <c r="DA208" s="325"/>
      <c r="DB208" s="325"/>
      <c r="DC208" s="325"/>
      <c r="DD208" s="325"/>
      <c r="DE208" s="325"/>
    </row>
    <row r="209" spans="2:109" s="28" customFormat="1" ht="16.5" customHeight="1" thickBot="1" x14ac:dyDescent="0.4">
      <c r="B209" s="551">
        <v>30</v>
      </c>
      <c r="C209" s="519"/>
      <c r="D209" s="563" t="s">
        <v>741</v>
      </c>
      <c r="E209" s="57" t="s">
        <v>120</v>
      </c>
      <c r="F209" s="145">
        <f t="shared" si="35"/>
        <v>0</v>
      </c>
      <c r="G209" s="148">
        <v>0</v>
      </c>
      <c r="H209" s="147">
        <v>0</v>
      </c>
      <c r="I209" s="147">
        <v>0</v>
      </c>
      <c r="J209" s="147">
        <v>0</v>
      </c>
      <c r="K209" s="146">
        <f t="shared" si="36"/>
        <v>0</v>
      </c>
      <c r="L209" s="152">
        <v>0</v>
      </c>
      <c r="M209" s="152">
        <v>0</v>
      </c>
      <c r="N209" s="152">
        <v>0</v>
      </c>
      <c r="O209" s="152">
        <v>0</v>
      </c>
      <c r="P209" s="364">
        <f t="shared" si="33"/>
        <v>0</v>
      </c>
      <c r="Q209" s="148">
        <v>0</v>
      </c>
      <c r="R209" s="148">
        <v>0</v>
      </c>
      <c r="S209" s="148">
        <v>0</v>
      </c>
      <c r="T209" s="474">
        <v>0</v>
      </c>
      <c r="U209" s="364">
        <f t="shared" si="34"/>
        <v>0</v>
      </c>
      <c r="V209" s="325"/>
      <c r="W209" s="325"/>
      <c r="X209" s="325"/>
      <c r="Y209" s="326"/>
      <c r="Z209" s="326"/>
      <c r="AA209" s="326"/>
      <c r="AB209" s="326"/>
      <c r="AC209" s="325"/>
      <c r="AD209" s="325"/>
      <c r="AE209" s="325"/>
      <c r="AF209" s="325"/>
      <c r="AG209" s="325"/>
      <c r="AH209" s="325"/>
      <c r="AI209" s="325"/>
      <c r="AJ209" s="325"/>
      <c r="AK209" s="325"/>
      <c r="AL209" s="325"/>
      <c r="AM209" s="325"/>
      <c r="AN209" s="325"/>
      <c r="AO209" s="325"/>
      <c r="AP209" s="325"/>
      <c r="AQ209" s="325"/>
      <c r="AR209" s="325"/>
      <c r="AS209" s="325"/>
      <c r="AT209" s="325"/>
      <c r="AU209" s="325"/>
      <c r="AV209" s="325"/>
      <c r="AW209" s="325"/>
      <c r="AX209" s="325"/>
      <c r="AY209" s="325"/>
      <c r="AZ209" s="325"/>
      <c r="BA209" s="325"/>
      <c r="BB209" s="325"/>
      <c r="BC209" s="325"/>
      <c r="BD209" s="325"/>
      <c r="BE209" s="325"/>
      <c r="BF209" s="325"/>
      <c r="BG209" s="325"/>
      <c r="BH209" s="325"/>
      <c r="BI209" s="325"/>
      <c r="BJ209" s="325"/>
      <c r="BK209" s="325"/>
      <c r="BL209" s="325"/>
      <c r="BM209" s="325"/>
      <c r="BN209" s="325"/>
      <c r="BO209" s="325"/>
      <c r="BP209" s="325"/>
      <c r="BQ209" s="325"/>
      <c r="BR209" s="325"/>
      <c r="BS209" s="325"/>
      <c r="BT209" s="325"/>
      <c r="BU209" s="325"/>
      <c r="BV209" s="325"/>
      <c r="BW209" s="325"/>
      <c r="BX209" s="325"/>
      <c r="BY209" s="325"/>
      <c r="BZ209" s="325"/>
      <c r="CA209" s="325"/>
      <c r="CB209" s="325"/>
      <c r="CC209" s="325"/>
      <c r="CD209" s="325"/>
      <c r="CE209" s="325"/>
      <c r="CF209" s="325"/>
      <c r="CG209" s="325"/>
      <c r="CH209" s="325"/>
      <c r="CI209" s="325"/>
      <c r="CJ209" s="325"/>
      <c r="CK209" s="325"/>
      <c r="CL209" s="325"/>
      <c r="CM209" s="325"/>
      <c r="CN209" s="325"/>
      <c r="CO209" s="325"/>
      <c r="CP209" s="325"/>
      <c r="CQ209" s="325"/>
      <c r="CR209" s="325"/>
      <c r="CS209" s="325"/>
      <c r="CT209" s="325"/>
      <c r="CU209" s="325"/>
      <c r="CV209" s="325"/>
      <c r="CW209" s="325"/>
      <c r="CX209" s="325"/>
      <c r="CY209" s="325"/>
      <c r="CZ209" s="325"/>
      <c r="DA209" s="325"/>
      <c r="DB209" s="325"/>
      <c r="DC209" s="325"/>
      <c r="DD209" s="325"/>
      <c r="DE209" s="325"/>
    </row>
    <row r="210" spans="2:109" s="28" customFormat="1" ht="16.5" customHeight="1" thickBot="1" x14ac:dyDescent="0.4">
      <c r="B210" s="552"/>
      <c r="C210" s="519"/>
      <c r="D210" s="564"/>
      <c r="E210" s="57" t="s">
        <v>207</v>
      </c>
      <c r="F210" s="145">
        <f t="shared" si="35"/>
        <v>0</v>
      </c>
      <c r="G210" s="150">
        <v>0</v>
      </c>
      <c r="H210" s="149">
        <v>0</v>
      </c>
      <c r="I210" s="149">
        <v>0</v>
      </c>
      <c r="J210" s="149">
        <v>0</v>
      </c>
      <c r="K210" s="146">
        <f t="shared" si="36"/>
        <v>0</v>
      </c>
      <c r="L210" s="152">
        <v>0</v>
      </c>
      <c r="M210" s="152">
        <v>0</v>
      </c>
      <c r="N210" s="152">
        <v>0</v>
      </c>
      <c r="O210" s="152">
        <v>0</v>
      </c>
      <c r="P210" s="364">
        <f t="shared" si="33"/>
        <v>0</v>
      </c>
      <c r="Q210" s="150">
        <v>0</v>
      </c>
      <c r="R210" s="148">
        <v>0</v>
      </c>
      <c r="S210" s="148">
        <v>0</v>
      </c>
      <c r="T210" s="474">
        <v>0</v>
      </c>
      <c r="U210" s="364">
        <f t="shared" si="34"/>
        <v>0</v>
      </c>
      <c r="V210" s="325"/>
      <c r="W210" s="325"/>
      <c r="X210" s="325"/>
      <c r="Y210" s="326"/>
      <c r="Z210" s="326"/>
      <c r="AA210" s="326"/>
      <c r="AB210" s="326"/>
      <c r="AC210" s="325"/>
      <c r="AD210" s="325"/>
      <c r="AE210" s="325"/>
      <c r="AF210" s="325"/>
      <c r="AG210" s="325"/>
      <c r="AH210" s="325"/>
      <c r="AI210" s="325"/>
      <c r="AJ210" s="325"/>
      <c r="AK210" s="325"/>
      <c r="AL210" s="325"/>
      <c r="AM210" s="325"/>
      <c r="AN210" s="325"/>
      <c r="AO210" s="325"/>
      <c r="AP210" s="325"/>
      <c r="AQ210" s="325"/>
      <c r="AR210" s="325"/>
      <c r="AS210" s="325"/>
      <c r="AT210" s="325"/>
      <c r="AU210" s="325"/>
      <c r="AV210" s="325"/>
      <c r="AW210" s="325"/>
      <c r="AX210" s="325"/>
      <c r="AY210" s="325"/>
      <c r="AZ210" s="325"/>
      <c r="BA210" s="325"/>
      <c r="BB210" s="325"/>
      <c r="BC210" s="325"/>
      <c r="BD210" s="325"/>
      <c r="BE210" s="325"/>
      <c r="BF210" s="325"/>
      <c r="BG210" s="325"/>
      <c r="BH210" s="325"/>
      <c r="BI210" s="325"/>
      <c r="BJ210" s="325"/>
      <c r="BK210" s="325"/>
      <c r="BL210" s="325"/>
      <c r="BM210" s="325"/>
      <c r="BN210" s="325"/>
      <c r="BO210" s="325"/>
      <c r="BP210" s="325"/>
      <c r="BQ210" s="325"/>
      <c r="BR210" s="325"/>
      <c r="BS210" s="325"/>
      <c r="BT210" s="325"/>
      <c r="BU210" s="325"/>
      <c r="BV210" s="325"/>
      <c r="BW210" s="325"/>
      <c r="BX210" s="325"/>
      <c r="BY210" s="325"/>
      <c r="BZ210" s="325"/>
      <c r="CA210" s="325"/>
      <c r="CB210" s="325"/>
      <c r="CC210" s="325"/>
      <c r="CD210" s="325"/>
      <c r="CE210" s="325"/>
      <c r="CF210" s="325"/>
      <c r="CG210" s="325"/>
      <c r="CH210" s="325"/>
      <c r="CI210" s="325"/>
      <c r="CJ210" s="325"/>
      <c r="CK210" s="325"/>
      <c r="CL210" s="325"/>
      <c r="CM210" s="325"/>
      <c r="CN210" s="325"/>
      <c r="CO210" s="325"/>
      <c r="CP210" s="325"/>
      <c r="CQ210" s="325"/>
      <c r="CR210" s="325"/>
      <c r="CS210" s="325"/>
      <c r="CT210" s="325"/>
      <c r="CU210" s="325"/>
      <c r="CV210" s="325"/>
      <c r="CW210" s="325"/>
      <c r="CX210" s="325"/>
      <c r="CY210" s="325"/>
      <c r="CZ210" s="325"/>
      <c r="DA210" s="325"/>
      <c r="DB210" s="325"/>
      <c r="DC210" s="325"/>
      <c r="DD210" s="325"/>
      <c r="DE210" s="325"/>
    </row>
    <row r="211" spans="2:109" s="28" customFormat="1" ht="16.5" customHeight="1" thickBot="1" x14ac:dyDescent="0.4">
      <c r="B211" s="553"/>
      <c r="C211" s="519"/>
      <c r="D211" s="565"/>
      <c r="E211" s="58" t="s">
        <v>116</v>
      </c>
      <c r="F211" s="145">
        <f t="shared" si="35"/>
        <v>0</v>
      </c>
      <c r="G211" s="152">
        <v>0</v>
      </c>
      <c r="H211" s="151">
        <v>0</v>
      </c>
      <c r="I211" s="151">
        <v>0</v>
      </c>
      <c r="J211" s="151">
        <v>0</v>
      </c>
      <c r="K211" s="146">
        <f t="shared" si="36"/>
        <v>0</v>
      </c>
      <c r="L211" s="152">
        <v>0</v>
      </c>
      <c r="M211" s="152">
        <v>0</v>
      </c>
      <c r="N211" s="152">
        <v>0</v>
      </c>
      <c r="O211" s="152">
        <v>0</v>
      </c>
      <c r="P211" s="364">
        <f t="shared" si="33"/>
        <v>0</v>
      </c>
      <c r="Q211" s="152">
        <v>0</v>
      </c>
      <c r="R211" s="148">
        <v>0</v>
      </c>
      <c r="S211" s="148">
        <v>0</v>
      </c>
      <c r="T211" s="474">
        <v>0</v>
      </c>
      <c r="U211" s="364">
        <f t="shared" si="34"/>
        <v>0</v>
      </c>
      <c r="V211" s="325"/>
      <c r="W211" s="325"/>
      <c r="X211" s="325"/>
      <c r="Y211" s="326"/>
      <c r="Z211" s="326"/>
      <c r="AA211" s="326"/>
      <c r="AB211" s="326"/>
      <c r="AC211" s="325"/>
      <c r="AD211" s="325"/>
      <c r="AE211" s="325"/>
      <c r="AF211" s="325"/>
      <c r="AG211" s="325"/>
      <c r="AH211" s="325"/>
      <c r="AI211" s="325"/>
      <c r="AJ211" s="325"/>
      <c r="AK211" s="325"/>
      <c r="AL211" s="325"/>
      <c r="AM211" s="325"/>
      <c r="AN211" s="325"/>
      <c r="AO211" s="325"/>
      <c r="AP211" s="325"/>
      <c r="AQ211" s="325"/>
      <c r="AR211" s="325"/>
      <c r="AS211" s="325"/>
      <c r="AT211" s="325"/>
      <c r="AU211" s="325"/>
      <c r="AV211" s="325"/>
      <c r="AW211" s="325"/>
      <c r="AX211" s="325"/>
      <c r="AY211" s="325"/>
      <c r="AZ211" s="325"/>
      <c r="BA211" s="325"/>
      <c r="BB211" s="325"/>
      <c r="BC211" s="325"/>
      <c r="BD211" s="325"/>
      <c r="BE211" s="325"/>
      <c r="BF211" s="325"/>
      <c r="BG211" s="325"/>
      <c r="BH211" s="325"/>
      <c r="BI211" s="325"/>
      <c r="BJ211" s="325"/>
      <c r="BK211" s="325"/>
      <c r="BL211" s="325"/>
      <c r="BM211" s="325"/>
      <c r="BN211" s="325"/>
      <c r="BO211" s="325"/>
      <c r="BP211" s="325"/>
      <c r="BQ211" s="325"/>
      <c r="BR211" s="325"/>
      <c r="BS211" s="325"/>
      <c r="BT211" s="325"/>
      <c r="BU211" s="325"/>
      <c r="BV211" s="325"/>
      <c r="BW211" s="325"/>
      <c r="BX211" s="325"/>
      <c r="BY211" s="325"/>
      <c r="BZ211" s="325"/>
      <c r="CA211" s="325"/>
      <c r="CB211" s="325"/>
      <c r="CC211" s="325"/>
      <c r="CD211" s="325"/>
      <c r="CE211" s="325"/>
      <c r="CF211" s="325"/>
      <c r="CG211" s="325"/>
      <c r="CH211" s="325"/>
      <c r="CI211" s="325"/>
      <c r="CJ211" s="325"/>
      <c r="CK211" s="325"/>
      <c r="CL211" s="325"/>
      <c r="CM211" s="325"/>
      <c r="CN211" s="325"/>
      <c r="CO211" s="325"/>
      <c r="CP211" s="325"/>
      <c r="CQ211" s="325"/>
      <c r="CR211" s="325"/>
      <c r="CS211" s="325"/>
      <c r="CT211" s="325"/>
      <c r="CU211" s="325"/>
      <c r="CV211" s="325"/>
      <c r="CW211" s="325"/>
      <c r="CX211" s="325"/>
      <c r="CY211" s="325"/>
      <c r="CZ211" s="325"/>
      <c r="DA211" s="325"/>
      <c r="DB211" s="325"/>
      <c r="DC211" s="325"/>
      <c r="DD211" s="325"/>
      <c r="DE211" s="325"/>
    </row>
    <row r="212" spans="2:109" s="28" customFormat="1" ht="16.5" customHeight="1" thickBot="1" x14ac:dyDescent="0.4">
      <c r="B212" s="583">
        <v>31</v>
      </c>
      <c r="C212" s="519"/>
      <c r="D212" s="563" t="s">
        <v>742</v>
      </c>
      <c r="E212" s="57" t="s">
        <v>120</v>
      </c>
      <c r="F212" s="145">
        <f t="shared" si="35"/>
        <v>0</v>
      </c>
      <c r="G212" s="148">
        <v>0</v>
      </c>
      <c r="H212" s="147">
        <v>0</v>
      </c>
      <c r="I212" s="147">
        <v>0</v>
      </c>
      <c r="J212" s="147">
        <v>0</v>
      </c>
      <c r="K212" s="146">
        <f t="shared" si="36"/>
        <v>0</v>
      </c>
      <c r="L212" s="152">
        <v>0</v>
      </c>
      <c r="M212" s="152">
        <v>0</v>
      </c>
      <c r="N212" s="152">
        <v>0</v>
      </c>
      <c r="O212" s="152">
        <v>0</v>
      </c>
      <c r="P212" s="364">
        <f t="shared" si="33"/>
        <v>0</v>
      </c>
      <c r="Q212" s="148">
        <v>0</v>
      </c>
      <c r="R212" s="148">
        <v>0</v>
      </c>
      <c r="S212" s="148">
        <v>0</v>
      </c>
      <c r="T212" s="474">
        <v>0</v>
      </c>
      <c r="U212" s="364">
        <f t="shared" si="34"/>
        <v>0</v>
      </c>
      <c r="V212" s="325"/>
      <c r="W212" s="325"/>
      <c r="X212" s="325"/>
      <c r="Y212" s="326"/>
      <c r="Z212" s="326"/>
      <c r="AA212" s="326"/>
      <c r="AB212" s="326"/>
      <c r="AC212" s="325"/>
      <c r="AD212" s="325"/>
      <c r="AE212" s="325"/>
      <c r="AF212" s="325"/>
      <c r="AG212" s="325"/>
      <c r="AH212" s="325"/>
      <c r="AI212" s="325"/>
      <c r="AJ212" s="325"/>
      <c r="AK212" s="325"/>
      <c r="AL212" s="325"/>
      <c r="AM212" s="325"/>
      <c r="AN212" s="325"/>
      <c r="AO212" s="325"/>
      <c r="AP212" s="325"/>
      <c r="AQ212" s="325"/>
      <c r="AR212" s="325"/>
      <c r="AS212" s="325"/>
      <c r="AT212" s="325"/>
      <c r="AU212" s="325"/>
      <c r="AV212" s="325"/>
      <c r="AW212" s="325"/>
      <c r="AX212" s="325"/>
      <c r="AY212" s="325"/>
      <c r="AZ212" s="325"/>
      <c r="BA212" s="325"/>
      <c r="BB212" s="325"/>
      <c r="BC212" s="325"/>
      <c r="BD212" s="325"/>
      <c r="BE212" s="325"/>
      <c r="BF212" s="325"/>
      <c r="BG212" s="325"/>
      <c r="BH212" s="325"/>
      <c r="BI212" s="325"/>
      <c r="BJ212" s="325"/>
      <c r="BK212" s="325"/>
      <c r="BL212" s="325"/>
      <c r="BM212" s="325"/>
      <c r="BN212" s="325"/>
      <c r="BO212" s="325"/>
      <c r="BP212" s="325"/>
      <c r="BQ212" s="325"/>
      <c r="BR212" s="325"/>
      <c r="BS212" s="325"/>
      <c r="BT212" s="325"/>
      <c r="BU212" s="325"/>
      <c r="BV212" s="325"/>
      <c r="BW212" s="325"/>
      <c r="BX212" s="325"/>
      <c r="BY212" s="325"/>
      <c r="BZ212" s="325"/>
      <c r="CA212" s="325"/>
      <c r="CB212" s="325"/>
      <c r="CC212" s="325"/>
      <c r="CD212" s="325"/>
      <c r="CE212" s="325"/>
      <c r="CF212" s="325"/>
      <c r="CG212" s="325"/>
      <c r="CH212" s="325"/>
      <c r="CI212" s="325"/>
      <c r="CJ212" s="325"/>
      <c r="CK212" s="325"/>
      <c r="CL212" s="325"/>
      <c r="CM212" s="325"/>
      <c r="CN212" s="325"/>
      <c r="CO212" s="325"/>
      <c r="CP212" s="325"/>
      <c r="CQ212" s="325"/>
      <c r="CR212" s="325"/>
      <c r="CS212" s="325"/>
      <c r="CT212" s="325"/>
      <c r="CU212" s="325"/>
      <c r="CV212" s="325"/>
      <c r="CW212" s="325"/>
      <c r="CX212" s="325"/>
      <c r="CY212" s="325"/>
      <c r="CZ212" s="325"/>
      <c r="DA212" s="325"/>
      <c r="DB212" s="325"/>
      <c r="DC212" s="325"/>
      <c r="DD212" s="325"/>
      <c r="DE212" s="325"/>
    </row>
    <row r="213" spans="2:109" s="28" customFormat="1" ht="16.5" customHeight="1" thickBot="1" x14ac:dyDescent="0.4">
      <c r="B213" s="552"/>
      <c r="C213" s="519"/>
      <c r="D213" s="564"/>
      <c r="E213" s="57" t="s">
        <v>207</v>
      </c>
      <c r="F213" s="145">
        <f t="shared" si="35"/>
        <v>0</v>
      </c>
      <c r="G213" s="150">
        <v>0</v>
      </c>
      <c r="H213" s="149">
        <v>0</v>
      </c>
      <c r="I213" s="149">
        <v>0</v>
      </c>
      <c r="J213" s="149">
        <v>0</v>
      </c>
      <c r="K213" s="146">
        <f t="shared" si="36"/>
        <v>0</v>
      </c>
      <c r="L213" s="152">
        <v>0</v>
      </c>
      <c r="M213" s="152">
        <v>0</v>
      </c>
      <c r="N213" s="152">
        <v>0</v>
      </c>
      <c r="O213" s="152">
        <v>0</v>
      </c>
      <c r="P213" s="364">
        <f t="shared" si="33"/>
        <v>0</v>
      </c>
      <c r="Q213" s="150">
        <v>0</v>
      </c>
      <c r="R213" s="148">
        <v>0</v>
      </c>
      <c r="S213" s="148">
        <v>0</v>
      </c>
      <c r="T213" s="474">
        <v>0</v>
      </c>
      <c r="U213" s="364">
        <f t="shared" si="34"/>
        <v>0</v>
      </c>
      <c r="V213" s="325"/>
      <c r="W213" s="325"/>
      <c r="X213" s="325"/>
      <c r="Y213" s="326"/>
      <c r="Z213" s="326"/>
      <c r="AA213" s="326"/>
      <c r="AB213" s="326"/>
      <c r="AC213" s="325"/>
      <c r="AD213" s="325"/>
      <c r="AE213" s="325"/>
      <c r="AF213" s="325"/>
      <c r="AG213" s="325"/>
      <c r="AH213" s="325"/>
      <c r="AI213" s="325"/>
      <c r="AJ213" s="325"/>
      <c r="AK213" s="325"/>
      <c r="AL213" s="325"/>
      <c r="AM213" s="325"/>
      <c r="AN213" s="325"/>
      <c r="AO213" s="325"/>
      <c r="AP213" s="325"/>
      <c r="AQ213" s="325"/>
      <c r="AR213" s="325"/>
      <c r="AS213" s="325"/>
      <c r="AT213" s="325"/>
      <c r="AU213" s="325"/>
      <c r="AV213" s="325"/>
      <c r="AW213" s="325"/>
      <c r="AX213" s="325"/>
      <c r="AY213" s="325"/>
      <c r="AZ213" s="325"/>
      <c r="BA213" s="325"/>
      <c r="BB213" s="325"/>
      <c r="BC213" s="325"/>
      <c r="BD213" s="325"/>
      <c r="BE213" s="325"/>
      <c r="BF213" s="325"/>
      <c r="BG213" s="325"/>
      <c r="BH213" s="325"/>
      <c r="BI213" s="325"/>
      <c r="BJ213" s="325"/>
      <c r="BK213" s="325"/>
      <c r="BL213" s="325"/>
      <c r="BM213" s="325"/>
      <c r="BN213" s="325"/>
      <c r="BO213" s="325"/>
      <c r="BP213" s="325"/>
      <c r="BQ213" s="325"/>
      <c r="BR213" s="325"/>
      <c r="BS213" s="325"/>
      <c r="BT213" s="325"/>
      <c r="BU213" s="325"/>
      <c r="BV213" s="325"/>
      <c r="BW213" s="325"/>
      <c r="BX213" s="325"/>
      <c r="BY213" s="325"/>
      <c r="BZ213" s="325"/>
      <c r="CA213" s="325"/>
      <c r="CB213" s="325"/>
      <c r="CC213" s="325"/>
      <c r="CD213" s="325"/>
      <c r="CE213" s="325"/>
      <c r="CF213" s="325"/>
      <c r="CG213" s="325"/>
      <c r="CH213" s="325"/>
      <c r="CI213" s="325"/>
      <c r="CJ213" s="325"/>
      <c r="CK213" s="325"/>
      <c r="CL213" s="325"/>
      <c r="CM213" s="325"/>
      <c r="CN213" s="325"/>
      <c r="CO213" s="325"/>
      <c r="CP213" s="325"/>
      <c r="CQ213" s="325"/>
      <c r="CR213" s="325"/>
      <c r="CS213" s="325"/>
      <c r="CT213" s="325"/>
      <c r="CU213" s="325"/>
      <c r="CV213" s="325"/>
      <c r="CW213" s="325"/>
      <c r="CX213" s="325"/>
      <c r="CY213" s="325"/>
      <c r="CZ213" s="325"/>
      <c r="DA213" s="325"/>
      <c r="DB213" s="325"/>
      <c r="DC213" s="325"/>
      <c r="DD213" s="325"/>
      <c r="DE213" s="325"/>
    </row>
    <row r="214" spans="2:109" s="28" customFormat="1" ht="16.5" customHeight="1" thickBot="1" x14ac:dyDescent="0.4">
      <c r="B214" s="553"/>
      <c r="C214" s="519"/>
      <c r="D214" s="565"/>
      <c r="E214" s="58" t="s">
        <v>116</v>
      </c>
      <c r="F214" s="145">
        <f t="shared" si="35"/>
        <v>0</v>
      </c>
      <c r="G214" s="152">
        <v>0</v>
      </c>
      <c r="H214" s="151">
        <v>0</v>
      </c>
      <c r="I214" s="151">
        <v>0</v>
      </c>
      <c r="J214" s="151">
        <v>0</v>
      </c>
      <c r="K214" s="146">
        <f t="shared" si="36"/>
        <v>0</v>
      </c>
      <c r="L214" s="152">
        <v>0</v>
      </c>
      <c r="M214" s="152">
        <v>0</v>
      </c>
      <c r="N214" s="152">
        <v>0</v>
      </c>
      <c r="O214" s="152">
        <v>0</v>
      </c>
      <c r="P214" s="364">
        <f t="shared" si="33"/>
        <v>0</v>
      </c>
      <c r="Q214" s="152">
        <v>0</v>
      </c>
      <c r="R214" s="148">
        <v>0</v>
      </c>
      <c r="S214" s="148">
        <v>0</v>
      </c>
      <c r="T214" s="474">
        <v>0</v>
      </c>
      <c r="U214" s="364">
        <f t="shared" si="34"/>
        <v>0</v>
      </c>
      <c r="V214" s="325"/>
      <c r="W214" s="325"/>
      <c r="X214" s="325"/>
      <c r="Y214" s="326"/>
      <c r="Z214" s="326"/>
      <c r="AA214" s="326"/>
      <c r="AB214" s="326"/>
      <c r="AC214" s="325"/>
      <c r="AD214" s="325"/>
      <c r="AE214" s="325"/>
      <c r="AF214" s="325"/>
      <c r="AG214" s="325"/>
      <c r="AH214" s="325"/>
      <c r="AI214" s="325"/>
      <c r="AJ214" s="325"/>
      <c r="AK214" s="325"/>
      <c r="AL214" s="325"/>
      <c r="AM214" s="325"/>
      <c r="AN214" s="325"/>
      <c r="AO214" s="325"/>
      <c r="AP214" s="325"/>
      <c r="AQ214" s="325"/>
      <c r="AR214" s="325"/>
      <c r="AS214" s="325"/>
      <c r="AT214" s="325"/>
      <c r="AU214" s="325"/>
      <c r="AV214" s="325"/>
      <c r="AW214" s="325"/>
      <c r="AX214" s="325"/>
      <c r="AY214" s="325"/>
      <c r="AZ214" s="325"/>
      <c r="BA214" s="325"/>
      <c r="BB214" s="325"/>
      <c r="BC214" s="325"/>
      <c r="BD214" s="325"/>
      <c r="BE214" s="325"/>
      <c r="BF214" s="325"/>
      <c r="BG214" s="325"/>
      <c r="BH214" s="325"/>
      <c r="BI214" s="325"/>
      <c r="BJ214" s="325"/>
      <c r="BK214" s="325"/>
      <c r="BL214" s="325"/>
      <c r="BM214" s="325"/>
      <c r="BN214" s="325"/>
      <c r="BO214" s="325"/>
      <c r="BP214" s="325"/>
      <c r="BQ214" s="325"/>
      <c r="BR214" s="325"/>
      <c r="BS214" s="325"/>
      <c r="BT214" s="325"/>
      <c r="BU214" s="325"/>
      <c r="BV214" s="325"/>
      <c r="BW214" s="325"/>
      <c r="BX214" s="325"/>
      <c r="BY214" s="325"/>
      <c r="BZ214" s="325"/>
      <c r="CA214" s="325"/>
      <c r="CB214" s="325"/>
      <c r="CC214" s="325"/>
      <c r="CD214" s="325"/>
      <c r="CE214" s="325"/>
      <c r="CF214" s="325"/>
      <c r="CG214" s="325"/>
      <c r="CH214" s="325"/>
      <c r="CI214" s="325"/>
      <c r="CJ214" s="325"/>
      <c r="CK214" s="325"/>
      <c r="CL214" s="325"/>
      <c r="CM214" s="325"/>
      <c r="CN214" s="325"/>
      <c r="CO214" s="325"/>
      <c r="CP214" s="325"/>
      <c r="CQ214" s="325"/>
      <c r="CR214" s="325"/>
      <c r="CS214" s="325"/>
      <c r="CT214" s="325"/>
      <c r="CU214" s="325"/>
      <c r="CV214" s="325"/>
      <c r="CW214" s="325"/>
      <c r="CX214" s="325"/>
      <c r="CY214" s="325"/>
      <c r="CZ214" s="325"/>
      <c r="DA214" s="325"/>
      <c r="DB214" s="325"/>
      <c r="DC214" s="325"/>
      <c r="DD214" s="325"/>
      <c r="DE214" s="325"/>
    </row>
    <row r="215" spans="2:109" s="28" customFormat="1" ht="16.5" customHeight="1" thickBot="1" x14ac:dyDescent="0.4">
      <c r="B215" s="551">
        <v>32</v>
      </c>
      <c r="C215" s="519"/>
      <c r="D215" s="547" t="s">
        <v>743</v>
      </c>
      <c r="E215" s="57" t="s">
        <v>120</v>
      </c>
      <c r="F215" s="145">
        <f t="shared" si="35"/>
        <v>0</v>
      </c>
      <c r="G215" s="148">
        <v>0</v>
      </c>
      <c r="H215" s="147">
        <v>0</v>
      </c>
      <c r="I215" s="147">
        <v>0</v>
      </c>
      <c r="J215" s="147">
        <v>0</v>
      </c>
      <c r="K215" s="146">
        <f t="shared" si="36"/>
        <v>0</v>
      </c>
      <c r="L215" s="152">
        <v>0</v>
      </c>
      <c r="M215" s="152">
        <v>0</v>
      </c>
      <c r="N215" s="152">
        <v>0</v>
      </c>
      <c r="O215" s="152">
        <v>0</v>
      </c>
      <c r="P215" s="364">
        <f t="shared" si="33"/>
        <v>0</v>
      </c>
      <c r="Q215" s="148">
        <v>0</v>
      </c>
      <c r="R215" s="148">
        <v>0</v>
      </c>
      <c r="S215" s="148">
        <v>0</v>
      </c>
      <c r="T215" s="474">
        <v>0</v>
      </c>
      <c r="U215" s="364">
        <f t="shared" si="34"/>
        <v>0</v>
      </c>
      <c r="V215" s="325"/>
      <c r="W215" s="325"/>
      <c r="X215" s="325"/>
      <c r="Y215" s="326"/>
      <c r="Z215" s="326"/>
      <c r="AA215" s="326"/>
      <c r="AB215" s="326"/>
      <c r="AC215" s="325"/>
      <c r="AD215" s="325"/>
      <c r="AE215" s="325"/>
      <c r="AF215" s="325"/>
      <c r="AG215" s="325"/>
      <c r="AH215" s="325"/>
      <c r="AI215" s="325"/>
      <c r="AJ215" s="325"/>
      <c r="AK215" s="325"/>
      <c r="AL215" s="325"/>
      <c r="AM215" s="325"/>
      <c r="AN215" s="325"/>
      <c r="AO215" s="325"/>
      <c r="AP215" s="325"/>
      <c r="AQ215" s="325"/>
      <c r="AR215" s="325"/>
      <c r="AS215" s="325"/>
      <c r="AT215" s="325"/>
      <c r="AU215" s="325"/>
      <c r="AV215" s="325"/>
      <c r="AW215" s="325"/>
      <c r="AX215" s="325"/>
      <c r="AY215" s="325"/>
      <c r="AZ215" s="325"/>
      <c r="BA215" s="325"/>
      <c r="BB215" s="325"/>
      <c r="BC215" s="325"/>
      <c r="BD215" s="325"/>
      <c r="BE215" s="325"/>
      <c r="BF215" s="325"/>
      <c r="BG215" s="325"/>
      <c r="BH215" s="325"/>
      <c r="BI215" s="325"/>
      <c r="BJ215" s="325"/>
      <c r="BK215" s="325"/>
      <c r="BL215" s="325"/>
      <c r="BM215" s="325"/>
      <c r="BN215" s="325"/>
      <c r="BO215" s="325"/>
      <c r="BP215" s="325"/>
      <c r="BQ215" s="325"/>
      <c r="BR215" s="325"/>
      <c r="BS215" s="325"/>
      <c r="BT215" s="325"/>
      <c r="BU215" s="325"/>
      <c r="BV215" s="325"/>
      <c r="BW215" s="325"/>
      <c r="BX215" s="325"/>
      <c r="BY215" s="325"/>
      <c r="BZ215" s="325"/>
      <c r="CA215" s="325"/>
      <c r="CB215" s="325"/>
      <c r="CC215" s="325"/>
      <c r="CD215" s="325"/>
      <c r="CE215" s="325"/>
      <c r="CF215" s="325"/>
      <c r="CG215" s="325"/>
      <c r="CH215" s="325"/>
      <c r="CI215" s="325"/>
      <c r="CJ215" s="325"/>
      <c r="CK215" s="325"/>
      <c r="CL215" s="325"/>
      <c r="CM215" s="325"/>
      <c r="CN215" s="325"/>
      <c r="CO215" s="325"/>
      <c r="CP215" s="325"/>
      <c r="CQ215" s="325"/>
      <c r="CR215" s="325"/>
      <c r="CS215" s="325"/>
      <c r="CT215" s="325"/>
      <c r="CU215" s="325"/>
      <c r="CV215" s="325"/>
      <c r="CW215" s="325"/>
      <c r="CX215" s="325"/>
      <c r="CY215" s="325"/>
      <c r="CZ215" s="325"/>
      <c r="DA215" s="325"/>
      <c r="DB215" s="325"/>
      <c r="DC215" s="325"/>
      <c r="DD215" s="325"/>
      <c r="DE215" s="325"/>
    </row>
    <row r="216" spans="2:109" s="28" customFormat="1" ht="16.5" customHeight="1" thickBot="1" x14ac:dyDescent="0.4">
      <c r="B216" s="552"/>
      <c r="C216" s="519"/>
      <c r="D216" s="548"/>
      <c r="E216" s="57" t="s">
        <v>207</v>
      </c>
      <c r="F216" s="145">
        <f t="shared" si="35"/>
        <v>0</v>
      </c>
      <c r="G216" s="150">
        <v>0</v>
      </c>
      <c r="H216" s="149">
        <v>0</v>
      </c>
      <c r="I216" s="149">
        <v>0</v>
      </c>
      <c r="J216" s="149">
        <v>0</v>
      </c>
      <c r="K216" s="146">
        <f t="shared" si="36"/>
        <v>0</v>
      </c>
      <c r="L216" s="152">
        <v>0</v>
      </c>
      <c r="M216" s="152">
        <v>0</v>
      </c>
      <c r="N216" s="152">
        <v>0</v>
      </c>
      <c r="O216" s="152">
        <v>0</v>
      </c>
      <c r="P216" s="364">
        <f t="shared" si="33"/>
        <v>0</v>
      </c>
      <c r="Q216" s="150">
        <v>0</v>
      </c>
      <c r="R216" s="148">
        <v>0</v>
      </c>
      <c r="S216" s="148">
        <v>0</v>
      </c>
      <c r="T216" s="474">
        <v>0</v>
      </c>
      <c r="U216" s="364">
        <f t="shared" si="34"/>
        <v>0</v>
      </c>
      <c r="V216" s="325"/>
      <c r="W216" s="325"/>
      <c r="X216" s="325"/>
      <c r="Y216" s="326"/>
      <c r="Z216" s="326"/>
      <c r="AA216" s="326"/>
      <c r="AB216" s="326"/>
      <c r="AC216" s="325"/>
      <c r="AD216" s="325"/>
      <c r="AE216" s="325"/>
      <c r="AF216" s="325"/>
      <c r="AG216" s="325"/>
      <c r="AH216" s="325"/>
      <c r="AI216" s="325"/>
      <c r="AJ216" s="325"/>
      <c r="AK216" s="325"/>
      <c r="AL216" s="325"/>
      <c r="AM216" s="325"/>
      <c r="AN216" s="325"/>
      <c r="AO216" s="325"/>
      <c r="AP216" s="325"/>
      <c r="AQ216" s="325"/>
      <c r="AR216" s="325"/>
      <c r="AS216" s="325"/>
      <c r="AT216" s="325"/>
      <c r="AU216" s="325"/>
      <c r="AV216" s="325"/>
      <c r="AW216" s="325"/>
      <c r="AX216" s="325"/>
      <c r="AY216" s="325"/>
      <c r="AZ216" s="325"/>
      <c r="BA216" s="325"/>
      <c r="BB216" s="325"/>
      <c r="BC216" s="325"/>
      <c r="BD216" s="325"/>
      <c r="BE216" s="325"/>
      <c r="BF216" s="325"/>
      <c r="BG216" s="325"/>
      <c r="BH216" s="325"/>
      <c r="BI216" s="325"/>
      <c r="BJ216" s="325"/>
      <c r="BK216" s="325"/>
      <c r="BL216" s="325"/>
      <c r="BM216" s="325"/>
      <c r="BN216" s="325"/>
      <c r="BO216" s="325"/>
      <c r="BP216" s="325"/>
      <c r="BQ216" s="325"/>
      <c r="BR216" s="325"/>
      <c r="BS216" s="325"/>
      <c r="BT216" s="325"/>
      <c r="BU216" s="325"/>
      <c r="BV216" s="325"/>
      <c r="BW216" s="325"/>
      <c r="BX216" s="325"/>
      <c r="BY216" s="325"/>
      <c r="BZ216" s="325"/>
      <c r="CA216" s="325"/>
      <c r="CB216" s="325"/>
      <c r="CC216" s="325"/>
      <c r="CD216" s="325"/>
      <c r="CE216" s="325"/>
      <c r="CF216" s="325"/>
      <c r="CG216" s="325"/>
      <c r="CH216" s="325"/>
      <c r="CI216" s="325"/>
      <c r="CJ216" s="325"/>
      <c r="CK216" s="325"/>
      <c r="CL216" s="325"/>
      <c r="CM216" s="325"/>
      <c r="CN216" s="325"/>
      <c r="CO216" s="325"/>
      <c r="CP216" s="325"/>
      <c r="CQ216" s="325"/>
      <c r="CR216" s="325"/>
      <c r="CS216" s="325"/>
      <c r="CT216" s="325"/>
      <c r="CU216" s="325"/>
      <c r="CV216" s="325"/>
      <c r="CW216" s="325"/>
      <c r="CX216" s="325"/>
      <c r="CY216" s="325"/>
      <c r="CZ216" s="325"/>
      <c r="DA216" s="325"/>
      <c r="DB216" s="325"/>
      <c r="DC216" s="325"/>
      <c r="DD216" s="325"/>
      <c r="DE216" s="325"/>
    </row>
    <row r="217" spans="2:109" s="28" customFormat="1" ht="16.5" customHeight="1" thickBot="1" x14ac:dyDescent="0.4">
      <c r="B217" s="553"/>
      <c r="C217" s="519"/>
      <c r="D217" s="549"/>
      <c r="E217" s="58" t="s">
        <v>116</v>
      </c>
      <c r="F217" s="145">
        <f t="shared" si="35"/>
        <v>0</v>
      </c>
      <c r="G217" s="152">
        <v>0</v>
      </c>
      <c r="H217" s="151">
        <v>0</v>
      </c>
      <c r="I217" s="151">
        <v>0</v>
      </c>
      <c r="J217" s="151">
        <v>0</v>
      </c>
      <c r="K217" s="146">
        <f t="shared" si="36"/>
        <v>0</v>
      </c>
      <c r="L217" s="152">
        <v>0</v>
      </c>
      <c r="M217" s="152">
        <v>0</v>
      </c>
      <c r="N217" s="152">
        <v>0</v>
      </c>
      <c r="O217" s="152">
        <v>0</v>
      </c>
      <c r="P217" s="364">
        <f t="shared" si="33"/>
        <v>0</v>
      </c>
      <c r="Q217" s="152">
        <v>0</v>
      </c>
      <c r="R217" s="148">
        <v>0</v>
      </c>
      <c r="S217" s="148">
        <v>0</v>
      </c>
      <c r="T217" s="474">
        <v>0</v>
      </c>
      <c r="U217" s="364">
        <f t="shared" si="34"/>
        <v>0</v>
      </c>
      <c r="V217" s="325"/>
      <c r="W217" s="325"/>
      <c r="X217" s="325"/>
      <c r="Y217" s="326"/>
      <c r="Z217" s="326"/>
      <c r="AA217" s="326"/>
      <c r="AB217" s="326"/>
      <c r="AC217" s="325"/>
      <c r="AD217" s="325"/>
      <c r="AE217" s="325"/>
      <c r="AF217" s="325"/>
      <c r="AG217" s="325"/>
      <c r="AH217" s="325"/>
      <c r="AI217" s="325"/>
      <c r="AJ217" s="325"/>
      <c r="AK217" s="325"/>
      <c r="AL217" s="325"/>
      <c r="AM217" s="325"/>
      <c r="AN217" s="325"/>
      <c r="AO217" s="325"/>
      <c r="AP217" s="325"/>
      <c r="AQ217" s="325"/>
      <c r="AR217" s="325"/>
      <c r="AS217" s="325"/>
      <c r="AT217" s="325"/>
      <c r="AU217" s="325"/>
      <c r="AV217" s="325"/>
      <c r="AW217" s="325"/>
      <c r="AX217" s="325"/>
      <c r="AY217" s="325"/>
      <c r="AZ217" s="325"/>
      <c r="BA217" s="325"/>
      <c r="BB217" s="325"/>
      <c r="BC217" s="325"/>
      <c r="BD217" s="325"/>
      <c r="BE217" s="325"/>
      <c r="BF217" s="325"/>
      <c r="BG217" s="325"/>
      <c r="BH217" s="325"/>
      <c r="BI217" s="325"/>
      <c r="BJ217" s="325"/>
      <c r="BK217" s="325"/>
      <c r="BL217" s="325"/>
      <c r="BM217" s="325"/>
      <c r="BN217" s="325"/>
      <c r="BO217" s="325"/>
      <c r="BP217" s="325"/>
      <c r="BQ217" s="325"/>
      <c r="BR217" s="325"/>
      <c r="BS217" s="325"/>
      <c r="BT217" s="325"/>
      <c r="BU217" s="325"/>
      <c r="BV217" s="325"/>
      <c r="BW217" s="325"/>
      <c r="BX217" s="325"/>
      <c r="BY217" s="325"/>
      <c r="BZ217" s="325"/>
      <c r="CA217" s="325"/>
      <c r="CB217" s="325"/>
      <c r="CC217" s="325"/>
      <c r="CD217" s="325"/>
      <c r="CE217" s="325"/>
      <c r="CF217" s="325"/>
      <c r="CG217" s="325"/>
      <c r="CH217" s="325"/>
      <c r="CI217" s="325"/>
      <c r="CJ217" s="325"/>
      <c r="CK217" s="325"/>
      <c r="CL217" s="325"/>
      <c r="CM217" s="325"/>
      <c r="CN217" s="325"/>
      <c r="CO217" s="325"/>
      <c r="CP217" s="325"/>
      <c r="CQ217" s="325"/>
      <c r="CR217" s="325"/>
      <c r="CS217" s="325"/>
      <c r="CT217" s="325"/>
      <c r="CU217" s="325"/>
      <c r="CV217" s="325"/>
      <c r="CW217" s="325"/>
      <c r="CX217" s="325"/>
      <c r="CY217" s="325"/>
      <c r="CZ217" s="325"/>
      <c r="DA217" s="325"/>
      <c r="DB217" s="325"/>
      <c r="DC217" s="325"/>
      <c r="DD217" s="325"/>
      <c r="DE217" s="325"/>
    </row>
    <row r="218" spans="2:109" s="28" customFormat="1" ht="16.5" customHeight="1" thickBot="1" x14ac:dyDescent="0.4">
      <c r="B218" s="583">
        <v>33</v>
      </c>
      <c r="C218" s="519"/>
      <c r="D218" s="547" t="s">
        <v>744</v>
      </c>
      <c r="E218" s="57" t="s">
        <v>120</v>
      </c>
      <c r="F218" s="145">
        <f t="shared" si="35"/>
        <v>0</v>
      </c>
      <c r="G218" s="148">
        <v>0</v>
      </c>
      <c r="H218" s="147">
        <v>0</v>
      </c>
      <c r="I218" s="147">
        <v>0</v>
      </c>
      <c r="J218" s="147">
        <v>0</v>
      </c>
      <c r="K218" s="146">
        <f t="shared" si="36"/>
        <v>0</v>
      </c>
      <c r="L218" s="152">
        <v>0</v>
      </c>
      <c r="M218" s="152">
        <v>0</v>
      </c>
      <c r="N218" s="152">
        <v>0</v>
      </c>
      <c r="O218" s="152">
        <v>0</v>
      </c>
      <c r="P218" s="364">
        <f t="shared" si="33"/>
        <v>0</v>
      </c>
      <c r="Q218" s="148">
        <v>0</v>
      </c>
      <c r="R218" s="148">
        <v>0</v>
      </c>
      <c r="S218" s="148">
        <v>0</v>
      </c>
      <c r="T218" s="474">
        <v>0</v>
      </c>
      <c r="U218" s="364">
        <f t="shared" si="34"/>
        <v>0</v>
      </c>
      <c r="V218" s="325"/>
      <c r="W218" s="325"/>
      <c r="X218" s="325"/>
      <c r="Y218" s="326"/>
      <c r="Z218" s="326"/>
      <c r="AA218" s="326"/>
      <c r="AB218" s="326"/>
      <c r="AC218" s="325"/>
      <c r="AD218" s="325"/>
      <c r="AE218" s="325"/>
      <c r="AF218" s="325"/>
      <c r="AG218" s="325"/>
      <c r="AH218" s="325"/>
      <c r="AI218" s="325"/>
      <c r="AJ218" s="325"/>
      <c r="AK218" s="325"/>
      <c r="AL218" s="325"/>
      <c r="AM218" s="325"/>
      <c r="AN218" s="325"/>
      <c r="AO218" s="325"/>
      <c r="AP218" s="325"/>
      <c r="AQ218" s="325"/>
      <c r="AR218" s="325"/>
      <c r="AS218" s="325"/>
      <c r="AT218" s="325"/>
      <c r="AU218" s="325"/>
      <c r="AV218" s="325"/>
      <c r="AW218" s="325"/>
      <c r="AX218" s="325"/>
      <c r="AY218" s="325"/>
      <c r="AZ218" s="325"/>
      <c r="BA218" s="325"/>
      <c r="BB218" s="325"/>
      <c r="BC218" s="325"/>
      <c r="BD218" s="325"/>
      <c r="BE218" s="325"/>
      <c r="BF218" s="325"/>
      <c r="BG218" s="325"/>
      <c r="BH218" s="325"/>
      <c r="BI218" s="325"/>
      <c r="BJ218" s="325"/>
      <c r="BK218" s="325"/>
      <c r="BL218" s="325"/>
      <c r="BM218" s="325"/>
      <c r="BN218" s="325"/>
      <c r="BO218" s="325"/>
      <c r="BP218" s="325"/>
      <c r="BQ218" s="325"/>
      <c r="BR218" s="325"/>
      <c r="BS218" s="325"/>
      <c r="BT218" s="325"/>
      <c r="BU218" s="325"/>
      <c r="BV218" s="325"/>
      <c r="BW218" s="325"/>
      <c r="BX218" s="325"/>
      <c r="BY218" s="325"/>
      <c r="BZ218" s="325"/>
      <c r="CA218" s="325"/>
      <c r="CB218" s="325"/>
      <c r="CC218" s="325"/>
      <c r="CD218" s="325"/>
      <c r="CE218" s="325"/>
      <c r="CF218" s="325"/>
      <c r="CG218" s="325"/>
      <c r="CH218" s="325"/>
      <c r="CI218" s="325"/>
      <c r="CJ218" s="325"/>
      <c r="CK218" s="325"/>
      <c r="CL218" s="325"/>
      <c r="CM218" s="325"/>
      <c r="CN218" s="325"/>
      <c r="CO218" s="325"/>
      <c r="CP218" s="325"/>
      <c r="CQ218" s="325"/>
      <c r="CR218" s="325"/>
      <c r="CS218" s="325"/>
      <c r="CT218" s="325"/>
      <c r="CU218" s="325"/>
      <c r="CV218" s="325"/>
      <c r="CW218" s="325"/>
      <c r="CX218" s="325"/>
      <c r="CY218" s="325"/>
      <c r="CZ218" s="325"/>
      <c r="DA218" s="325"/>
      <c r="DB218" s="325"/>
      <c r="DC218" s="325"/>
      <c r="DD218" s="325"/>
      <c r="DE218" s="325"/>
    </row>
    <row r="219" spans="2:109" s="28" customFormat="1" ht="16.5" customHeight="1" thickBot="1" x14ac:dyDescent="0.4">
      <c r="B219" s="552"/>
      <c r="C219" s="519"/>
      <c r="D219" s="548"/>
      <c r="E219" s="57" t="s">
        <v>207</v>
      </c>
      <c r="F219" s="145">
        <f t="shared" si="35"/>
        <v>0</v>
      </c>
      <c r="G219" s="150">
        <v>0</v>
      </c>
      <c r="H219" s="149">
        <v>0</v>
      </c>
      <c r="I219" s="149">
        <v>0</v>
      </c>
      <c r="J219" s="149">
        <v>0</v>
      </c>
      <c r="K219" s="146">
        <f t="shared" si="36"/>
        <v>0</v>
      </c>
      <c r="L219" s="152">
        <v>0</v>
      </c>
      <c r="M219" s="152">
        <v>0</v>
      </c>
      <c r="N219" s="152">
        <v>0</v>
      </c>
      <c r="O219" s="152">
        <v>0</v>
      </c>
      <c r="P219" s="364">
        <f t="shared" si="33"/>
        <v>0</v>
      </c>
      <c r="Q219" s="150">
        <v>0</v>
      </c>
      <c r="R219" s="148">
        <v>0</v>
      </c>
      <c r="S219" s="148">
        <v>0</v>
      </c>
      <c r="T219" s="474">
        <v>0</v>
      </c>
      <c r="U219" s="364">
        <f t="shared" si="34"/>
        <v>0</v>
      </c>
      <c r="V219" s="325"/>
      <c r="W219" s="325"/>
      <c r="X219" s="325"/>
      <c r="Y219" s="326"/>
      <c r="Z219" s="326"/>
      <c r="AA219" s="326"/>
      <c r="AB219" s="326"/>
      <c r="AC219" s="325"/>
      <c r="AD219" s="325"/>
      <c r="AE219" s="325"/>
      <c r="AF219" s="325"/>
      <c r="AG219" s="325"/>
      <c r="AH219" s="325"/>
      <c r="AI219" s="325"/>
      <c r="AJ219" s="325"/>
      <c r="AK219" s="325"/>
      <c r="AL219" s="325"/>
      <c r="AM219" s="325"/>
      <c r="AN219" s="325"/>
      <c r="AO219" s="325"/>
      <c r="AP219" s="325"/>
      <c r="AQ219" s="325"/>
      <c r="AR219" s="325"/>
      <c r="AS219" s="325"/>
      <c r="AT219" s="325"/>
      <c r="AU219" s="325"/>
      <c r="AV219" s="325"/>
      <c r="AW219" s="325"/>
      <c r="AX219" s="325"/>
      <c r="AY219" s="325"/>
      <c r="AZ219" s="325"/>
      <c r="BA219" s="325"/>
      <c r="BB219" s="325"/>
      <c r="BC219" s="325"/>
      <c r="BD219" s="325"/>
      <c r="BE219" s="325"/>
      <c r="BF219" s="325"/>
      <c r="BG219" s="325"/>
      <c r="BH219" s="325"/>
      <c r="BI219" s="325"/>
      <c r="BJ219" s="325"/>
      <c r="BK219" s="325"/>
      <c r="BL219" s="325"/>
      <c r="BM219" s="325"/>
      <c r="BN219" s="325"/>
      <c r="BO219" s="325"/>
      <c r="BP219" s="325"/>
      <c r="BQ219" s="325"/>
      <c r="BR219" s="325"/>
      <c r="BS219" s="325"/>
      <c r="BT219" s="325"/>
      <c r="BU219" s="325"/>
      <c r="BV219" s="325"/>
      <c r="BW219" s="325"/>
      <c r="BX219" s="325"/>
      <c r="BY219" s="325"/>
      <c r="BZ219" s="325"/>
      <c r="CA219" s="325"/>
      <c r="CB219" s="325"/>
      <c r="CC219" s="325"/>
      <c r="CD219" s="325"/>
      <c r="CE219" s="325"/>
      <c r="CF219" s="325"/>
      <c r="CG219" s="325"/>
      <c r="CH219" s="325"/>
      <c r="CI219" s="325"/>
      <c r="CJ219" s="325"/>
      <c r="CK219" s="325"/>
      <c r="CL219" s="325"/>
      <c r="CM219" s="325"/>
      <c r="CN219" s="325"/>
      <c r="CO219" s="325"/>
      <c r="CP219" s="325"/>
      <c r="CQ219" s="325"/>
      <c r="CR219" s="325"/>
      <c r="CS219" s="325"/>
      <c r="CT219" s="325"/>
      <c r="CU219" s="325"/>
      <c r="CV219" s="325"/>
      <c r="CW219" s="325"/>
      <c r="CX219" s="325"/>
      <c r="CY219" s="325"/>
      <c r="CZ219" s="325"/>
      <c r="DA219" s="325"/>
      <c r="DB219" s="325"/>
      <c r="DC219" s="325"/>
      <c r="DD219" s="325"/>
      <c r="DE219" s="325"/>
    </row>
    <row r="220" spans="2:109" s="28" customFormat="1" ht="16.5" customHeight="1" thickBot="1" x14ac:dyDescent="0.4">
      <c r="B220" s="553"/>
      <c r="C220" s="519"/>
      <c r="D220" s="549"/>
      <c r="E220" s="58" t="s">
        <v>116</v>
      </c>
      <c r="F220" s="145">
        <f t="shared" si="35"/>
        <v>0</v>
      </c>
      <c r="G220" s="152">
        <v>0</v>
      </c>
      <c r="H220" s="151">
        <v>0</v>
      </c>
      <c r="I220" s="151">
        <v>0</v>
      </c>
      <c r="J220" s="151">
        <v>0</v>
      </c>
      <c r="K220" s="146">
        <f t="shared" si="36"/>
        <v>0</v>
      </c>
      <c r="L220" s="152">
        <v>0</v>
      </c>
      <c r="M220" s="152">
        <v>0</v>
      </c>
      <c r="N220" s="152">
        <v>0</v>
      </c>
      <c r="O220" s="152">
        <v>0</v>
      </c>
      <c r="P220" s="364">
        <f t="shared" si="33"/>
        <v>0</v>
      </c>
      <c r="Q220" s="152">
        <v>0</v>
      </c>
      <c r="R220" s="148">
        <v>0</v>
      </c>
      <c r="S220" s="148">
        <v>0</v>
      </c>
      <c r="T220" s="474">
        <v>0</v>
      </c>
      <c r="U220" s="364">
        <f t="shared" si="34"/>
        <v>0</v>
      </c>
      <c r="V220" s="325"/>
      <c r="W220" s="325"/>
      <c r="X220" s="325"/>
      <c r="Y220" s="326"/>
      <c r="Z220" s="326"/>
      <c r="AA220" s="326"/>
      <c r="AB220" s="326"/>
      <c r="AC220" s="325"/>
      <c r="AD220" s="325"/>
      <c r="AE220" s="325"/>
      <c r="AF220" s="325"/>
      <c r="AG220" s="325"/>
      <c r="AH220" s="325"/>
      <c r="AI220" s="325"/>
      <c r="AJ220" s="325"/>
      <c r="AK220" s="325"/>
      <c r="AL220" s="325"/>
      <c r="AM220" s="325"/>
      <c r="AN220" s="325"/>
      <c r="AO220" s="325"/>
      <c r="AP220" s="325"/>
      <c r="AQ220" s="325"/>
      <c r="AR220" s="325"/>
      <c r="AS220" s="325"/>
      <c r="AT220" s="325"/>
      <c r="AU220" s="325"/>
      <c r="AV220" s="325"/>
      <c r="AW220" s="325"/>
      <c r="AX220" s="325"/>
      <c r="AY220" s="325"/>
      <c r="AZ220" s="325"/>
      <c r="BA220" s="325"/>
      <c r="BB220" s="325"/>
      <c r="BC220" s="325"/>
      <c r="BD220" s="325"/>
      <c r="BE220" s="325"/>
      <c r="BF220" s="325"/>
      <c r="BG220" s="325"/>
      <c r="BH220" s="325"/>
      <c r="BI220" s="325"/>
      <c r="BJ220" s="325"/>
      <c r="BK220" s="325"/>
      <c r="BL220" s="325"/>
      <c r="BM220" s="325"/>
      <c r="BN220" s="325"/>
      <c r="BO220" s="325"/>
      <c r="BP220" s="325"/>
      <c r="BQ220" s="325"/>
      <c r="BR220" s="325"/>
      <c r="BS220" s="325"/>
      <c r="BT220" s="325"/>
      <c r="BU220" s="325"/>
      <c r="BV220" s="325"/>
      <c r="BW220" s="325"/>
      <c r="BX220" s="325"/>
      <c r="BY220" s="325"/>
      <c r="BZ220" s="325"/>
      <c r="CA220" s="325"/>
      <c r="CB220" s="325"/>
      <c r="CC220" s="325"/>
      <c r="CD220" s="325"/>
      <c r="CE220" s="325"/>
      <c r="CF220" s="325"/>
      <c r="CG220" s="325"/>
      <c r="CH220" s="325"/>
      <c r="CI220" s="325"/>
      <c r="CJ220" s="325"/>
      <c r="CK220" s="325"/>
      <c r="CL220" s="325"/>
      <c r="CM220" s="325"/>
      <c r="CN220" s="325"/>
      <c r="CO220" s="325"/>
      <c r="CP220" s="325"/>
      <c r="CQ220" s="325"/>
      <c r="CR220" s="325"/>
      <c r="CS220" s="325"/>
      <c r="CT220" s="325"/>
      <c r="CU220" s="325"/>
      <c r="CV220" s="325"/>
      <c r="CW220" s="325"/>
      <c r="CX220" s="325"/>
      <c r="CY220" s="325"/>
      <c r="CZ220" s="325"/>
      <c r="DA220" s="325"/>
      <c r="DB220" s="325"/>
      <c r="DC220" s="325"/>
      <c r="DD220" s="325"/>
      <c r="DE220" s="325"/>
    </row>
    <row r="221" spans="2:109" s="28" customFormat="1" ht="16.5" customHeight="1" thickBot="1" x14ac:dyDescent="0.4">
      <c r="B221" s="551">
        <v>34</v>
      </c>
      <c r="C221" s="519"/>
      <c r="D221" s="547" t="s">
        <v>744</v>
      </c>
      <c r="E221" s="57" t="s">
        <v>120</v>
      </c>
      <c r="F221" s="145">
        <f t="shared" si="35"/>
        <v>0</v>
      </c>
      <c r="G221" s="148">
        <v>0</v>
      </c>
      <c r="H221" s="147">
        <v>0</v>
      </c>
      <c r="I221" s="147">
        <v>0</v>
      </c>
      <c r="J221" s="147">
        <v>0</v>
      </c>
      <c r="K221" s="146">
        <f t="shared" si="36"/>
        <v>0</v>
      </c>
      <c r="L221" s="152">
        <v>0</v>
      </c>
      <c r="M221" s="152">
        <v>0</v>
      </c>
      <c r="N221" s="152">
        <v>0</v>
      </c>
      <c r="O221" s="152">
        <v>0</v>
      </c>
      <c r="P221" s="364">
        <f t="shared" si="33"/>
        <v>0</v>
      </c>
      <c r="Q221" s="148">
        <v>0</v>
      </c>
      <c r="R221" s="148">
        <v>0</v>
      </c>
      <c r="S221" s="148">
        <v>0</v>
      </c>
      <c r="T221" s="474">
        <v>0</v>
      </c>
      <c r="U221" s="364">
        <f t="shared" si="34"/>
        <v>0</v>
      </c>
      <c r="V221" s="325"/>
      <c r="W221" s="325"/>
      <c r="X221" s="325"/>
      <c r="Y221" s="326"/>
      <c r="Z221" s="326"/>
      <c r="AA221" s="326"/>
      <c r="AB221" s="326"/>
      <c r="AC221" s="325"/>
      <c r="AD221" s="325"/>
      <c r="AE221" s="325"/>
      <c r="AF221" s="325"/>
      <c r="AG221" s="325"/>
      <c r="AH221" s="325"/>
      <c r="AI221" s="325"/>
      <c r="AJ221" s="325"/>
      <c r="AK221" s="325"/>
      <c r="AL221" s="325"/>
      <c r="AM221" s="325"/>
      <c r="AN221" s="325"/>
      <c r="AO221" s="325"/>
      <c r="AP221" s="325"/>
      <c r="AQ221" s="325"/>
      <c r="AR221" s="325"/>
      <c r="AS221" s="325"/>
      <c r="AT221" s="325"/>
      <c r="AU221" s="325"/>
      <c r="AV221" s="325"/>
      <c r="AW221" s="325"/>
      <c r="AX221" s="325"/>
      <c r="AY221" s="325"/>
      <c r="AZ221" s="325"/>
      <c r="BA221" s="325"/>
      <c r="BB221" s="325"/>
      <c r="BC221" s="325"/>
      <c r="BD221" s="325"/>
      <c r="BE221" s="325"/>
      <c r="BF221" s="325"/>
      <c r="BG221" s="325"/>
      <c r="BH221" s="325"/>
      <c r="BI221" s="325"/>
      <c r="BJ221" s="325"/>
      <c r="BK221" s="325"/>
      <c r="BL221" s="325"/>
      <c r="BM221" s="325"/>
      <c r="BN221" s="325"/>
      <c r="BO221" s="325"/>
      <c r="BP221" s="325"/>
      <c r="BQ221" s="325"/>
      <c r="BR221" s="325"/>
      <c r="BS221" s="325"/>
      <c r="BT221" s="325"/>
      <c r="BU221" s="325"/>
      <c r="BV221" s="325"/>
      <c r="BW221" s="325"/>
      <c r="BX221" s="325"/>
      <c r="BY221" s="325"/>
      <c r="BZ221" s="325"/>
      <c r="CA221" s="325"/>
      <c r="CB221" s="325"/>
      <c r="CC221" s="325"/>
      <c r="CD221" s="325"/>
      <c r="CE221" s="325"/>
      <c r="CF221" s="325"/>
      <c r="CG221" s="325"/>
      <c r="CH221" s="325"/>
      <c r="CI221" s="325"/>
      <c r="CJ221" s="325"/>
      <c r="CK221" s="325"/>
      <c r="CL221" s="325"/>
      <c r="CM221" s="325"/>
      <c r="CN221" s="325"/>
      <c r="CO221" s="325"/>
      <c r="CP221" s="325"/>
      <c r="CQ221" s="325"/>
      <c r="CR221" s="325"/>
      <c r="CS221" s="325"/>
      <c r="CT221" s="325"/>
      <c r="CU221" s="325"/>
      <c r="CV221" s="325"/>
      <c r="CW221" s="325"/>
      <c r="CX221" s="325"/>
      <c r="CY221" s="325"/>
      <c r="CZ221" s="325"/>
      <c r="DA221" s="325"/>
      <c r="DB221" s="325"/>
      <c r="DC221" s="325"/>
      <c r="DD221" s="325"/>
      <c r="DE221" s="325"/>
    </row>
    <row r="222" spans="2:109" s="28" customFormat="1" ht="16.5" customHeight="1" thickBot="1" x14ac:dyDescent="0.4">
      <c r="B222" s="552"/>
      <c r="C222" s="519"/>
      <c r="D222" s="548"/>
      <c r="E222" s="57" t="s">
        <v>207</v>
      </c>
      <c r="F222" s="145">
        <f t="shared" si="35"/>
        <v>0</v>
      </c>
      <c r="G222" s="150">
        <v>0</v>
      </c>
      <c r="H222" s="149">
        <v>0</v>
      </c>
      <c r="I222" s="149">
        <v>0</v>
      </c>
      <c r="J222" s="149">
        <v>0</v>
      </c>
      <c r="K222" s="146">
        <f t="shared" si="36"/>
        <v>0</v>
      </c>
      <c r="L222" s="152">
        <v>0</v>
      </c>
      <c r="M222" s="152">
        <v>0</v>
      </c>
      <c r="N222" s="152">
        <v>0</v>
      </c>
      <c r="O222" s="152">
        <v>0</v>
      </c>
      <c r="P222" s="364">
        <f t="shared" si="33"/>
        <v>0</v>
      </c>
      <c r="Q222" s="150">
        <v>0</v>
      </c>
      <c r="R222" s="148">
        <v>0</v>
      </c>
      <c r="S222" s="148">
        <v>0</v>
      </c>
      <c r="T222" s="474">
        <v>0</v>
      </c>
      <c r="U222" s="364">
        <f t="shared" si="34"/>
        <v>0</v>
      </c>
      <c r="V222" s="325"/>
      <c r="W222" s="325"/>
      <c r="X222" s="325"/>
      <c r="Y222" s="326"/>
      <c r="Z222" s="326"/>
      <c r="AA222" s="326"/>
      <c r="AB222" s="326"/>
      <c r="AC222" s="325"/>
      <c r="AD222" s="325"/>
      <c r="AE222" s="325"/>
      <c r="AF222" s="325"/>
      <c r="AG222" s="325"/>
      <c r="AH222" s="325"/>
      <c r="AI222" s="325"/>
      <c r="AJ222" s="325"/>
      <c r="AK222" s="325"/>
      <c r="AL222" s="325"/>
      <c r="AM222" s="325"/>
      <c r="AN222" s="325"/>
      <c r="AO222" s="325"/>
      <c r="AP222" s="325"/>
      <c r="AQ222" s="325"/>
      <c r="AR222" s="325"/>
      <c r="AS222" s="325"/>
      <c r="AT222" s="325"/>
      <c r="AU222" s="325"/>
      <c r="AV222" s="325"/>
      <c r="AW222" s="325"/>
      <c r="AX222" s="325"/>
      <c r="AY222" s="325"/>
      <c r="AZ222" s="325"/>
      <c r="BA222" s="325"/>
      <c r="BB222" s="325"/>
      <c r="BC222" s="325"/>
      <c r="BD222" s="325"/>
      <c r="BE222" s="325"/>
      <c r="BF222" s="325"/>
      <c r="BG222" s="325"/>
      <c r="BH222" s="325"/>
      <c r="BI222" s="325"/>
      <c r="BJ222" s="325"/>
      <c r="BK222" s="325"/>
      <c r="BL222" s="325"/>
      <c r="BM222" s="325"/>
      <c r="BN222" s="325"/>
      <c r="BO222" s="325"/>
      <c r="BP222" s="325"/>
      <c r="BQ222" s="325"/>
      <c r="BR222" s="325"/>
      <c r="BS222" s="325"/>
      <c r="BT222" s="325"/>
      <c r="BU222" s="325"/>
      <c r="BV222" s="325"/>
      <c r="BW222" s="325"/>
      <c r="BX222" s="325"/>
      <c r="BY222" s="325"/>
      <c r="BZ222" s="325"/>
      <c r="CA222" s="325"/>
      <c r="CB222" s="325"/>
      <c r="CC222" s="325"/>
      <c r="CD222" s="325"/>
      <c r="CE222" s="325"/>
      <c r="CF222" s="325"/>
      <c r="CG222" s="325"/>
      <c r="CH222" s="325"/>
      <c r="CI222" s="325"/>
      <c r="CJ222" s="325"/>
      <c r="CK222" s="325"/>
      <c r="CL222" s="325"/>
      <c r="CM222" s="325"/>
      <c r="CN222" s="325"/>
      <c r="CO222" s="325"/>
      <c r="CP222" s="325"/>
      <c r="CQ222" s="325"/>
      <c r="CR222" s="325"/>
      <c r="CS222" s="325"/>
      <c r="CT222" s="325"/>
      <c r="CU222" s="325"/>
      <c r="CV222" s="325"/>
      <c r="CW222" s="325"/>
      <c r="CX222" s="325"/>
      <c r="CY222" s="325"/>
      <c r="CZ222" s="325"/>
      <c r="DA222" s="325"/>
      <c r="DB222" s="325"/>
      <c r="DC222" s="325"/>
      <c r="DD222" s="325"/>
      <c r="DE222" s="325"/>
    </row>
    <row r="223" spans="2:109" s="28" customFormat="1" ht="16.5" customHeight="1" thickBot="1" x14ac:dyDescent="0.4">
      <c r="B223" s="553"/>
      <c r="C223" s="519"/>
      <c r="D223" s="549"/>
      <c r="E223" s="58" t="s">
        <v>116</v>
      </c>
      <c r="F223" s="145">
        <f t="shared" si="35"/>
        <v>0</v>
      </c>
      <c r="G223" s="152">
        <v>0</v>
      </c>
      <c r="H223" s="151">
        <v>0</v>
      </c>
      <c r="I223" s="151">
        <v>0</v>
      </c>
      <c r="J223" s="151">
        <v>0</v>
      </c>
      <c r="K223" s="146">
        <f t="shared" si="36"/>
        <v>0</v>
      </c>
      <c r="L223" s="152">
        <v>0</v>
      </c>
      <c r="M223" s="152">
        <v>0</v>
      </c>
      <c r="N223" s="152">
        <v>0</v>
      </c>
      <c r="O223" s="152">
        <v>0</v>
      </c>
      <c r="P223" s="364">
        <f t="shared" si="33"/>
        <v>0</v>
      </c>
      <c r="Q223" s="152">
        <v>0</v>
      </c>
      <c r="R223" s="148">
        <v>0</v>
      </c>
      <c r="S223" s="148">
        <v>0</v>
      </c>
      <c r="T223" s="474">
        <v>0</v>
      </c>
      <c r="U223" s="364">
        <f t="shared" si="34"/>
        <v>0</v>
      </c>
      <c r="V223" s="325"/>
      <c r="W223" s="325"/>
      <c r="X223" s="325"/>
      <c r="Y223" s="326"/>
      <c r="Z223" s="326"/>
      <c r="AA223" s="326"/>
      <c r="AB223" s="326"/>
      <c r="AC223" s="325"/>
      <c r="AD223" s="325"/>
      <c r="AE223" s="325"/>
      <c r="AF223" s="325"/>
      <c r="AG223" s="325"/>
      <c r="AH223" s="325"/>
      <c r="AI223" s="325"/>
      <c r="AJ223" s="325"/>
      <c r="AK223" s="325"/>
      <c r="AL223" s="325"/>
      <c r="AM223" s="325"/>
      <c r="AN223" s="325"/>
      <c r="AO223" s="325"/>
      <c r="AP223" s="325"/>
      <c r="AQ223" s="325"/>
      <c r="AR223" s="325"/>
      <c r="AS223" s="325"/>
      <c r="AT223" s="325"/>
      <c r="AU223" s="325"/>
      <c r="AV223" s="325"/>
      <c r="AW223" s="325"/>
      <c r="AX223" s="325"/>
      <c r="AY223" s="325"/>
      <c r="AZ223" s="325"/>
      <c r="BA223" s="325"/>
      <c r="BB223" s="325"/>
      <c r="BC223" s="325"/>
      <c r="BD223" s="325"/>
      <c r="BE223" s="325"/>
      <c r="BF223" s="325"/>
      <c r="BG223" s="325"/>
      <c r="BH223" s="325"/>
      <c r="BI223" s="325"/>
      <c r="BJ223" s="325"/>
      <c r="BK223" s="325"/>
      <c r="BL223" s="325"/>
      <c r="BM223" s="325"/>
      <c r="BN223" s="325"/>
      <c r="BO223" s="325"/>
      <c r="BP223" s="325"/>
      <c r="BQ223" s="325"/>
      <c r="BR223" s="325"/>
      <c r="BS223" s="325"/>
      <c r="BT223" s="325"/>
      <c r="BU223" s="325"/>
      <c r="BV223" s="325"/>
      <c r="BW223" s="325"/>
      <c r="BX223" s="325"/>
      <c r="BY223" s="325"/>
      <c r="BZ223" s="325"/>
      <c r="CA223" s="325"/>
      <c r="CB223" s="325"/>
      <c r="CC223" s="325"/>
      <c r="CD223" s="325"/>
      <c r="CE223" s="325"/>
      <c r="CF223" s="325"/>
      <c r="CG223" s="325"/>
      <c r="CH223" s="325"/>
      <c r="CI223" s="325"/>
      <c r="CJ223" s="325"/>
      <c r="CK223" s="325"/>
      <c r="CL223" s="325"/>
      <c r="CM223" s="325"/>
      <c r="CN223" s="325"/>
      <c r="CO223" s="325"/>
      <c r="CP223" s="325"/>
      <c r="CQ223" s="325"/>
      <c r="CR223" s="325"/>
      <c r="CS223" s="325"/>
      <c r="CT223" s="325"/>
      <c r="CU223" s="325"/>
      <c r="CV223" s="325"/>
      <c r="CW223" s="325"/>
      <c r="CX223" s="325"/>
      <c r="CY223" s="325"/>
      <c r="CZ223" s="325"/>
      <c r="DA223" s="325"/>
      <c r="DB223" s="325"/>
      <c r="DC223" s="325"/>
      <c r="DD223" s="325"/>
      <c r="DE223" s="325"/>
    </row>
    <row r="224" spans="2:109" s="28" customFormat="1" ht="16.5" customHeight="1" thickBot="1" x14ac:dyDescent="0.4">
      <c r="B224" s="583">
        <v>35</v>
      </c>
      <c r="C224" s="519"/>
      <c r="D224" s="563" t="s">
        <v>745</v>
      </c>
      <c r="E224" s="57" t="s">
        <v>120</v>
      </c>
      <c r="F224" s="145">
        <f t="shared" si="35"/>
        <v>0</v>
      </c>
      <c r="G224" s="148">
        <v>0</v>
      </c>
      <c r="H224" s="147">
        <v>0</v>
      </c>
      <c r="I224" s="147">
        <v>0</v>
      </c>
      <c r="J224" s="147">
        <v>0</v>
      </c>
      <c r="K224" s="146">
        <f t="shared" si="36"/>
        <v>0</v>
      </c>
      <c r="L224" s="152">
        <v>0</v>
      </c>
      <c r="M224" s="152">
        <v>0</v>
      </c>
      <c r="N224" s="152">
        <v>0</v>
      </c>
      <c r="O224" s="152">
        <v>0</v>
      </c>
      <c r="P224" s="364">
        <f t="shared" si="33"/>
        <v>0</v>
      </c>
      <c r="Q224" s="148">
        <v>0</v>
      </c>
      <c r="R224" s="148">
        <v>0</v>
      </c>
      <c r="S224" s="148">
        <v>0</v>
      </c>
      <c r="T224" s="474">
        <v>0</v>
      </c>
      <c r="U224" s="364">
        <f t="shared" si="34"/>
        <v>0</v>
      </c>
      <c r="V224" s="325"/>
      <c r="W224" s="325"/>
      <c r="X224" s="325"/>
      <c r="Y224" s="326"/>
      <c r="Z224" s="326"/>
      <c r="AA224" s="326"/>
      <c r="AB224" s="326"/>
      <c r="AC224" s="325"/>
      <c r="AD224" s="325"/>
      <c r="AE224" s="325"/>
      <c r="AF224" s="325"/>
      <c r="AG224" s="325"/>
      <c r="AH224" s="325"/>
      <c r="AI224" s="325"/>
      <c r="AJ224" s="325"/>
      <c r="AK224" s="325"/>
      <c r="AL224" s="325"/>
      <c r="AM224" s="325"/>
      <c r="AN224" s="325"/>
      <c r="AO224" s="325"/>
      <c r="AP224" s="325"/>
      <c r="AQ224" s="325"/>
      <c r="AR224" s="325"/>
      <c r="AS224" s="325"/>
      <c r="AT224" s="325"/>
      <c r="AU224" s="325"/>
      <c r="AV224" s="325"/>
      <c r="AW224" s="325"/>
      <c r="AX224" s="325"/>
      <c r="AY224" s="325"/>
      <c r="AZ224" s="325"/>
      <c r="BA224" s="325"/>
      <c r="BB224" s="325"/>
      <c r="BC224" s="325"/>
      <c r="BD224" s="325"/>
      <c r="BE224" s="325"/>
      <c r="BF224" s="325"/>
      <c r="BG224" s="325"/>
      <c r="BH224" s="325"/>
      <c r="BI224" s="325"/>
      <c r="BJ224" s="325"/>
      <c r="BK224" s="325"/>
      <c r="BL224" s="325"/>
      <c r="BM224" s="325"/>
      <c r="BN224" s="325"/>
      <c r="BO224" s="325"/>
      <c r="BP224" s="325"/>
      <c r="BQ224" s="325"/>
      <c r="BR224" s="325"/>
      <c r="BS224" s="325"/>
      <c r="BT224" s="325"/>
      <c r="BU224" s="325"/>
      <c r="BV224" s="325"/>
      <c r="BW224" s="325"/>
      <c r="BX224" s="325"/>
      <c r="BY224" s="325"/>
      <c r="BZ224" s="325"/>
      <c r="CA224" s="325"/>
      <c r="CB224" s="325"/>
      <c r="CC224" s="325"/>
      <c r="CD224" s="325"/>
      <c r="CE224" s="325"/>
      <c r="CF224" s="325"/>
      <c r="CG224" s="325"/>
      <c r="CH224" s="325"/>
      <c r="CI224" s="325"/>
      <c r="CJ224" s="325"/>
      <c r="CK224" s="325"/>
      <c r="CL224" s="325"/>
      <c r="CM224" s="325"/>
      <c r="CN224" s="325"/>
      <c r="CO224" s="325"/>
      <c r="CP224" s="325"/>
      <c r="CQ224" s="325"/>
      <c r="CR224" s="325"/>
      <c r="CS224" s="325"/>
      <c r="CT224" s="325"/>
      <c r="CU224" s="325"/>
      <c r="CV224" s="325"/>
      <c r="CW224" s="325"/>
      <c r="CX224" s="325"/>
      <c r="CY224" s="325"/>
      <c r="CZ224" s="325"/>
      <c r="DA224" s="325"/>
      <c r="DB224" s="325"/>
      <c r="DC224" s="325"/>
      <c r="DD224" s="325"/>
      <c r="DE224" s="325"/>
    </row>
    <row r="225" spans="2:109" s="28" customFormat="1" ht="16.5" customHeight="1" thickBot="1" x14ac:dyDescent="0.4">
      <c r="B225" s="552"/>
      <c r="C225" s="519"/>
      <c r="D225" s="564"/>
      <c r="E225" s="57" t="s">
        <v>207</v>
      </c>
      <c r="F225" s="145">
        <f t="shared" si="35"/>
        <v>0</v>
      </c>
      <c r="G225" s="150">
        <v>0</v>
      </c>
      <c r="H225" s="149">
        <v>0</v>
      </c>
      <c r="I225" s="149">
        <v>0</v>
      </c>
      <c r="J225" s="149">
        <v>0</v>
      </c>
      <c r="K225" s="146">
        <f t="shared" si="36"/>
        <v>0</v>
      </c>
      <c r="L225" s="152">
        <v>0</v>
      </c>
      <c r="M225" s="152">
        <v>0</v>
      </c>
      <c r="N225" s="152">
        <v>0</v>
      </c>
      <c r="O225" s="152">
        <v>0</v>
      </c>
      <c r="P225" s="364">
        <f t="shared" si="33"/>
        <v>0</v>
      </c>
      <c r="Q225" s="150">
        <v>0</v>
      </c>
      <c r="R225" s="148">
        <v>0</v>
      </c>
      <c r="S225" s="148">
        <v>0</v>
      </c>
      <c r="T225" s="474">
        <v>0</v>
      </c>
      <c r="U225" s="364">
        <f t="shared" si="34"/>
        <v>0</v>
      </c>
      <c r="V225" s="325"/>
      <c r="W225" s="325"/>
      <c r="X225" s="325"/>
      <c r="Y225" s="326"/>
      <c r="Z225" s="326"/>
      <c r="AA225" s="326"/>
      <c r="AB225" s="326"/>
      <c r="AC225" s="325"/>
      <c r="AD225" s="325"/>
      <c r="AE225" s="325"/>
      <c r="AF225" s="325"/>
      <c r="AG225" s="325"/>
      <c r="AH225" s="325"/>
      <c r="AI225" s="325"/>
      <c r="AJ225" s="325"/>
      <c r="AK225" s="325"/>
      <c r="AL225" s="325"/>
      <c r="AM225" s="325"/>
      <c r="AN225" s="325"/>
      <c r="AO225" s="325"/>
      <c r="AP225" s="325"/>
      <c r="AQ225" s="325"/>
      <c r="AR225" s="325"/>
      <c r="AS225" s="325"/>
      <c r="AT225" s="325"/>
      <c r="AU225" s="325"/>
      <c r="AV225" s="325"/>
      <c r="AW225" s="325"/>
      <c r="AX225" s="325"/>
      <c r="AY225" s="325"/>
      <c r="AZ225" s="325"/>
      <c r="BA225" s="325"/>
      <c r="BB225" s="325"/>
      <c r="BC225" s="325"/>
      <c r="BD225" s="325"/>
      <c r="BE225" s="325"/>
      <c r="BF225" s="325"/>
      <c r="BG225" s="325"/>
      <c r="BH225" s="325"/>
      <c r="BI225" s="325"/>
      <c r="BJ225" s="325"/>
      <c r="BK225" s="325"/>
      <c r="BL225" s="325"/>
      <c r="BM225" s="325"/>
      <c r="BN225" s="325"/>
      <c r="BO225" s="325"/>
      <c r="BP225" s="325"/>
      <c r="BQ225" s="325"/>
      <c r="BR225" s="325"/>
      <c r="BS225" s="325"/>
      <c r="BT225" s="325"/>
      <c r="BU225" s="325"/>
      <c r="BV225" s="325"/>
      <c r="BW225" s="325"/>
      <c r="BX225" s="325"/>
      <c r="BY225" s="325"/>
      <c r="BZ225" s="325"/>
      <c r="CA225" s="325"/>
      <c r="CB225" s="325"/>
      <c r="CC225" s="325"/>
      <c r="CD225" s="325"/>
      <c r="CE225" s="325"/>
      <c r="CF225" s="325"/>
      <c r="CG225" s="325"/>
      <c r="CH225" s="325"/>
      <c r="CI225" s="325"/>
      <c r="CJ225" s="325"/>
      <c r="CK225" s="325"/>
      <c r="CL225" s="325"/>
      <c r="CM225" s="325"/>
      <c r="CN225" s="325"/>
      <c r="CO225" s="325"/>
      <c r="CP225" s="325"/>
      <c r="CQ225" s="325"/>
      <c r="CR225" s="325"/>
      <c r="CS225" s="325"/>
      <c r="CT225" s="325"/>
      <c r="CU225" s="325"/>
      <c r="CV225" s="325"/>
      <c r="CW225" s="325"/>
      <c r="CX225" s="325"/>
      <c r="CY225" s="325"/>
      <c r="CZ225" s="325"/>
      <c r="DA225" s="325"/>
      <c r="DB225" s="325"/>
      <c r="DC225" s="325"/>
      <c r="DD225" s="325"/>
      <c r="DE225" s="325"/>
    </row>
    <row r="226" spans="2:109" s="28" customFormat="1" ht="16.5" customHeight="1" thickBot="1" x14ac:dyDescent="0.4">
      <c r="B226" s="553"/>
      <c r="C226" s="519"/>
      <c r="D226" s="565"/>
      <c r="E226" s="58" t="s">
        <v>116</v>
      </c>
      <c r="F226" s="145">
        <f t="shared" si="35"/>
        <v>0</v>
      </c>
      <c r="G226" s="152">
        <v>0</v>
      </c>
      <c r="H226" s="151">
        <v>0</v>
      </c>
      <c r="I226" s="151">
        <v>0</v>
      </c>
      <c r="J226" s="151">
        <v>0</v>
      </c>
      <c r="K226" s="146">
        <f t="shared" si="36"/>
        <v>0</v>
      </c>
      <c r="L226" s="152">
        <v>0</v>
      </c>
      <c r="M226" s="152">
        <v>0</v>
      </c>
      <c r="N226" s="152">
        <v>0</v>
      </c>
      <c r="O226" s="152">
        <v>0</v>
      </c>
      <c r="P226" s="364">
        <f t="shared" si="33"/>
        <v>0</v>
      </c>
      <c r="Q226" s="152">
        <v>0</v>
      </c>
      <c r="R226" s="148">
        <v>0</v>
      </c>
      <c r="S226" s="148">
        <v>0</v>
      </c>
      <c r="T226" s="474">
        <v>0</v>
      </c>
      <c r="U226" s="364">
        <f t="shared" si="34"/>
        <v>0</v>
      </c>
      <c r="V226" s="325"/>
      <c r="W226" s="325"/>
      <c r="X226" s="325"/>
      <c r="Y226" s="326"/>
      <c r="Z226" s="326"/>
      <c r="AA226" s="326"/>
      <c r="AB226" s="326"/>
      <c r="AC226" s="325"/>
      <c r="AD226" s="325"/>
      <c r="AE226" s="325"/>
      <c r="AF226" s="325"/>
      <c r="AG226" s="325"/>
      <c r="AH226" s="325"/>
      <c r="AI226" s="325"/>
      <c r="AJ226" s="325"/>
      <c r="AK226" s="325"/>
      <c r="AL226" s="325"/>
      <c r="AM226" s="325"/>
      <c r="AN226" s="325"/>
      <c r="AO226" s="325"/>
      <c r="AP226" s="325"/>
      <c r="AQ226" s="325"/>
      <c r="AR226" s="325"/>
      <c r="AS226" s="325"/>
      <c r="AT226" s="325"/>
      <c r="AU226" s="325"/>
      <c r="AV226" s="325"/>
      <c r="AW226" s="325"/>
      <c r="AX226" s="325"/>
      <c r="AY226" s="325"/>
      <c r="AZ226" s="325"/>
      <c r="BA226" s="325"/>
      <c r="BB226" s="325"/>
      <c r="BC226" s="325"/>
      <c r="BD226" s="325"/>
      <c r="BE226" s="325"/>
      <c r="BF226" s="325"/>
      <c r="BG226" s="325"/>
      <c r="BH226" s="325"/>
      <c r="BI226" s="325"/>
      <c r="BJ226" s="325"/>
      <c r="BK226" s="325"/>
      <c r="BL226" s="325"/>
      <c r="BM226" s="325"/>
      <c r="BN226" s="325"/>
      <c r="BO226" s="325"/>
      <c r="BP226" s="325"/>
      <c r="BQ226" s="325"/>
      <c r="BR226" s="325"/>
      <c r="BS226" s="325"/>
      <c r="BT226" s="325"/>
      <c r="BU226" s="325"/>
      <c r="BV226" s="325"/>
      <c r="BW226" s="325"/>
      <c r="BX226" s="325"/>
      <c r="BY226" s="325"/>
      <c r="BZ226" s="325"/>
      <c r="CA226" s="325"/>
      <c r="CB226" s="325"/>
      <c r="CC226" s="325"/>
      <c r="CD226" s="325"/>
      <c r="CE226" s="325"/>
      <c r="CF226" s="325"/>
      <c r="CG226" s="325"/>
      <c r="CH226" s="325"/>
      <c r="CI226" s="325"/>
      <c r="CJ226" s="325"/>
      <c r="CK226" s="325"/>
      <c r="CL226" s="325"/>
      <c r="CM226" s="325"/>
      <c r="CN226" s="325"/>
      <c r="CO226" s="325"/>
      <c r="CP226" s="325"/>
      <c r="CQ226" s="325"/>
      <c r="CR226" s="325"/>
      <c r="CS226" s="325"/>
      <c r="CT226" s="325"/>
      <c r="CU226" s="325"/>
      <c r="CV226" s="325"/>
      <c r="CW226" s="325"/>
      <c r="CX226" s="325"/>
      <c r="CY226" s="325"/>
      <c r="CZ226" s="325"/>
      <c r="DA226" s="325"/>
      <c r="DB226" s="325"/>
      <c r="DC226" s="325"/>
      <c r="DD226" s="325"/>
      <c r="DE226" s="325"/>
    </row>
    <row r="227" spans="2:109" s="28" customFormat="1" ht="16.5" customHeight="1" thickBot="1" x14ac:dyDescent="0.4">
      <c r="B227" s="551">
        <v>36</v>
      </c>
      <c r="C227" s="519"/>
      <c r="D227" s="563" t="s">
        <v>746</v>
      </c>
      <c r="E227" s="57" t="s">
        <v>120</v>
      </c>
      <c r="F227" s="145">
        <f t="shared" si="35"/>
        <v>0</v>
      </c>
      <c r="G227" s="148">
        <v>0</v>
      </c>
      <c r="H227" s="147">
        <v>0</v>
      </c>
      <c r="I227" s="147">
        <v>0</v>
      </c>
      <c r="J227" s="147">
        <v>0</v>
      </c>
      <c r="K227" s="146">
        <f t="shared" si="36"/>
        <v>0</v>
      </c>
      <c r="L227" s="152">
        <v>0</v>
      </c>
      <c r="M227" s="152">
        <v>0</v>
      </c>
      <c r="N227" s="152">
        <v>0</v>
      </c>
      <c r="O227" s="152">
        <v>0</v>
      </c>
      <c r="P227" s="364">
        <f t="shared" si="33"/>
        <v>0</v>
      </c>
      <c r="Q227" s="148">
        <v>0</v>
      </c>
      <c r="R227" s="148">
        <v>0</v>
      </c>
      <c r="S227" s="148">
        <v>0</v>
      </c>
      <c r="T227" s="474">
        <v>0</v>
      </c>
      <c r="U227" s="364">
        <f t="shared" si="34"/>
        <v>0</v>
      </c>
      <c r="V227" s="325"/>
      <c r="W227" s="325"/>
      <c r="X227" s="325"/>
      <c r="Y227" s="326"/>
      <c r="Z227" s="326"/>
      <c r="AA227" s="326"/>
      <c r="AB227" s="326"/>
      <c r="AC227" s="325"/>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5"/>
      <c r="AY227" s="325"/>
      <c r="AZ227" s="325"/>
      <c r="BA227" s="325"/>
      <c r="BB227" s="325"/>
      <c r="BC227" s="325"/>
      <c r="BD227" s="325"/>
      <c r="BE227" s="325"/>
      <c r="BF227" s="325"/>
      <c r="BG227" s="325"/>
      <c r="BH227" s="325"/>
      <c r="BI227" s="325"/>
      <c r="BJ227" s="325"/>
      <c r="BK227" s="325"/>
      <c r="BL227" s="325"/>
      <c r="BM227" s="325"/>
      <c r="BN227" s="325"/>
      <c r="BO227" s="325"/>
      <c r="BP227" s="325"/>
      <c r="BQ227" s="325"/>
      <c r="BR227" s="325"/>
      <c r="BS227" s="325"/>
      <c r="BT227" s="325"/>
      <c r="BU227" s="325"/>
      <c r="BV227" s="325"/>
      <c r="BW227" s="325"/>
      <c r="BX227" s="325"/>
      <c r="BY227" s="325"/>
      <c r="BZ227" s="325"/>
      <c r="CA227" s="325"/>
      <c r="CB227" s="325"/>
      <c r="CC227" s="325"/>
      <c r="CD227" s="325"/>
      <c r="CE227" s="325"/>
      <c r="CF227" s="325"/>
      <c r="CG227" s="325"/>
      <c r="CH227" s="325"/>
      <c r="CI227" s="325"/>
      <c r="CJ227" s="325"/>
      <c r="CK227" s="325"/>
      <c r="CL227" s="325"/>
      <c r="CM227" s="325"/>
      <c r="CN227" s="325"/>
      <c r="CO227" s="325"/>
      <c r="CP227" s="325"/>
      <c r="CQ227" s="325"/>
      <c r="CR227" s="325"/>
      <c r="CS227" s="325"/>
      <c r="CT227" s="325"/>
      <c r="CU227" s="325"/>
      <c r="CV227" s="325"/>
      <c r="CW227" s="325"/>
      <c r="CX227" s="325"/>
      <c r="CY227" s="325"/>
      <c r="CZ227" s="325"/>
      <c r="DA227" s="325"/>
      <c r="DB227" s="325"/>
      <c r="DC227" s="325"/>
      <c r="DD227" s="325"/>
      <c r="DE227" s="325"/>
    </row>
    <row r="228" spans="2:109" s="28" customFormat="1" ht="16.5" customHeight="1" thickBot="1" x14ac:dyDescent="0.4">
      <c r="B228" s="552"/>
      <c r="C228" s="519"/>
      <c r="D228" s="564"/>
      <c r="E228" s="57" t="s">
        <v>207</v>
      </c>
      <c r="F228" s="145">
        <f t="shared" si="35"/>
        <v>0</v>
      </c>
      <c r="G228" s="150">
        <v>0</v>
      </c>
      <c r="H228" s="149">
        <v>0</v>
      </c>
      <c r="I228" s="149">
        <v>0</v>
      </c>
      <c r="J228" s="149">
        <v>0</v>
      </c>
      <c r="K228" s="146">
        <f t="shared" si="36"/>
        <v>0</v>
      </c>
      <c r="L228" s="152">
        <v>0</v>
      </c>
      <c r="M228" s="152">
        <v>0</v>
      </c>
      <c r="N228" s="152">
        <v>0</v>
      </c>
      <c r="O228" s="152">
        <v>0</v>
      </c>
      <c r="P228" s="364">
        <f t="shared" si="33"/>
        <v>0</v>
      </c>
      <c r="Q228" s="150">
        <v>0</v>
      </c>
      <c r="R228" s="148">
        <v>0</v>
      </c>
      <c r="S228" s="148">
        <v>0</v>
      </c>
      <c r="T228" s="474">
        <v>0</v>
      </c>
      <c r="U228" s="364">
        <f t="shared" si="34"/>
        <v>0</v>
      </c>
      <c r="V228" s="325"/>
      <c r="W228" s="325"/>
      <c r="X228" s="325"/>
      <c r="Y228" s="326"/>
      <c r="Z228" s="326"/>
      <c r="AA228" s="326"/>
      <c r="AB228" s="326"/>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325"/>
      <c r="BW228" s="325"/>
      <c r="BX228" s="325"/>
      <c r="BY228" s="325"/>
      <c r="BZ228" s="325"/>
      <c r="CA228" s="325"/>
      <c r="CB228" s="325"/>
      <c r="CC228" s="325"/>
      <c r="CD228" s="325"/>
      <c r="CE228" s="325"/>
      <c r="CF228" s="325"/>
      <c r="CG228" s="325"/>
      <c r="CH228" s="325"/>
      <c r="CI228" s="325"/>
      <c r="CJ228" s="325"/>
      <c r="CK228" s="325"/>
      <c r="CL228" s="325"/>
      <c r="CM228" s="325"/>
      <c r="CN228" s="325"/>
      <c r="CO228" s="325"/>
      <c r="CP228" s="325"/>
      <c r="CQ228" s="325"/>
      <c r="CR228" s="325"/>
      <c r="CS228" s="325"/>
      <c r="CT228" s="325"/>
      <c r="CU228" s="325"/>
      <c r="CV228" s="325"/>
      <c r="CW228" s="325"/>
      <c r="CX228" s="325"/>
      <c r="CY228" s="325"/>
      <c r="CZ228" s="325"/>
      <c r="DA228" s="325"/>
      <c r="DB228" s="325"/>
      <c r="DC228" s="325"/>
      <c r="DD228" s="325"/>
      <c r="DE228" s="325"/>
    </row>
    <row r="229" spans="2:109" s="28" customFormat="1" ht="16.5" customHeight="1" thickBot="1" x14ac:dyDescent="0.4">
      <c r="B229" s="553"/>
      <c r="C229" s="519"/>
      <c r="D229" s="565"/>
      <c r="E229" s="58" t="s">
        <v>116</v>
      </c>
      <c r="F229" s="145">
        <f t="shared" si="35"/>
        <v>0</v>
      </c>
      <c r="G229" s="152">
        <v>0</v>
      </c>
      <c r="H229" s="151">
        <v>0</v>
      </c>
      <c r="I229" s="151">
        <v>0</v>
      </c>
      <c r="J229" s="151">
        <v>0</v>
      </c>
      <c r="K229" s="146">
        <f t="shared" si="36"/>
        <v>0</v>
      </c>
      <c r="L229" s="152">
        <v>0</v>
      </c>
      <c r="M229" s="152">
        <v>0</v>
      </c>
      <c r="N229" s="152">
        <v>0</v>
      </c>
      <c r="O229" s="152">
        <v>0</v>
      </c>
      <c r="P229" s="364">
        <f t="shared" si="33"/>
        <v>0</v>
      </c>
      <c r="Q229" s="152">
        <v>0</v>
      </c>
      <c r="R229" s="148">
        <v>0</v>
      </c>
      <c r="S229" s="148">
        <v>0</v>
      </c>
      <c r="T229" s="474">
        <v>0</v>
      </c>
      <c r="U229" s="364">
        <f t="shared" si="34"/>
        <v>0</v>
      </c>
      <c r="V229" s="325"/>
      <c r="W229" s="325"/>
      <c r="X229" s="325"/>
      <c r="Y229" s="326"/>
      <c r="Z229" s="326"/>
      <c r="AA229" s="326"/>
      <c r="AB229" s="326"/>
      <c r="AC229" s="325"/>
      <c r="AD229" s="325"/>
      <c r="AE229" s="325"/>
      <c r="AF229" s="325"/>
      <c r="AG229" s="325"/>
      <c r="AH229" s="325"/>
      <c r="AI229" s="325"/>
      <c r="AJ229" s="325"/>
      <c r="AK229" s="325"/>
      <c r="AL229" s="325"/>
      <c r="AM229" s="325"/>
      <c r="AN229" s="325"/>
      <c r="AO229" s="325"/>
      <c r="AP229" s="325"/>
      <c r="AQ229" s="325"/>
      <c r="AR229" s="325"/>
      <c r="AS229" s="325"/>
      <c r="AT229" s="325"/>
      <c r="AU229" s="325"/>
      <c r="AV229" s="325"/>
      <c r="AW229" s="325"/>
      <c r="AX229" s="325"/>
      <c r="AY229" s="325"/>
      <c r="AZ229" s="325"/>
      <c r="BA229" s="325"/>
      <c r="BB229" s="325"/>
      <c r="BC229" s="325"/>
      <c r="BD229" s="325"/>
      <c r="BE229" s="325"/>
      <c r="BF229" s="325"/>
      <c r="BG229" s="325"/>
      <c r="BH229" s="325"/>
      <c r="BI229" s="325"/>
      <c r="BJ229" s="325"/>
      <c r="BK229" s="325"/>
      <c r="BL229" s="325"/>
      <c r="BM229" s="325"/>
      <c r="BN229" s="325"/>
      <c r="BO229" s="325"/>
      <c r="BP229" s="325"/>
      <c r="BQ229" s="325"/>
      <c r="BR229" s="325"/>
      <c r="BS229" s="325"/>
      <c r="BT229" s="325"/>
      <c r="BU229" s="325"/>
      <c r="BV229" s="325"/>
      <c r="BW229" s="325"/>
      <c r="BX229" s="325"/>
      <c r="BY229" s="325"/>
      <c r="BZ229" s="325"/>
      <c r="CA229" s="325"/>
      <c r="CB229" s="325"/>
      <c r="CC229" s="325"/>
      <c r="CD229" s="325"/>
      <c r="CE229" s="325"/>
      <c r="CF229" s="325"/>
      <c r="CG229" s="325"/>
      <c r="CH229" s="325"/>
      <c r="CI229" s="325"/>
      <c r="CJ229" s="325"/>
      <c r="CK229" s="325"/>
      <c r="CL229" s="325"/>
      <c r="CM229" s="325"/>
      <c r="CN229" s="325"/>
      <c r="CO229" s="325"/>
      <c r="CP229" s="325"/>
      <c r="CQ229" s="325"/>
      <c r="CR229" s="325"/>
      <c r="CS229" s="325"/>
      <c r="CT229" s="325"/>
      <c r="CU229" s="325"/>
      <c r="CV229" s="325"/>
      <c r="CW229" s="325"/>
      <c r="CX229" s="325"/>
      <c r="CY229" s="325"/>
      <c r="CZ229" s="325"/>
      <c r="DA229" s="325"/>
      <c r="DB229" s="325"/>
      <c r="DC229" s="325"/>
      <c r="DD229" s="325"/>
      <c r="DE229" s="325"/>
    </row>
    <row r="230" spans="2:109" s="28" customFormat="1" ht="16.5" customHeight="1" thickBot="1" x14ac:dyDescent="0.4">
      <c r="B230" s="583">
        <v>37</v>
      </c>
      <c r="C230" s="519"/>
      <c r="D230" s="563" t="s">
        <v>747</v>
      </c>
      <c r="E230" s="57" t="s">
        <v>120</v>
      </c>
      <c r="F230" s="145">
        <f t="shared" si="35"/>
        <v>0</v>
      </c>
      <c r="G230" s="148">
        <v>0</v>
      </c>
      <c r="H230" s="147">
        <v>0</v>
      </c>
      <c r="I230" s="147">
        <v>0</v>
      </c>
      <c r="J230" s="147">
        <v>0</v>
      </c>
      <c r="K230" s="146">
        <f t="shared" si="36"/>
        <v>0</v>
      </c>
      <c r="L230" s="152">
        <v>0</v>
      </c>
      <c r="M230" s="152">
        <v>0</v>
      </c>
      <c r="N230" s="152">
        <v>0</v>
      </c>
      <c r="O230" s="152">
        <v>0</v>
      </c>
      <c r="P230" s="364">
        <f t="shared" si="33"/>
        <v>0</v>
      </c>
      <c r="Q230" s="148">
        <v>0</v>
      </c>
      <c r="R230" s="148">
        <v>0</v>
      </c>
      <c r="S230" s="148">
        <v>0</v>
      </c>
      <c r="T230" s="474">
        <v>0</v>
      </c>
      <c r="U230" s="364">
        <f t="shared" si="34"/>
        <v>0</v>
      </c>
      <c r="V230" s="325"/>
      <c r="W230" s="325"/>
      <c r="X230" s="325"/>
      <c r="Y230" s="326"/>
      <c r="Z230" s="326"/>
      <c r="AA230" s="326"/>
      <c r="AB230" s="326"/>
      <c r="AC230" s="325"/>
      <c r="AD230" s="325"/>
      <c r="AE230" s="325"/>
      <c r="AF230" s="325"/>
      <c r="AG230" s="325"/>
      <c r="AH230" s="325"/>
      <c r="AI230" s="325"/>
      <c r="AJ230" s="325"/>
      <c r="AK230" s="325"/>
      <c r="AL230" s="325"/>
      <c r="AM230" s="325"/>
      <c r="AN230" s="325"/>
      <c r="AO230" s="325"/>
      <c r="AP230" s="325"/>
      <c r="AQ230" s="325"/>
      <c r="AR230" s="325"/>
      <c r="AS230" s="325"/>
      <c r="AT230" s="325"/>
      <c r="AU230" s="325"/>
      <c r="AV230" s="325"/>
      <c r="AW230" s="325"/>
      <c r="AX230" s="325"/>
      <c r="AY230" s="325"/>
      <c r="AZ230" s="325"/>
      <c r="BA230" s="325"/>
      <c r="BB230" s="325"/>
      <c r="BC230" s="325"/>
      <c r="BD230" s="325"/>
      <c r="BE230" s="325"/>
      <c r="BF230" s="325"/>
      <c r="BG230" s="325"/>
      <c r="BH230" s="325"/>
      <c r="BI230" s="325"/>
      <c r="BJ230" s="325"/>
      <c r="BK230" s="325"/>
      <c r="BL230" s="325"/>
      <c r="BM230" s="325"/>
      <c r="BN230" s="325"/>
      <c r="BO230" s="325"/>
      <c r="BP230" s="325"/>
      <c r="BQ230" s="325"/>
      <c r="BR230" s="325"/>
      <c r="BS230" s="325"/>
      <c r="BT230" s="325"/>
      <c r="BU230" s="325"/>
      <c r="BV230" s="325"/>
      <c r="BW230" s="325"/>
      <c r="BX230" s="325"/>
      <c r="BY230" s="325"/>
      <c r="BZ230" s="325"/>
      <c r="CA230" s="325"/>
      <c r="CB230" s="325"/>
      <c r="CC230" s="325"/>
      <c r="CD230" s="325"/>
      <c r="CE230" s="325"/>
      <c r="CF230" s="325"/>
      <c r="CG230" s="325"/>
      <c r="CH230" s="325"/>
      <c r="CI230" s="325"/>
      <c r="CJ230" s="325"/>
      <c r="CK230" s="325"/>
      <c r="CL230" s="325"/>
      <c r="CM230" s="325"/>
      <c r="CN230" s="325"/>
      <c r="CO230" s="325"/>
      <c r="CP230" s="325"/>
      <c r="CQ230" s="325"/>
      <c r="CR230" s="325"/>
      <c r="CS230" s="325"/>
      <c r="CT230" s="325"/>
      <c r="CU230" s="325"/>
      <c r="CV230" s="325"/>
      <c r="CW230" s="325"/>
      <c r="CX230" s="325"/>
      <c r="CY230" s="325"/>
      <c r="CZ230" s="325"/>
      <c r="DA230" s="325"/>
      <c r="DB230" s="325"/>
      <c r="DC230" s="325"/>
      <c r="DD230" s="325"/>
      <c r="DE230" s="325"/>
    </row>
    <row r="231" spans="2:109" s="28" customFormat="1" ht="16.5" customHeight="1" thickBot="1" x14ac:dyDescent="0.4">
      <c r="B231" s="552"/>
      <c r="C231" s="519"/>
      <c r="D231" s="564"/>
      <c r="E231" s="57" t="s">
        <v>207</v>
      </c>
      <c r="F231" s="145">
        <f t="shared" si="35"/>
        <v>0</v>
      </c>
      <c r="G231" s="150">
        <v>0</v>
      </c>
      <c r="H231" s="149">
        <v>0</v>
      </c>
      <c r="I231" s="149">
        <v>0</v>
      </c>
      <c r="J231" s="149">
        <v>0</v>
      </c>
      <c r="K231" s="146">
        <f t="shared" si="36"/>
        <v>0</v>
      </c>
      <c r="L231" s="152">
        <v>0</v>
      </c>
      <c r="M231" s="152">
        <v>0</v>
      </c>
      <c r="N231" s="152">
        <v>0</v>
      </c>
      <c r="O231" s="152">
        <v>0</v>
      </c>
      <c r="P231" s="364">
        <f t="shared" si="33"/>
        <v>0</v>
      </c>
      <c r="Q231" s="150">
        <v>0</v>
      </c>
      <c r="R231" s="148">
        <v>0</v>
      </c>
      <c r="S231" s="148">
        <v>0</v>
      </c>
      <c r="T231" s="474">
        <v>0</v>
      </c>
      <c r="U231" s="364">
        <f t="shared" si="34"/>
        <v>0</v>
      </c>
      <c r="V231" s="325"/>
      <c r="W231" s="325"/>
      <c r="X231" s="325"/>
      <c r="Y231" s="326"/>
      <c r="Z231" s="326"/>
      <c r="AA231" s="326"/>
      <c r="AB231" s="326"/>
      <c r="AC231" s="325"/>
      <c r="AD231" s="325"/>
      <c r="AE231" s="325"/>
      <c r="AF231" s="325"/>
      <c r="AG231" s="325"/>
      <c r="AH231" s="325"/>
      <c r="AI231" s="325"/>
      <c r="AJ231" s="325"/>
      <c r="AK231" s="325"/>
      <c r="AL231" s="325"/>
      <c r="AM231" s="325"/>
      <c r="AN231" s="325"/>
      <c r="AO231" s="325"/>
      <c r="AP231" s="325"/>
      <c r="AQ231" s="325"/>
      <c r="AR231" s="325"/>
      <c r="AS231" s="325"/>
      <c r="AT231" s="325"/>
      <c r="AU231" s="325"/>
      <c r="AV231" s="325"/>
      <c r="AW231" s="325"/>
      <c r="AX231" s="325"/>
      <c r="AY231" s="325"/>
      <c r="AZ231" s="325"/>
      <c r="BA231" s="325"/>
      <c r="BB231" s="325"/>
      <c r="BC231" s="325"/>
      <c r="BD231" s="325"/>
      <c r="BE231" s="325"/>
      <c r="BF231" s="325"/>
      <c r="BG231" s="325"/>
      <c r="BH231" s="325"/>
      <c r="BI231" s="325"/>
      <c r="BJ231" s="325"/>
      <c r="BK231" s="325"/>
      <c r="BL231" s="325"/>
      <c r="BM231" s="325"/>
      <c r="BN231" s="325"/>
      <c r="BO231" s="325"/>
      <c r="BP231" s="325"/>
      <c r="BQ231" s="325"/>
      <c r="BR231" s="325"/>
      <c r="BS231" s="325"/>
      <c r="BT231" s="325"/>
      <c r="BU231" s="325"/>
      <c r="BV231" s="325"/>
      <c r="BW231" s="325"/>
      <c r="BX231" s="325"/>
      <c r="BY231" s="325"/>
      <c r="BZ231" s="325"/>
      <c r="CA231" s="325"/>
      <c r="CB231" s="325"/>
      <c r="CC231" s="325"/>
      <c r="CD231" s="325"/>
      <c r="CE231" s="325"/>
      <c r="CF231" s="325"/>
      <c r="CG231" s="325"/>
      <c r="CH231" s="325"/>
      <c r="CI231" s="325"/>
      <c r="CJ231" s="325"/>
      <c r="CK231" s="325"/>
      <c r="CL231" s="325"/>
      <c r="CM231" s="325"/>
      <c r="CN231" s="325"/>
      <c r="CO231" s="325"/>
      <c r="CP231" s="325"/>
      <c r="CQ231" s="325"/>
      <c r="CR231" s="325"/>
      <c r="CS231" s="325"/>
      <c r="CT231" s="325"/>
      <c r="CU231" s="325"/>
      <c r="CV231" s="325"/>
      <c r="CW231" s="325"/>
      <c r="CX231" s="325"/>
      <c r="CY231" s="325"/>
      <c r="CZ231" s="325"/>
      <c r="DA231" s="325"/>
      <c r="DB231" s="325"/>
      <c r="DC231" s="325"/>
      <c r="DD231" s="325"/>
      <c r="DE231" s="325"/>
    </row>
    <row r="232" spans="2:109" s="28" customFormat="1" ht="16.5" customHeight="1" thickBot="1" x14ac:dyDescent="0.4">
      <c r="B232" s="553"/>
      <c r="C232" s="519"/>
      <c r="D232" s="565"/>
      <c r="E232" s="58" t="s">
        <v>116</v>
      </c>
      <c r="F232" s="145">
        <f t="shared" si="35"/>
        <v>0</v>
      </c>
      <c r="G232" s="152">
        <v>0</v>
      </c>
      <c r="H232" s="151">
        <v>0</v>
      </c>
      <c r="I232" s="151">
        <v>0</v>
      </c>
      <c r="J232" s="151">
        <v>0</v>
      </c>
      <c r="K232" s="146">
        <f t="shared" si="36"/>
        <v>0</v>
      </c>
      <c r="L232" s="152">
        <v>0</v>
      </c>
      <c r="M232" s="152">
        <v>0</v>
      </c>
      <c r="N232" s="152">
        <v>0</v>
      </c>
      <c r="O232" s="152">
        <v>0</v>
      </c>
      <c r="P232" s="364">
        <f t="shared" si="33"/>
        <v>0</v>
      </c>
      <c r="Q232" s="152">
        <v>0</v>
      </c>
      <c r="R232" s="148">
        <v>0</v>
      </c>
      <c r="S232" s="148">
        <v>0</v>
      </c>
      <c r="T232" s="474">
        <v>0</v>
      </c>
      <c r="U232" s="364">
        <f t="shared" si="34"/>
        <v>0</v>
      </c>
      <c r="V232" s="325"/>
      <c r="W232" s="325"/>
      <c r="X232" s="325"/>
      <c r="Y232" s="326"/>
      <c r="Z232" s="326"/>
      <c r="AA232" s="326"/>
      <c r="AB232" s="326"/>
      <c r="AC232" s="325"/>
      <c r="AD232" s="325"/>
      <c r="AE232" s="325"/>
      <c r="AF232" s="325"/>
      <c r="AG232" s="325"/>
      <c r="AH232" s="325"/>
      <c r="AI232" s="325"/>
      <c r="AJ232" s="325"/>
      <c r="AK232" s="325"/>
      <c r="AL232" s="325"/>
      <c r="AM232" s="325"/>
      <c r="AN232" s="325"/>
      <c r="AO232" s="325"/>
      <c r="AP232" s="325"/>
      <c r="AQ232" s="325"/>
      <c r="AR232" s="325"/>
      <c r="AS232" s="325"/>
      <c r="AT232" s="325"/>
      <c r="AU232" s="325"/>
      <c r="AV232" s="325"/>
      <c r="AW232" s="325"/>
      <c r="AX232" s="325"/>
      <c r="AY232" s="325"/>
      <c r="AZ232" s="325"/>
      <c r="BA232" s="325"/>
      <c r="BB232" s="325"/>
      <c r="BC232" s="325"/>
      <c r="BD232" s="325"/>
      <c r="BE232" s="325"/>
      <c r="BF232" s="325"/>
      <c r="BG232" s="325"/>
      <c r="BH232" s="325"/>
      <c r="BI232" s="325"/>
      <c r="BJ232" s="325"/>
      <c r="BK232" s="325"/>
      <c r="BL232" s="325"/>
      <c r="BM232" s="325"/>
      <c r="BN232" s="325"/>
      <c r="BO232" s="325"/>
      <c r="BP232" s="325"/>
      <c r="BQ232" s="325"/>
      <c r="BR232" s="325"/>
      <c r="BS232" s="325"/>
      <c r="BT232" s="325"/>
      <c r="BU232" s="325"/>
      <c r="BV232" s="325"/>
      <c r="BW232" s="325"/>
      <c r="BX232" s="325"/>
      <c r="BY232" s="325"/>
      <c r="BZ232" s="325"/>
      <c r="CA232" s="325"/>
      <c r="CB232" s="325"/>
      <c r="CC232" s="325"/>
      <c r="CD232" s="325"/>
      <c r="CE232" s="325"/>
      <c r="CF232" s="325"/>
      <c r="CG232" s="325"/>
      <c r="CH232" s="325"/>
      <c r="CI232" s="325"/>
      <c r="CJ232" s="325"/>
      <c r="CK232" s="325"/>
      <c r="CL232" s="325"/>
      <c r="CM232" s="325"/>
      <c r="CN232" s="325"/>
      <c r="CO232" s="325"/>
      <c r="CP232" s="325"/>
      <c r="CQ232" s="325"/>
      <c r="CR232" s="325"/>
      <c r="CS232" s="325"/>
      <c r="CT232" s="325"/>
      <c r="CU232" s="325"/>
      <c r="CV232" s="325"/>
      <c r="CW232" s="325"/>
      <c r="CX232" s="325"/>
      <c r="CY232" s="325"/>
      <c r="CZ232" s="325"/>
      <c r="DA232" s="325"/>
      <c r="DB232" s="325"/>
      <c r="DC232" s="325"/>
      <c r="DD232" s="325"/>
      <c r="DE232" s="325"/>
    </row>
    <row r="233" spans="2:109" s="28" customFormat="1" ht="16.5" customHeight="1" thickBot="1" x14ac:dyDescent="0.4">
      <c r="B233" s="551">
        <v>38</v>
      </c>
      <c r="C233" s="519"/>
      <c r="D233" s="547" t="s">
        <v>748</v>
      </c>
      <c r="E233" s="57" t="s">
        <v>120</v>
      </c>
      <c r="F233" s="145">
        <f t="shared" si="35"/>
        <v>0</v>
      </c>
      <c r="G233" s="148">
        <v>0</v>
      </c>
      <c r="H233" s="147">
        <v>0</v>
      </c>
      <c r="I233" s="147">
        <v>0</v>
      </c>
      <c r="J233" s="147">
        <v>0</v>
      </c>
      <c r="K233" s="146">
        <f t="shared" si="36"/>
        <v>0</v>
      </c>
      <c r="L233" s="152">
        <v>0</v>
      </c>
      <c r="M233" s="152">
        <v>0</v>
      </c>
      <c r="N233" s="152">
        <v>0</v>
      </c>
      <c r="O233" s="152">
        <v>0</v>
      </c>
      <c r="P233" s="364">
        <f t="shared" si="33"/>
        <v>0</v>
      </c>
      <c r="Q233" s="148">
        <v>0</v>
      </c>
      <c r="R233" s="148">
        <v>0</v>
      </c>
      <c r="S233" s="148">
        <v>0</v>
      </c>
      <c r="T233" s="474">
        <v>0</v>
      </c>
      <c r="U233" s="364">
        <f t="shared" si="34"/>
        <v>0</v>
      </c>
      <c r="V233" s="325"/>
      <c r="W233" s="325"/>
      <c r="X233" s="325"/>
      <c r="Y233" s="326"/>
      <c r="Z233" s="326"/>
      <c r="AA233" s="326"/>
      <c r="AB233" s="326"/>
      <c r="AC233" s="325"/>
      <c r="AD233" s="325"/>
      <c r="AE233" s="325"/>
      <c r="AF233" s="325"/>
      <c r="AG233" s="325"/>
      <c r="AH233" s="325"/>
      <c r="AI233" s="325"/>
      <c r="AJ233" s="325"/>
      <c r="AK233" s="325"/>
      <c r="AL233" s="325"/>
      <c r="AM233" s="325"/>
      <c r="AN233" s="325"/>
      <c r="AO233" s="325"/>
      <c r="AP233" s="325"/>
      <c r="AQ233" s="325"/>
      <c r="AR233" s="325"/>
      <c r="AS233" s="325"/>
      <c r="AT233" s="325"/>
      <c r="AU233" s="325"/>
      <c r="AV233" s="325"/>
      <c r="AW233" s="325"/>
      <c r="AX233" s="325"/>
      <c r="AY233" s="325"/>
      <c r="AZ233" s="325"/>
      <c r="BA233" s="325"/>
      <c r="BB233" s="325"/>
      <c r="BC233" s="325"/>
      <c r="BD233" s="325"/>
      <c r="BE233" s="325"/>
      <c r="BF233" s="325"/>
      <c r="BG233" s="325"/>
      <c r="BH233" s="325"/>
      <c r="BI233" s="325"/>
      <c r="BJ233" s="325"/>
      <c r="BK233" s="325"/>
      <c r="BL233" s="325"/>
      <c r="BM233" s="325"/>
      <c r="BN233" s="325"/>
      <c r="BO233" s="325"/>
      <c r="BP233" s="325"/>
      <c r="BQ233" s="325"/>
      <c r="BR233" s="325"/>
      <c r="BS233" s="325"/>
      <c r="BT233" s="325"/>
      <c r="BU233" s="325"/>
      <c r="BV233" s="325"/>
      <c r="BW233" s="325"/>
      <c r="BX233" s="325"/>
      <c r="BY233" s="325"/>
      <c r="BZ233" s="325"/>
      <c r="CA233" s="325"/>
      <c r="CB233" s="325"/>
      <c r="CC233" s="325"/>
      <c r="CD233" s="325"/>
      <c r="CE233" s="325"/>
      <c r="CF233" s="325"/>
      <c r="CG233" s="325"/>
      <c r="CH233" s="325"/>
      <c r="CI233" s="325"/>
      <c r="CJ233" s="325"/>
      <c r="CK233" s="325"/>
      <c r="CL233" s="325"/>
      <c r="CM233" s="325"/>
      <c r="CN233" s="325"/>
      <c r="CO233" s="325"/>
      <c r="CP233" s="325"/>
      <c r="CQ233" s="325"/>
      <c r="CR233" s="325"/>
      <c r="CS233" s="325"/>
      <c r="CT233" s="325"/>
      <c r="CU233" s="325"/>
      <c r="CV233" s="325"/>
      <c r="CW233" s="325"/>
      <c r="CX233" s="325"/>
      <c r="CY233" s="325"/>
      <c r="CZ233" s="325"/>
      <c r="DA233" s="325"/>
      <c r="DB233" s="325"/>
      <c r="DC233" s="325"/>
      <c r="DD233" s="325"/>
      <c r="DE233" s="325"/>
    </row>
    <row r="234" spans="2:109" s="28" customFormat="1" ht="16.5" customHeight="1" thickBot="1" x14ac:dyDescent="0.4">
      <c r="B234" s="552"/>
      <c r="C234" s="519"/>
      <c r="D234" s="548"/>
      <c r="E234" s="57" t="s">
        <v>207</v>
      </c>
      <c r="F234" s="145">
        <f t="shared" si="35"/>
        <v>0</v>
      </c>
      <c r="G234" s="150">
        <v>0</v>
      </c>
      <c r="H234" s="149">
        <v>0</v>
      </c>
      <c r="I234" s="149">
        <v>0</v>
      </c>
      <c r="J234" s="149">
        <v>0</v>
      </c>
      <c r="K234" s="146">
        <f t="shared" si="36"/>
        <v>0</v>
      </c>
      <c r="L234" s="152">
        <v>0</v>
      </c>
      <c r="M234" s="152">
        <v>0</v>
      </c>
      <c r="N234" s="152">
        <v>0</v>
      </c>
      <c r="O234" s="152">
        <v>0</v>
      </c>
      <c r="P234" s="364">
        <f t="shared" si="33"/>
        <v>0</v>
      </c>
      <c r="Q234" s="150">
        <v>0</v>
      </c>
      <c r="R234" s="148">
        <v>0</v>
      </c>
      <c r="S234" s="148">
        <v>0</v>
      </c>
      <c r="T234" s="474">
        <v>0</v>
      </c>
      <c r="U234" s="364">
        <f t="shared" si="34"/>
        <v>0</v>
      </c>
      <c r="V234" s="325"/>
      <c r="W234" s="325"/>
      <c r="X234" s="325"/>
      <c r="Y234" s="326"/>
      <c r="Z234" s="326"/>
      <c r="AA234" s="326"/>
      <c r="AB234" s="326"/>
      <c r="AC234" s="325"/>
      <c r="AD234" s="325"/>
      <c r="AE234" s="325"/>
      <c r="AF234" s="325"/>
      <c r="AG234" s="325"/>
      <c r="AH234" s="325"/>
      <c r="AI234" s="325"/>
      <c r="AJ234" s="325"/>
      <c r="AK234" s="325"/>
      <c r="AL234" s="325"/>
      <c r="AM234" s="325"/>
      <c r="AN234" s="325"/>
      <c r="AO234" s="325"/>
      <c r="AP234" s="325"/>
      <c r="AQ234" s="325"/>
      <c r="AR234" s="325"/>
      <c r="AS234" s="325"/>
      <c r="AT234" s="325"/>
      <c r="AU234" s="325"/>
      <c r="AV234" s="325"/>
      <c r="AW234" s="325"/>
      <c r="AX234" s="325"/>
      <c r="AY234" s="325"/>
      <c r="AZ234" s="325"/>
      <c r="BA234" s="325"/>
      <c r="BB234" s="325"/>
      <c r="BC234" s="325"/>
      <c r="BD234" s="325"/>
      <c r="BE234" s="325"/>
      <c r="BF234" s="325"/>
      <c r="BG234" s="325"/>
      <c r="BH234" s="325"/>
      <c r="BI234" s="325"/>
      <c r="BJ234" s="325"/>
      <c r="BK234" s="325"/>
      <c r="BL234" s="325"/>
      <c r="BM234" s="325"/>
      <c r="BN234" s="325"/>
      <c r="BO234" s="325"/>
      <c r="BP234" s="325"/>
      <c r="BQ234" s="325"/>
      <c r="BR234" s="325"/>
      <c r="BS234" s="325"/>
      <c r="BT234" s="325"/>
      <c r="BU234" s="325"/>
      <c r="BV234" s="325"/>
      <c r="BW234" s="325"/>
      <c r="BX234" s="325"/>
      <c r="BY234" s="325"/>
      <c r="BZ234" s="325"/>
      <c r="CA234" s="325"/>
      <c r="CB234" s="325"/>
      <c r="CC234" s="325"/>
      <c r="CD234" s="325"/>
      <c r="CE234" s="325"/>
      <c r="CF234" s="325"/>
      <c r="CG234" s="325"/>
      <c r="CH234" s="325"/>
      <c r="CI234" s="325"/>
      <c r="CJ234" s="325"/>
      <c r="CK234" s="325"/>
      <c r="CL234" s="325"/>
      <c r="CM234" s="325"/>
      <c r="CN234" s="325"/>
      <c r="CO234" s="325"/>
      <c r="CP234" s="325"/>
      <c r="CQ234" s="325"/>
      <c r="CR234" s="325"/>
      <c r="CS234" s="325"/>
      <c r="CT234" s="325"/>
      <c r="CU234" s="325"/>
      <c r="CV234" s="325"/>
      <c r="CW234" s="325"/>
      <c r="CX234" s="325"/>
      <c r="CY234" s="325"/>
      <c r="CZ234" s="325"/>
      <c r="DA234" s="325"/>
      <c r="DB234" s="325"/>
      <c r="DC234" s="325"/>
      <c r="DD234" s="325"/>
      <c r="DE234" s="325"/>
    </row>
    <row r="235" spans="2:109" s="28" customFormat="1" ht="16.5" customHeight="1" thickBot="1" x14ac:dyDescent="0.4">
      <c r="B235" s="553"/>
      <c r="C235" s="519"/>
      <c r="D235" s="549"/>
      <c r="E235" s="58" t="s">
        <v>116</v>
      </c>
      <c r="F235" s="145">
        <f t="shared" si="35"/>
        <v>0</v>
      </c>
      <c r="G235" s="152">
        <v>0</v>
      </c>
      <c r="H235" s="151">
        <v>0</v>
      </c>
      <c r="I235" s="151">
        <v>0</v>
      </c>
      <c r="J235" s="151">
        <v>0</v>
      </c>
      <c r="K235" s="146">
        <f t="shared" si="36"/>
        <v>0</v>
      </c>
      <c r="L235" s="152">
        <v>0</v>
      </c>
      <c r="M235" s="152">
        <v>0</v>
      </c>
      <c r="N235" s="152">
        <v>0</v>
      </c>
      <c r="O235" s="152">
        <v>0</v>
      </c>
      <c r="P235" s="364">
        <f t="shared" si="33"/>
        <v>0</v>
      </c>
      <c r="Q235" s="152">
        <v>0</v>
      </c>
      <c r="R235" s="148">
        <v>0</v>
      </c>
      <c r="S235" s="148">
        <v>0</v>
      </c>
      <c r="T235" s="474">
        <v>0</v>
      </c>
      <c r="U235" s="364">
        <f t="shared" si="34"/>
        <v>0</v>
      </c>
      <c r="V235" s="325"/>
      <c r="W235" s="325"/>
      <c r="X235" s="325"/>
      <c r="Y235" s="326"/>
      <c r="Z235" s="326"/>
      <c r="AA235" s="326"/>
      <c r="AB235" s="326"/>
      <c r="AC235" s="325"/>
      <c r="AD235" s="325"/>
      <c r="AE235" s="325"/>
      <c r="AF235" s="325"/>
      <c r="AG235" s="325"/>
      <c r="AH235" s="325"/>
      <c r="AI235" s="325"/>
      <c r="AJ235" s="325"/>
      <c r="AK235" s="325"/>
      <c r="AL235" s="325"/>
      <c r="AM235" s="325"/>
      <c r="AN235" s="325"/>
      <c r="AO235" s="325"/>
      <c r="AP235" s="325"/>
      <c r="AQ235" s="325"/>
      <c r="AR235" s="325"/>
      <c r="AS235" s="325"/>
      <c r="AT235" s="325"/>
      <c r="AU235" s="325"/>
      <c r="AV235" s="325"/>
      <c r="AW235" s="325"/>
      <c r="AX235" s="325"/>
      <c r="AY235" s="325"/>
      <c r="AZ235" s="325"/>
      <c r="BA235" s="325"/>
      <c r="BB235" s="325"/>
      <c r="BC235" s="325"/>
      <c r="BD235" s="325"/>
      <c r="BE235" s="325"/>
      <c r="BF235" s="325"/>
      <c r="BG235" s="325"/>
      <c r="BH235" s="325"/>
      <c r="BI235" s="325"/>
      <c r="BJ235" s="325"/>
      <c r="BK235" s="325"/>
      <c r="BL235" s="325"/>
      <c r="BM235" s="325"/>
      <c r="BN235" s="325"/>
      <c r="BO235" s="325"/>
      <c r="BP235" s="325"/>
      <c r="BQ235" s="325"/>
      <c r="BR235" s="325"/>
      <c r="BS235" s="325"/>
      <c r="BT235" s="325"/>
      <c r="BU235" s="325"/>
      <c r="BV235" s="325"/>
      <c r="BW235" s="325"/>
      <c r="BX235" s="325"/>
      <c r="BY235" s="325"/>
      <c r="BZ235" s="325"/>
      <c r="CA235" s="325"/>
      <c r="CB235" s="325"/>
      <c r="CC235" s="325"/>
      <c r="CD235" s="325"/>
      <c r="CE235" s="325"/>
      <c r="CF235" s="325"/>
      <c r="CG235" s="325"/>
      <c r="CH235" s="325"/>
      <c r="CI235" s="325"/>
      <c r="CJ235" s="325"/>
      <c r="CK235" s="325"/>
      <c r="CL235" s="325"/>
      <c r="CM235" s="325"/>
      <c r="CN235" s="325"/>
      <c r="CO235" s="325"/>
      <c r="CP235" s="325"/>
      <c r="CQ235" s="325"/>
      <c r="CR235" s="325"/>
      <c r="CS235" s="325"/>
      <c r="CT235" s="325"/>
      <c r="CU235" s="325"/>
      <c r="CV235" s="325"/>
      <c r="CW235" s="325"/>
      <c r="CX235" s="325"/>
      <c r="CY235" s="325"/>
      <c r="CZ235" s="325"/>
      <c r="DA235" s="325"/>
      <c r="DB235" s="325"/>
      <c r="DC235" s="325"/>
      <c r="DD235" s="325"/>
      <c r="DE235" s="325"/>
    </row>
    <row r="236" spans="2:109" s="28" customFormat="1" ht="16.5" customHeight="1" thickBot="1" x14ac:dyDescent="0.4">
      <c r="B236" s="583">
        <v>39</v>
      </c>
      <c r="C236" s="519"/>
      <c r="D236" s="547" t="s">
        <v>733</v>
      </c>
      <c r="E236" s="57" t="s">
        <v>120</v>
      </c>
      <c r="F236" s="145">
        <f t="shared" si="35"/>
        <v>0</v>
      </c>
      <c r="G236" s="148">
        <v>0</v>
      </c>
      <c r="H236" s="147">
        <v>0</v>
      </c>
      <c r="I236" s="147">
        <v>0</v>
      </c>
      <c r="J236" s="147">
        <v>0</v>
      </c>
      <c r="K236" s="146">
        <f t="shared" si="36"/>
        <v>0</v>
      </c>
      <c r="L236" s="152">
        <v>0</v>
      </c>
      <c r="M236" s="152">
        <v>0</v>
      </c>
      <c r="N236" s="152">
        <v>0</v>
      </c>
      <c r="O236" s="152">
        <v>0</v>
      </c>
      <c r="P236" s="364">
        <f t="shared" si="33"/>
        <v>0</v>
      </c>
      <c r="Q236" s="148">
        <v>0</v>
      </c>
      <c r="R236" s="148">
        <v>0</v>
      </c>
      <c r="S236" s="148">
        <v>0</v>
      </c>
      <c r="T236" s="474">
        <v>0</v>
      </c>
      <c r="U236" s="364">
        <f t="shared" si="34"/>
        <v>0</v>
      </c>
      <c r="V236" s="325"/>
      <c r="W236" s="325"/>
      <c r="X236" s="325"/>
      <c r="Y236" s="326"/>
      <c r="Z236" s="326"/>
      <c r="AA236" s="326"/>
      <c r="AB236" s="326"/>
      <c r="AC236" s="325"/>
      <c r="AD236" s="325"/>
      <c r="AE236" s="325"/>
      <c r="AF236" s="325"/>
      <c r="AG236" s="325"/>
      <c r="AH236" s="325"/>
      <c r="AI236" s="325"/>
      <c r="AJ236" s="325"/>
      <c r="AK236" s="325"/>
      <c r="AL236" s="325"/>
      <c r="AM236" s="325"/>
      <c r="AN236" s="325"/>
      <c r="AO236" s="325"/>
      <c r="AP236" s="325"/>
      <c r="AQ236" s="325"/>
      <c r="AR236" s="325"/>
      <c r="AS236" s="325"/>
      <c r="AT236" s="325"/>
      <c r="AU236" s="325"/>
      <c r="AV236" s="325"/>
      <c r="AW236" s="325"/>
      <c r="AX236" s="325"/>
      <c r="AY236" s="325"/>
      <c r="AZ236" s="325"/>
      <c r="BA236" s="325"/>
      <c r="BB236" s="325"/>
      <c r="BC236" s="325"/>
      <c r="BD236" s="325"/>
      <c r="BE236" s="325"/>
      <c r="BF236" s="325"/>
      <c r="BG236" s="325"/>
      <c r="BH236" s="325"/>
      <c r="BI236" s="325"/>
      <c r="BJ236" s="325"/>
      <c r="BK236" s="325"/>
      <c r="BL236" s="325"/>
      <c r="BM236" s="325"/>
      <c r="BN236" s="325"/>
      <c r="BO236" s="325"/>
      <c r="BP236" s="325"/>
      <c r="BQ236" s="325"/>
      <c r="BR236" s="325"/>
      <c r="BS236" s="325"/>
      <c r="BT236" s="325"/>
      <c r="BU236" s="325"/>
      <c r="BV236" s="325"/>
      <c r="BW236" s="325"/>
      <c r="BX236" s="325"/>
      <c r="BY236" s="325"/>
      <c r="BZ236" s="325"/>
      <c r="CA236" s="325"/>
      <c r="CB236" s="325"/>
      <c r="CC236" s="325"/>
      <c r="CD236" s="325"/>
      <c r="CE236" s="325"/>
      <c r="CF236" s="325"/>
      <c r="CG236" s="325"/>
      <c r="CH236" s="325"/>
      <c r="CI236" s="325"/>
      <c r="CJ236" s="325"/>
      <c r="CK236" s="325"/>
      <c r="CL236" s="325"/>
      <c r="CM236" s="325"/>
      <c r="CN236" s="325"/>
      <c r="CO236" s="325"/>
      <c r="CP236" s="325"/>
      <c r="CQ236" s="325"/>
      <c r="CR236" s="325"/>
      <c r="CS236" s="325"/>
      <c r="CT236" s="325"/>
      <c r="CU236" s="325"/>
      <c r="CV236" s="325"/>
      <c r="CW236" s="325"/>
      <c r="CX236" s="325"/>
      <c r="CY236" s="325"/>
      <c r="CZ236" s="325"/>
      <c r="DA236" s="325"/>
      <c r="DB236" s="325"/>
      <c r="DC236" s="325"/>
      <c r="DD236" s="325"/>
      <c r="DE236" s="325"/>
    </row>
    <row r="237" spans="2:109" s="28" customFormat="1" ht="16.5" customHeight="1" thickBot="1" x14ac:dyDescent="0.4">
      <c r="B237" s="552"/>
      <c r="C237" s="519"/>
      <c r="D237" s="548"/>
      <c r="E237" s="57" t="s">
        <v>207</v>
      </c>
      <c r="F237" s="145">
        <f t="shared" si="35"/>
        <v>0</v>
      </c>
      <c r="G237" s="150">
        <v>0</v>
      </c>
      <c r="H237" s="149">
        <v>0</v>
      </c>
      <c r="I237" s="149">
        <v>0</v>
      </c>
      <c r="J237" s="149">
        <v>0</v>
      </c>
      <c r="K237" s="146">
        <f t="shared" si="36"/>
        <v>0</v>
      </c>
      <c r="L237" s="152">
        <v>0</v>
      </c>
      <c r="M237" s="152">
        <v>0</v>
      </c>
      <c r="N237" s="152">
        <v>0</v>
      </c>
      <c r="O237" s="152">
        <v>0</v>
      </c>
      <c r="P237" s="364">
        <f t="shared" si="33"/>
        <v>0</v>
      </c>
      <c r="Q237" s="150">
        <v>0</v>
      </c>
      <c r="R237" s="148">
        <v>0</v>
      </c>
      <c r="S237" s="148">
        <v>0</v>
      </c>
      <c r="T237" s="474">
        <v>0</v>
      </c>
      <c r="U237" s="364">
        <f t="shared" si="34"/>
        <v>0</v>
      </c>
      <c r="V237" s="325"/>
      <c r="W237" s="325"/>
      <c r="X237" s="325"/>
      <c r="Y237" s="326"/>
      <c r="Z237" s="326"/>
      <c r="AA237" s="326"/>
      <c r="AB237" s="326"/>
      <c r="AC237" s="325"/>
      <c r="AD237" s="325"/>
      <c r="AE237" s="325"/>
      <c r="AF237" s="325"/>
      <c r="AG237" s="325"/>
      <c r="AH237" s="325"/>
      <c r="AI237" s="325"/>
      <c r="AJ237" s="325"/>
      <c r="AK237" s="325"/>
      <c r="AL237" s="325"/>
      <c r="AM237" s="325"/>
      <c r="AN237" s="325"/>
      <c r="AO237" s="325"/>
      <c r="AP237" s="325"/>
      <c r="AQ237" s="325"/>
      <c r="AR237" s="325"/>
      <c r="AS237" s="325"/>
      <c r="AT237" s="325"/>
      <c r="AU237" s="325"/>
      <c r="AV237" s="325"/>
      <c r="AW237" s="325"/>
      <c r="AX237" s="325"/>
      <c r="AY237" s="325"/>
      <c r="AZ237" s="325"/>
      <c r="BA237" s="325"/>
      <c r="BB237" s="325"/>
      <c r="BC237" s="325"/>
      <c r="BD237" s="325"/>
      <c r="BE237" s="325"/>
      <c r="BF237" s="325"/>
      <c r="BG237" s="325"/>
      <c r="BH237" s="325"/>
      <c r="BI237" s="325"/>
      <c r="BJ237" s="325"/>
      <c r="BK237" s="325"/>
      <c r="BL237" s="325"/>
      <c r="BM237" s="325"/>
      <c r="BN237" s="325"/>
      <c r="BO237" s="325"/>
      <c r="BP237" s="325"/>
      <c r="BQ237" s="325"/>
      <c r="BR237" s="325"/>
      <c r="BS237" s="325"/>
      <c r="BT237" s="325"/>
      <c r="BU237" s="325"/>
      <c r="BV237" s="325"/>
      <c r="BW237" s="325"/>
      <c r="BX237" s="325"/>
      <c r="BY237" s="325"/>
      <c r="BZ237" s="325"/>
      <c r="CA237" s="325"/>
      <c r="CB237" s="325"/>
      <c r="CC237" s="325"/>
      <c r="CD237" s="325"/>
      <c r="CE237" s="325"/>
      <c r="CF237" s="325"/>
      <c r="CG237" s="325"/>
      <c r="CH237" s="325"/>
      <c r="CI237" s="325"/>
      <c r="CJ237" s="325"/>
      <c r="CK237" s="325"/>
      <c r="CL237" s="325"/>
      <c r="CM237" s="325"/>
      <c r="CN237" s="325"/>
      <c r="CO237" s="325"/>
      <c r="CP237" s="325"/>
      <c r="CQ237" s="325"/>
      <c r="CR237" s="325"/>
      <c r="CS237" s="325"/>
      <c r="CT237" s="325"/>
      <c r="CU237" s="325"/>
      <c r="CV237" s="325"/>
      <c r="CW237" s="325"/>
      <c r="CX237" s="325"/>
      <c r="CY237" s="325"/>
      <c r="CZ237" s="325"/>
      <c r="DA237" s="325"/>
      <c r="DB237" s="325"/>
      <c r="DC237" s="325"/>
      <c r="DD237" s="325"/>
      <c r="DE237" s="325"/>
    </row>
    <row r="238" spans="2:109" s="28" customFormat="1" ht="16.5" customHeight="1" thickBot="1" x14ac:dyDescent="0.4">
      <c r="B238" s="553"/>
      <c r="C238" s="519"/>
      <c r="D238" s="549"/>
      <c r="E238" s="58" t="s">
        <v>116</v>
      </c>
      <c r="F238" s="145">
        <f t="shared" si="35"/>
        <v>0</v>
      </c>
      <c r="G238" s="152">
        <v>0</v>
      </c>
      <c r="H238" s="151">
        <v>0</v>
      </c>
      <c r="I238" s="151">
        <v>0</v>
      </c>
      <c r="J238" s="151">
        <v>0</v>
      </c>
      <c r="K238" s="146">
        <f t="shared" si="36"/>
        <v>0</v>
      </c>
      <c r="L238" s="152">
        <v>0</v>
      </c>
      <c r="M238" s="152">
        <v>0</v>
      </c>
      <c r="N238" s="152">
        <v>0</v>
      </c>
      <c r="O238" s="152">
        <v>0</v>
      </c>
      <c r="P238" s="364">
        <f t="shared" si="33"/>
        <v>0</v>
      </c>
      <c r="Q238" s="152">
        <v>0</v>
      </c>
      <c r="R238" s="148">
        <v>0</v>
      </c>
      <c r="S238" s="148">
        <v>0</v>
      </c>
      <c r="T238" s="474">
        <v>0</v>
      </c>
      <c r="U238" s="364">
        <f t="shared" si="34"/>
        <v>0</v>
      </c>
      <c r="V238" s="325"/>
      <c r="W238" s="325"/>
      <c r="X238" s="325"/>
      <c r="Y238" s="326"/>
      <c r="Z238" s="326"/>
      <c r="AA238" s="326"/>
      <c r="AB238" s="326"/>
      <c r="AC238" s="325"/>
      <c r="AD238" s="325"/>
      <c r="AE238" s="325"/>
      <c r="AF238" s="325"/>
      <c r="AG238" s="325"/>
      <c r="AH238" s="325"/>
      <c r="AI238" s="325"/>
      <c r="AJ238" s="325"/>
      <c r="AK238" s="325"/>
      <c r="AL238" s="325"/>
      <c r="AM238" s="325"/>
      <c r="AN238" s="325"/>
      <c r="AO238" s="325"/>
      <c r="AP238" s="325"/>
      <c r="AQ238" s="325"/>
      <c r="AR238" s="325"/>
      <c r="AS238" s="325"/>
      <c r="AT238" s="325"/>
      <c r="AU238" s="325"/>
      <c r="AV238" s="325"/>
      <c r="AW238" s="325"/>
      <c r="AX238" s="325"/>
      <c r="AY238" s="325"/>
      <c r="AZ238" s="325"/>
      <c r="BA238" s="325"/>
      <c r="BB238" s="325"/>
      <c r="BC238" s="325"/>
      <c r="BD238" s="325"/>
      <c r="BE238" s="325"/>
      <c r="BF238" s="325"/>
      <c r="BG238" s="325"/>
      <c r="BH238" s="325"/>
      <c r="BI238" s="325"/>
      <c r="BJ238" s="325"/>
      <c r="BK238" s="325"/>
      <c r="BL238" s="325"/>
      <c r="BM238" s="325"/>
      <c r="BN238" s="325"/>
      <c r="BO238" s="325"/>
      <c r="BP238" s="325"/>
      <c r="BQ238" s="325"/>
      <c r="BR238" s="325"/>
      <c r="BS238" s="325"/>
      <c r="BT238" s="325"/>
      <c r="BU238" s="325"/>
      <c r="BV238" s="325"/>
      <c r="BW238" s="325"/>
      <c r="BX238" s="325"/>
      <c r="BY238" s="325"/>
      <c r="BZ238" s="325"/>
      <c r="CA238" s="325"/>
      <c r="CB238" s="325"/>
      <c r="CC238" s="325"/>
      <c r="CD238" s="325"/>
      <c r="CE238" s="325"/>
      <c r="CF238" s="325"/>
      <c r="CG238" s="325"/>
      <c r="CH238" s="325"/>
      <c r="CI238" s="325"/>
      <c r="CJ238" s="325"/>
      <c r="CK238" s="325"/>
      <c r="CL238" s="325"/>
      <c r="CM238" s="325"/>
      <c r="CN238" s="325"/>
      <c r="CO238" s="325"/>
      <c r="CP238" s="325"/>
      <c r="CQ238" s="325"/>
      <c r="CR238" s="325"/>
      <c r="CS238" s="325"/>
      <c r="CT238" s="325"/>
      <c r="CU238" s="325"/>
      <c r="CV238" s="325"/>
      <c r="CW238" s="325"/>
      <c r="CX238" s="325"/>
      <c r="CY238" s="325"/>
      <c r="CZ238" s="325"/>
      <c r="DA238" s="325"/>
      <c r="DB238" s="325"/>
      <c r="DC238" s="325"/>
      <c r="DD238" s="325"/>
      <c r="DE238" s="325"/>
    </row>
    <row r="239" spans="2:109" s="28" customFormat="1" ht="16.5" customHeight="1" thickBot="1" x14ac:dyDescent="0.4">
      <c r="B239" s="551">
        <v>40</v>
      </c>
      <c r="C239" s="519"/>
      <c r="D239" s="547" t="s">
        <v>749</v>
      </c>
      <c r="E239" s="57" t="s">
        <v>120</v>
      </c>
      <c r="F239" s="145">
        <f t="shared" si="35"/>
        <v>0</v>
      </c>
      <c r="G239" s="148">
        <v>0</v>
      </c>
      <c r="H239" s="147">
        <v>0</v>
      </c>
      <c r="I239" s="147">
        <v>0</v>
      </c>
      <c r="J239" s="147">
        <v>0</v>
      </c>
      <c r="K239" s="146">
        <f t="shared" si="36"/>
        <v>0</v>
      </c>
      <c r="L239" s="152">
        <v>0</v>
      </c>
      <c r="M239" s="152">
        <v>0</v>
      </c>
      <c r="N239" s="152">
        <v>0</v>
      </c>
      <c r="O239" s="152">
        <v>0</v>
      </c>
      <c r="P239" s="364">
        <f t="shared" si="33"/>
        <v>0</v>
      </c>
      <c r="Q239" s="148">
        <v>0</v>
      </c>
      <c r="R239" s="148">
        <v>0</v>
      </c>
      <c r="S239" s="148">
        <v>0</v>
      </c>
      <c r="T239" s="474">
        <v>0</v>
      </c>
      <c r="U239" s="364">
        <f t="shared" si="34"/>
        <v>0</v>
      </c>
      <c r="V239" s="325"/>
      <c r="W239" s="325"/>
      <c r="X239" s="325"/>
      <c r="Y239" s="326"/>
      <c r="Z239" s="326"/>
      <c r="AA239" s="326"/>
      <c r="AB239" s="326"/>
      <c r="AC239" s="325"/>
      <c r="AD239" s="325"/>
      <c r="AE239" s="325"/>
      <c r="AF239" s="325"/>
      <c r="AG239" s="325"/>
      <c r="AH239" s="325"/>
      <c r="AI239" s="325"/>
      <c r="AJ239" s="325"/>
      <c r="AK239" s="325"/>
      <c r="AL239" s="325"/>
      <c r="AM239" s="325"/>
      <c r="AN239" s="325"/>
      <c r="AO239" s="325"/>
      <c r="AP239" s="325"/>
      <c r="AQ239" s="325"/>
      <c r="AR239" s="325"/>
      <c r="AS239" s="325"/>
      <c r="AT239" s="325"/>
      <c r="AU239" s="325"/>
      <c r="AV239" s="325"/>
      <c r="AW239" s="325"/>
      <c r="AX239" s="325"/>
      <c r="AY239" s="325"/>
      <c r="AZ239" s="325"/>
      <c r="BA239" s="325"/>
      <c r="BB239" s="325"/>
      <c r="BC239" s="325"/>
      <c r="BD239" s="325"/>
      <c r="BE239" s="325"/>
      <c r="BF239" s="325"/>
      <c r="BG239" s="325"/>
      <c r="BH239" s="325"/>
      <c r="BI239" s="325"/>
      <c r="BJ239" s="325"/>
      <c r="BK239" s="325"/>
      <c r="BL239" s="325"/>
      <c r="BM239" s="325"/>
      <c r="BN239" s="325"/>
      <c r="BO239" s="325"/>
      <c r="BP239" s="325"/>
      <c r="BQ239" s="325"/>
      <c r="BR239" s="325"/>
      <c r="BS239" s="325"/>
      <c r="BT239" s="325"/>
      <c r="BU239" s="325"/>
      <c r="BV239" s="325"/>
      <c r="BW239" s="325"/>
      <c r="BX239" s="325"/>
      <c r="BY239" s="325"/>
      <c r="BZ239" s="325"/>
      <c r="CA239" s="325"/>
      <c r="CB239" s="325"/>
      <c r="CC239" s="325"/>
      <c r="CD239" s="325"/>
      <c r="CE239" s="325"/>
      <c r="CF239" s="325"/>
      <c r="CG239" s="325"/>
      <c r="CH239" s="325"/>
      <c r="CI239" s="325"/>
      <c r="CJ239" s="325"/>
      <c r="CK239" s="325"/>
      <c r="CL239" s="325"/>
      <c r="CM239" s="325"/>
      <c r="CN239" s="325"/>
      <c r="CO239" s="325"/>
      <c r="CP239" s="325"/>
      <c r="CQ239" s="325"/>
      <c r="CR239" s="325"/>
      <c r="CS239" s="325"/>
      <c r="CT239" s="325"/>
      <c r="CU239" s="325"/>
      <c r="CV239" s="325"/>
      <c r="CW239" s="325"/>
      <c r="CX239" s="325"/>
      <c r="CY239" s="325"/>
      <c r="CZ239" s="325"/>
      <c r="DA239" s="325"/>
      <c r="DB239" s="325"/>
      <c r="DC239" s="325"/>
      <c r="DD239" s="325"/>
      <c r="DE239" s="325"/>
    </row>
    <row r="240" spans="2:109" s="28" customFormat="1" ht="16.5" customHeight="1" thickBot="1" x14ac:dyDescent="0.4">
      <c r="B240" s="552"/>
      <c r="C240" s="519"/>
      <c r="D240" s="548"/>
      <c r="E240" s="57" t="s">
        <v>207</v>
      </c>
      <c r="F240" s="145">
        <f t="shared" si="35"/>
        <v>0</v>
      </c>
      <c r="G240" s="150">
        <v>0</v>
      </c>
      <c r="H240" s="149">
        <v>0</v>
      </c>
      <c r="I240" s="149">
        <v>0</v>
      </c>
      <c r="J240" s="149">
        <v>0</v>
      </c>
      <c r="K240" s="146">
        <f t="shared" si="36"/>
        <v>0</v>
      </c>
      <c r="L240" s="152">
        <v>0</v>
      </c>
      <c r="M240" s="152">
        <v>0</v>
      </c>
      <c r="N240" s="152">
        <v>0</v>
      </c>
      <c r="O240" s="152">
        <v>0</v>
      </c>
      <c r="P240" s="364">
        <f t="shared" si="33"/>
        <v>0</v>
      </c>
      <c r="Q240" s="150">
        <v>0</v>
      </c>
      <c r="R240" s="148">
        <v>0</v>
      </c>
      <c r="S240" s="148">
        <v>0</v>
      </c>
      <c r="T240" s="474">
        <v>0</v>
      </c>
      <c r="U240" s="364">
        <f t="shared" si="34"/>
        <v>0</v>
      </c>
      <c r="V240" s="325"/>
      <c r="W240" s="325"/>
      <c r="X240" s="325"/>
      <c r="Y240" s="326"/>
      <c r="Z240" s="326"/>
      <c r="AA240" s="326"/>
      <c r="AB240" s="326"/>
      <c r="AC240" s="325"/>
      <c r="AD240" s="325"/>
      <c r="AE240" s="325"/>
      <c r="AF240" s="325"/>
      <c r="AG240" s="325"/>
      <c r="AH240" s="325"/>
      <c r="AI240" s="325"/>
      <c r="AJ240" s="325"/>
      <c r="AK240" s="325"/>
      <c r="AL240" s="325"/>
      <c r="AM240" s="325"/>
      <c r="AN240" s="325"/>
      <c r="AO240" s="325"/>
      <c r="AP240" s="325"/>
      <c r="AQ240" s="325"/>
      <c r="AR240" s="325"/>
      <c r="AS240" s="325"/>
      <c r="AT240" s="325"/>
      <c r="AU240" s="325"/>
      <c r="AV240" s="325"/>
      <c r="AW240" s="325"/>
      <c r="AX240" s="325"/>
      <c r="AY240" s="325"/>
      <c r="AZ240" s="325"/>
      <c r="BA240" s="325"/>
      <c r="BB240" s="325"/>
      <c r="BC240" s="325"/>
      <c r="BD240" s="325"/>
      <c r="BE240" s="325"/>
      <c r="BF240" s="325"/>
      <c r="BG240" s="325"/>
      <c r="BH240" s="325"/>
      <c r="BI240" s="325"/>
      <c r="BJ240" s="325"/>
      <c r="BK240" s="325"/>
      <c r="BL240" s="325"/>
      <c r="BM240" s="325"/>
      <c r="BN240" s="325"/>
      <c r="BO240" s="325"/>
      <c r="BP240" s="325"/>
      <c r="BQ240" s="325"/>
      <c r="BR240" s="325"/>
      <c r="BS240" s="325"/>
      <c r="BT240" s="325"/>
      <c r="BU240" s="325"/>
      <c r="BV240" s="325"/>
      <c r="BW240" s="325"/>
      <c r="BX240" s="325"/>
      <c r="BY240" s="325"/>
      <c r="BZ240" s="325"/>
      <c r="CA240" s="325"/>
      <c r="CB240" s="325"/>
      <c r="CC240" s="325"/>
      <c r="CD240" s="325"/>
      <c r="CE240" s="325"/>
      <c r="CF240" s="325"/>
      <c r="CG240" s="325"/>
      <c r="CH240" s="325"/>
      <c r="CI240" s="325"/>
      <c r="CJ240" s="325"/>
      <c r="CK240" s="325"/>
      <c r="CL240" s="325"/>
      <c r="CM240" s="325"/>
      <c r="CN240" s="325"/>
      <c r="CO240" s="325"/>
      <c r="CP240" s="325"/>
      <c r="CQ240" s="325"/>
      <c r="CR240" s="325"/>
      <c r="CS240" s="325"/>
      <c r="CT240" s="325"/>
      <c r="CU240" s="325"/>
      <c r="CV240" s="325"/>
      <c r="CW240" s="325"/>
      <c r="CX240" s="325"/>
      <c r="CY240" s="325"/>
      <c r="CZ240" s="325"/>
      <c r="DA240" s="325"/>
      <c r="DB240" s="325"/>
      <c r="DC240" s="325"/>
      <c r="DD240" s="325"/>
      <c r="DE240" s="325"/>
    </row>
    <row r="241" spans="2:109" s="28" customFormat="1" ht="16.5" customHeight="1" thickBot="1" x14ac:dyDescent="0.4">
      <c r="B241" s="553"/>
      <c r="C241" s="519"/>
      <c r="D241" s="549"/>
      <c r="E241" s="58" t="s">
        <v>116</v>
      </c>
      <c r="F241" s="145">
        <f t="shared" si="35"/>
        <v>0</v>
      </c>
      <c r="G241" s="152">
        <v>0</v>
      </c>
      <c r="H241" s="151">
        <v>0</v>
      </c>
      <c r="I241" s="151">
        <v>0</v>
      </c>
      <c r="J241" s="151">
        <v>0</v>
      </c>
      <c r="K241" s="146">
        <f t="shared" si="36"/>
        <v>0</v>
      </c>
      <c r="L241" s="152">
        <v>0</v>
      </c>
      <c r="M241" s="152">
        <v>0</v>
      </c>
      <c r="N241" s="152">
        <v>0</v>
      </c>
      <c r="O241" s="152">
        <v>0</v>
      </c>
      <c r="P241" s="364">
        <f t="shared" si="33"/>
        <v>0</v>
      </c>
      <c r="Q241" s="152">
        <v>0</v>
      </c>
      <c r="R241" s="148">
        <v>0</v>
      </c>
      <c r="S241" s="148">
        <v>0</v>
      </c>
      <c r="T241" s="474">
        <v>0</v>
      </c>
      <c r="U241" s="364">
        <f t="shared" si="34"/>
        <v>0</v>
      </c>
      <c r="V241" s="325"/>
      <c r="W241" s="325"/>
      <c r="X241" s="325"/>
      <c r="Y241" s="326"/>
      <c r="Z241" s="326"/>
      <c r="AA241" s="326"/>
      <c r="AB241" s="326"/>
      <c r="AC241" s="325"/>
      <c r="AD241" s="325"/>
      <c r="AE241" s="325"/>
      <c r="AF241" s="325"/>
      <c r="AG241" s="325"/>
      <c r="AH241" s="325"/>
      <c r="AI241" s="325"/>
      <c r="AJ241" s="325"/>
      <c r="AK241" s="325"/>
      <c r="AL241" s="325"/>
      <c r="AM241" s="325"/>
      <c r="AN241" s="325"/>
      <c r="AO241" s="325"/>
      <c r="AP241" s="325"/>
      <c r="AQ241" s="325"/>
      <c r="AR241" s="325"/>
      <c r="AS241" s="325"/>
      <c r="AT241" s="325"/>
      <c r="AU241" s="325"/>
      <c r="AV241" s="325"/>
      <c r="AW241" s="325"/>
      <c r="AX241" s="325"/>
      <c r="AY241" s="325"/>
      <c r="AZ241" s="325"/>
      <c r="BA241" s="325"/>
      <c r="BB241" s="325"/>
      <c r="BC241" s="325"/>
      <c r="BD241" s="325"/>
      <c r="BE241" s="325"/>
      <c r="BF241" s="325"/>
      <c r="BG241" s="325"/>
      <c r="BH241" s="325"/>
      <c r="BI241" s="325"/>
      <c r="BJ241" s="325"/>
      <c r="BK241" s="325"/>
      <c r="BL241" s="325"/>
      <c r="BM241" s="325"/>
      <c r="BN241" s="325"/>
      <c r="BO241" s="325"/>
      <c r="BP241" s="325"/>
      <c r="BQ241" s="325"/>
      <c r="BR241" s="325"/>
      <c r="BS241" s="325"/>
      <c r="BT241" s="325"/>
      <c r="BU241" s="325"/>
      <c r="BV241" s="325"/>
      <c r="BW241" s="325"/>
      <c r="BX241" s="325"/>
      <c r="BY241" s="325"/>
      <c r="BZ241" s="325"/>
      <c r="CA241" s="325"/>
      <c r="CB241" s="325"/>
      <c r="CC241" s="325"/>
      <c r="CD241" s="325"/>
      <c r="CE241" s="325"/>
      <c r="CF241" s="325"/>
      <c r="CG241" s="325"/>
      <c r="CH241" s="325"/>
      <c r="CI241" s="325"/>
      <c r="CJ241" s="325"/>
      <c r="CK241" s="325"/>
      <c r="CL241" s="325"/>
      <c r="CM241" s="325"/>
      <c r="CN241" s="325"/>
      <c r="CO241" s="325"/>
      <c r="CP241" s="325"/>
      <c r="CQ241" s="325"/>
      <c r="CR241" s="325"/>
      <c r="CS241" s="325"/>
      <c r="CT241" s="325"/>
      <c r="CU241" s="325"/>
      <c r="CV241" s="325"/>
      <c r="CW241" s="325"/>
      <c r="CX241" s="325"/>
      <c r="CY241" s="325"/>
      <c r="CZ241" s="325"/>
      <c r="DA241" s="325"/>
      <c r="DB241" s="325"/>
      <c r="DC241" s="325"/>
      <c r="DD241" s="325"/>
      <c r="DE241" s="325"/>
    </row>
    <row r="242" spans="2:109" s="28" customFormat="1" ht="16.5" customHeight="1" thickBot="1" x14ac:dyDescent="0.4">
      <c r="B242" s="583">
        <v>41</v>
      </c>
      <c r="C242" s="519"/>
      <c r="D242" s="547" t="s">
        <v>750</v>
      </c>
      <c r="E242" s="57" t="s">
        <v>120</v>
      </c>
      <c r="F242" s="145">
        <f t="shared" si="35"/>
        <v>0</v>
      </c>
      <c r="G242" s="148">
        <v>0</v>
      </c>
      <c r="H242" s="147">
        <v>0</v>
      </c>
      <c r="I242" s="147">
        <v>0</v>
      </c>
      <c r="J242" s="147">
        <v>0</v>
      </c>
      <c r="K242" s="146">
        <f t="shared" si="36"/>
        <v>0</v>
      </c>
      <c r="L242" s="152">
        <v>0</v>
      </c>
      <c r="M242" s="152">
        <v>0</v>
      </c>
      <c r="N242" s="152">
        <v>0</v>
      </c>
      <c r="O242" s="152">
        <v>0</v>
      </c>
      <c r="P242" s="364">
        <f t="shared" si="33"/>
        <v>0</v>
      </c>
      <c r="Q242" s="148">
        <v>0</v>
      </c>
      <c r="R242" s="148">
        <v>0</v>
      </c>
      <c r="S242" s="148">
        <v>0</v>
      </c>
      <c r="T242" s="474">
        <v>0</v>
      </c>
      <c r="U242" s="364">
        <f t="shared" si="34"/>
        <v>0</v>
      </c>
      <c r="V242" s="325"/>
      <c r="W242" s="325"/>
      <c r="X242" s="325"/>
      <c r="Y242" s="326"/>
      <c r="Z242" s="326"/>
      <c r="AA242" s="326"/>
      <c r="AB242" s="326"/>
      <c r="AC242" s="325"/>
      <c r="AD242" s="325"/>
      <c r="AE242" s="325"/>
      <c r="AF242" s="325"/>
      <c r="AG242" s="325"/>
      <c r="AH242" s="325"/>
      <c r="AI242" s="325"/>
      <c r="AJ242" s="325"/>
      <c r="AK242" s="325"/>
      <c r="AL242" s="325"/>
      <c r="AM242" s="325"/>
      <c r="AN242" s="325"/>
      <c r="AO242" s="325"/>
      <c r="AP242" s="325"/>
      <c r="AQ242" s="325"/>
      <c r="AR242" s="325"/>
      <c r="AS242" s="325"/>
      <c r="AT242" s="325"/>
      <c r="AU242" s="325"/>
      <c r="AV242" s="325"/>
      <c r="AW242" s="325"/>
      <c r="AX242" s="325"/>
      <c r="AY242" s="325"/>
      <c r="AZ242" s="325"/>
      <c r="BA242" s="325"/>
      <c r="BB242" s="325"/>
      <c r="BC242" s="325"/>
      <c r="BD242" s="325"/>
      <c r="BE242" s="325"/>
      <c r="BF242" s="325"/>
      <c r="BG242" s="325"/>
      <c r="BH242" s="325"/>
      <c r="BI242" s="325"/>
      <c r="BJ242" s="325"/>
      <c r="BK242" s="325"/>
      <c r="BL242" s="325"/>
      <c r="BM242" s="325"/>
      <c r="BN242" s="325"/>
      <c r="BO242" s="325"/>
      <c r="BP242" s="325"/>
      <c r="BQ242" s="325"/>
      <c r="BR242" s="325"/>
      <c r="BS242" s="325"/>
      <c r="BT242" s="325"/>
      <c r="BU242" s="325"/>
      <c r="BV242" s="325"/>
      <c r="BW242" s="325"/>
      <c r="BX242" s="325"/>
      <c r="BY242" s="325"/>
      <c r="BZ242" s="325"/>
      <c r="CA242" s="325"/>
      <c r="CB242" s="325"/>
      <c r="CC242" s="325"/>
      <c r="CD242" s="325"/>
      <c r="CE242" s="325"/>
      <c r="CF242" s="325"/>
      <c r="CG242" s="325"/>
      <c r="CH242" s="325"/>
      <c r="CI242" s="325"/>
      <c r="CJ242" s="325"/>
      <c r="CK242" s="325"/>
      <c r="CL242" s="325"/>
      <c r="CM242" s="325"/>
      <c r="CN242" s="325"/>
      <c r="CO242" s="325"/>
      <c r="CP242" s="325"/>
      <c r="CQ242" s="325"/>
      <c r="CR242" s="325"/>
      <c r="CS242" s="325"/>
      <c r="CT242" s="325"/>
      <c r="CU242" s="325"/>
      <c r="CV242" s="325"/>
      <c r="CW242" s="325"/>
      <c r="CX242" s="325"/>
      <c r="CY242" s="325"/>
      <c r="CZ242" s="325"/>
      <c r="DA242" s="325"/>
      <c r="DB242" s="325"/>
      <c r="DC242" s="325"/>
      <c r="DD242" s="325"/>
      <c r="DE242" s="325"/>
    </row>
    <row r="243" spans="2:109" s="28" customFormat="1" ht="16.5" customHeight="1" thickBot="1" x14ac:dyDescent="0.4">
      <c r="B243" s="552"/>
      <c r="C243" s="519"/>
      <c r="D243" s="548"/>
      <c r="E243" s="57" t="s">
        <v>207</v>
      </c>
      <c r="F243" s="145">
        <f t="shared" si="35"/>
        <v>0</v>
      </c>
      <c r="G243" s="150">
        <v>0</v>
      </c>
      <c r="H243" s="149">
        <v>0</v>
      </c>
      <c r="I243" s="149">
        <v>0</v>
      </c>
      <c r="J243" s="149">
        <v>0</v>
      </c>
      <c r="K243" s="146">
        <f t="shared" si="36"/>
        <v>0</v>
      </c>
      <c r="L243" s="152">
        <v>0</v>
      </c>
      <c r="M243" s="152">
        <v>0</v>
      </c>
      <c r="N243" s="152">
        <v>0</v>
      </c>
      <c r="O243" s="152">
        <v>0</v>
      </c>
      <c r="P243" s="364">
        <f t="shared" si="33"/>
        <v>0</v>
      </c>
      <c r="Q243" s="150">
        <v>0</v>
      </c>
      <c r="R243" s="148">
        <v>0</v>
      </c>
      <c r="S243" s="148">
        <v>0</v>
      </c>
      <c r="T243" s="474">
        <v>0</v>
      </c>
      <c r="U243" s="364">
        <f t="shared" si="34"/>
        <v>0</v>
      </c>
      <c r="V243" s="325"/>
      <c r="W243" s="325"/>
      <c r="X243" s="325"/>
      <c r="Y243" s="326"/>
      <c r="Z243" s="326"/>
      <c r="AA243" s="326"/>
      <c r="AB243" s="326"/>
      <c r="AC243" s="325"/>
      <c r="AD243" s="325"/>
      <c r="AE243" s="325"/>
      <c r="AF243" s="325"/>
      <c r="AG243" s="325"/>
      <c r="AH243" s="325"/>
      <c r="AI243" s="325"/>
      <c r="AJ243" s="325"/>
      <c r="AK243" s="325"/>
      <c r="AL243" s="325"/>
      <c r="AM243" s="325"/>
      <c r="AN243" s="325"/>
      <c r="AO243" s="325"/>
      <c r="AP243" s="325"/>
      <c r="AQ243" s="325"/>
      <c r="AR243" s="325"/>
      <c r="AS243" s="325"/>
      <c r="AT243" s="325"/>
      <c r="AU243" s="325"/>
      <c r="AV243" s="325"/>
      <c r="AW243" s="325"/>
      <c r="AX243" s="325"/>
      <c r="AY243" s="325"/>
      <c r="AZ243" s="325"/>
      <c r="BA243" s="325"/>
      <c r="BB243" s="325"/>
      <c r="BC243" s="325"/>
      <c r="BD243" s="325"/>
      <c r="BE243" s="325"/>
      <c r="BF243" s="325"/>
      <c r="BG243" s="325"/>
      <c r="BH243" s="325"/>
      <c r="BI243" s="325"/>
      <c r="BJ243" s="325"/>
      <c r="BK243" s="325"/>
      <c r="BL243" s="325"/>
      <c r="BM243" s="325"/>
      <c r="BN243" s="325"/>
      <c r="BO243" s="325"/>
      <c r="BP243" s="325"/>
      <c r="BQ243" s="325"/>
      <c r="BR243" s="325"/>
      <c r="BS243" s="325"/>
      <c r="BT243" s="325"/>
      <c r="BU243" s="325"/>
      <c r="BV243" s="325"/>
      <c r="BW243" s="325"/>
      <c r="BX243" s="325"/>
      <c r="BY243" s="325"/>
      <c r="BZ243" s="325"/>
      <c r="CA243" s="325"/>
      <c r="CB243" s="325"/>
      <c r="CC243" s="325"/>
      <c r="CD243" s="325"/>
      <c r="CE243" s="325"/>
      <c r="CF243" s="325"/>
      <c r="CG243" s="325"/>
      <c r="CH243" s="325"/>
      <c r="CI243" s="325"/>
      <c r="CJ243" s="325"/>
      <c r="CK243" s="325"/>
      <c r="CL243" s="325"/>
      <c r="CM243" s="325"/>
      <c r="CN243" s="325"/>
      <c r="CO243" s="325"/>
      <c r="CP243" s="325"/>
      <c r="CQ243" s="325"/>
      <c r="CR243" s="325"/>
      <c r="CS243" s="325"/>
      <c r="CT243" s="325"/>
      <c r="CU243" s="325"/>
      <c r="CV243" s="325"/>
      <c r="CW243" s="325"/>
      <c r="CX243" s="325"/>
      <c r="CY243" s="325"/>
      <c r="CZ243" s="325"/>
      <c r="DA243" s="325"/>
      <c r="DB243" s="325"/>
      <c r="DC243" s="325"/>
      <c r="DD243" s="325"/>
      <c r="DE243" s="325"/>
    </row>
    <row r="244" spans="2:109" s="28" customFormat="1" ht="16.5" customHeight="1" thickBot="1" x14ac:dyDescent="0.4">
      <c r="B244" s="553"/>
      <c r="C244" s="519"/>
      <c r="D244" s="549"/>
      <c r="E244" s="58" t="s">
        <v>116</v>
      </c>
      <c r="F244" s="145">
        <f t="shared" si="35"/>
        <v>0</v>
      </c>
      <c r="G244" s="152">
        <v>0</v>
      </c>
      <c r="H244" s="151">
        <v>0</v>
      </c>
      <c r="I244" s="151">
        <v>0</v>
      </c>
      <c r="J244" s="151">
        <v>0</v>
      </c>
      <c r="K244" s="146">
        <f t="shared" si="36"/>
        <v>0</v>
      </c>
      <c r="L244" s="152">
        <v>0</v>
      </c>
      <c r="M244" s="152">
        <v>0</v>
      </c>
      <c r="N244" s="152">
        <v>0</v>
      </c>
      <c r="O244" s="152">
        <v>0</v>
      </c>
      <c r="P244" s="364">
        <f t="shared" si="33"/>
        <v>0</v>
      </c>
      <c r="Q244" s="152">
        <v>0</v>
      </c>
      <c r="R244" s="148">
        <v>0</v>
      </c>
      <c r="S244" s="148">
        <v>0</v>
      </c>
      <c r="T244" s="474">
        <v>0</v>
      </c>
      <c r="U244" s="364">
        <f t="shared" si="34"/>
        <v>0</v>
      </c>
      <c r="V244" s="325"/>
      <c r="W244" s="325"/>
      <c r="X244" s="325"/>
      <c r="Y244" s="326"/>
      <c r="Z244" s="326"/>
      <c r="AA244" s="326"/>
      <c r="AB244" s="326"/>
      <c r="AC244" s="325"/>
      <c r="AD244" s="325"/>
      <c r="AE244" s="325"/>
      <c r="AF244" s="325"/>
      <c r="AG244" s="325"/>
      <c r="AH244" s="325"/>
      <c r="AI244" s="325"/>
      <c r="AJ244" s="325"/>
      <c r="AK244" s="325"/>
      <c r="AL244" s="325"/>
      <c r="AM244" s="325"/>
      <c r="AN244" s="325"/>
      <c r="AO244" s="325"/>
      <c r="AP244" s="325"/>
      <c r="AQ244" s="325"/>
      <c r="AR244" s="325"/>
      <c r="AS244" s="325"/>
      <c r="AT244" s="325"/>
      <c r="AU244" s="325"/>
      <c r="AV244" s="325"/>
      <c r="AW244" s="325"/>
      <c r="AX244" s="325"/>
      <c r="AY244" s="325"/>
      <c r="AZ244" s="325"/>
      <c r="BA244" s="325"/>
      <c r="BB244" s="325"/>
      <c r="BC244" s="325"/>
      <c r="BD244" s="325"/>
      <c r="BE244" s="325"/>
      <c r="BF244" s="325"/>
      <c r="BG244" s="325"/>
      <c r="BH244" s="325"/>
      <c r="BI244" s="325"/>
      <c r="BJ244" s="325"/>
      <c r="BK244" s="325"/>
      <c r="BL244" s="325"/>
      <c r="BM244" s="325"/>
      <c r="BN244" s="325"/>
      <c r="BO244" s="325"/>
      <c r="BP244" s="325"/>
      <c r="BQ244" s="325"/>
      <c r="BR244" s="325"/>
      <c r="BS244" s="325"/>
      <c r="BT244" s="325"/>
      <c r="BU244" s="325"/>
      <c r="BV244" s="325"/>
      <c r="BW244" s="325"/>
      <c r="BX244" s="325"/>
      <c r="BY244" s="325"/>
      <c r="BZ244" s="325"/>
      <c r="CA244" s="325"/>
      <c r="CB244" s="325"/>
      <c r="CC244" s="325"/>
      <c r="CD244" s="325"/>
      <c r="CE244" s="325"/>
      <c r="CF244" s="325"/>
      <c r="CG244" s="325"/>
      <c r="CH244" s="325"/>
      <c r="CI244" s="325"/>
      <c r="CJ244" s="325"/>
      <c r="CK244" s="325"/>
      <c r="CL244" s="325"/>
      <c r="CM244" s="325"/>
      <c r="CN244" s="325"/>
      <c r="CO244" s="325"/>
      <c r="CP244" s="325"/>
      <c r="CQ244" s="325"/>
      <c r="CR244" s="325"/>
      <c r="CS244" s="325"/>
      <c r="CT244" s="325"/>
      <c r="CU244" s="325"/>
      <c r="CV244" s="325"/>
      <c r="CW244" s="325"/>
      <c r="CX244" s="325"/>
      <c r="CY244" s="325"/>
      <c r="CZ244" s="325"/>
      <c r="DA244" s="325"/>
      <c r="DB244" s="325"/>
      <c r="DC244" s="325"/>
      <c r="DD244" s="325"/>
      <c r="DE244" s="325"/>
    </row>
    <row r="245" spans="2:109" s="28" customFormat="1" ht="16.5" customHeight="1" thickBot="1" x14ac:dyDescent="0.4">
      <c r="B245" s="551">
        <v>42</v>
      </c>
      <c r="C245" s="519"/>
      <c r="D245" s="547" t="s">
        <v>751</v>
      </c>
      <c r="E245" s="57" t="s">
        <v>120</v>
      </c>
      <c r="F245" s="145">
        <f t="shared" si="35"/>
        <v>0</v>
      </c>
      <c r="G245" s="148">
        <v>0</v>
      </c>
      <c r="H245" s="147">
        <v>0</v>
      </c>
      <c r="I245" s="147">
        <v>0</v>
      </c>
      <c r="J245" s="147">
        <v>0</v>
      </c>
      <c r="K245" s="146">
        <f t="shared" si="36"/>
        <v>0</v>
      </c>
      <c r="L245" s="152">
        <v>0</v>
      </c>
      <c r="M245" s="152">
        <v>0</v>
      </c>
      <c r="N245" s="152">
        <v>0</v>
      </c>
      <c r="O245" s="152">
        <v>0</v>
      </c>
      <c r="P245" s="364">
        <f t="shared" si="33"/>
        <v>0</v>
      </c>
      <c r="Q245" s="148">
        <v>0</v>
      </c>
      <c r="R245" s="148">
        <v>0</v>
      </c>
      <c r="S245" s="148">
        <v>0</v>
      </c>
      <c r="T245" s="474">
        <v>0</v>
      </c>
      <c r="U245" s="364">
        <f t="shared" si="34"/>
        <v>0</v>
      </c>
      <c r="V245" s="325"/>
      <c r="W245" s="325"/>
      <c r="X245" s="325"/>
      <c r="Y245" s="326"/>
      <c r="Z245" s="326"/>
      <c r="AA245" s="326"/>
      <c r="AB245" s="326"/>
      <c r="AC245" s="325"/>
      <c r="AD245" s="325"/>
      <c r="AE245" s="325"/>
      <c r="AF245" s="325"/>
      <c r="AG245" s="325"/>
      <c r="AH245" s="325"/>
      <c r="AI245" s="325"/>
      <c r="AJ245" s="325"/>
      <c r="AK245" s="325"/>
      <c r="AL245" s="325"/>
      <c r="AM245" s="325"/>
      <c r="AN245" s="325"/>
      <c r="AO245" s="325"/>
      <c r="AP245" s="325"/>
      <c r="AQ245" s="325"/>
      <c r="AR245" s="325"/>
      <c r="AS245" s="325"/>
      <c r="AT245" s="325"/>
      <c r="AU245" s="325"/>
      <c r="AV245" s="325"/>
      <c r="AW245" s="325"/>
      <c r="AX245" s="325"/>
      <c r="AY245" s="325"/>
      <c r="AZ245" s="325"/>
      <c r="BA245" s="325"/>
      <c r="BB245" s="325"/>
      <c r="BC245" s="325"/>
      <c r="BD245" s="325"/>
      <c r="BE245" s="325"/>
      <c r="BF245" s="325"/>
      <c r="BG245" s="325"/>
      <c r="BH245" s="325"/>
      <c r="BI245" s="325"/>
      <c r="BJ245" s="325"/>
      <c r="BK245" s="325"/>
      <c r="BL245" s="325"/>
      <c r="BM245" s="325"/>
      <c r="BN245" s="325"/>
      <c r="BO245" s="325"/>
      <c r="BP245" s="325"/>
      <c r="BQ245" s="325"/>
      <c r="BR245" s="325"/>
      <c r="BS245" s="325"/>
      <c r="BT245" s="325"/>
      <c r="BU245" s="325"/>
      <c r="BV245" s="325"/>
      <c r="BW245" s="325"/>
      <c r="BX245" s="325"/>
      <c r="BY245" s="325"/>
      <c r="BZ245" s="325"/>
      <c r="CA245" s="325"/>
      <c r="CB245" s="325"/>
      <c r="CC245" s="325"/>
      <c r="CD245" s="325"/>
      <c r="CE245" s="325"/>
      <c r="CF245" s="325"/>
      <c r="CG245" s="325"/>
      <c r="CH245" s="325"/>
      <c r="CI245" s="325"/>
      <c r="CJ245" s="325"/>
      <c r="CK245" s="325"/>
      <c r="CL245" s="325"/>
      <c r="CM245" s="325"/>
      <c r="CN245" s="325"/>
      <c r="CO245" s="325"/>
      <c r="CP245" s="325"/>
      <c r="CQ245" s="325"/>
      <c r="CR245" s="325"/>
      <c r="CS245" s="325"/>
      <c r="CT245" s="325"/>
      <c r="CU245" s="325"/>
      <c r="CV245" s="325"/>
      <c r="CW245" s="325"/>
      <c r="CX245" s="325"/>
      <c r="CY245" s="325"/>
      <c r="CZ245" s="325"/>
      <c r="DA245" s="325"/>
      <c r="DB245" s="325"/>
      <c r="DC245" s="325"/>
      <c r="DD245" s="325"/>
      <c r="DE245" s="325"/>
    </row>
    <row r="246" spans="2:109" s="28" customFormat="1" ht="16.5" customHeight="1" thickBot="1" x14ac:dyDescent="0.4">
      <c r="B246" s="552"/>
      <c r="C246" s="519"/>
      <c r="D246" s="548"/>
      <c r="E246" s="57" t="s">
        <v>207</v>
      </c>
      <c r="F246" s="145">
        <f t="shared" si="35"/>
        <v>0</v>
      </c>
      <c r="G246" s="150">
        <v>0</v>
      </c>
      <c r="H246" s="149">
        <v>0</v>
      </c>
      <c r="I246" s="149">
        <v>0</v>
      </c>
      <c r="J246" s="149">
        <v>0</v>
      </c>
      <c r="K246" s="146">
        <f t="shared" si="36"/>
        <v>0</v>
      </c>
      <c r="L246" s="152">
        <v>0</v>
      </c>
      <c r="M246" s="152">
        <v>0</v>
      </c>
      <c r="N246" s="152">
        <v>0</v>
      </c>
      <c r="O246" s="152">
        <v>0</v>
      </c>
      <c r="P246" s="364">
        <f t="shared" si="33"/>
        <v>0</v>
      </c>
      <c r="Q246" s="150">
        <v>0</v>
      </c>
      <c r="R246" s="148">
        <v>0</v>
      </c>
      <c r="S246" s="148">
        <v>0</v>
      </c>
      <c r="T246" s="474">
        <v>0</v>
      </c>
      <c r="U246" s="364">
        <f t="shared" si="34"/>
        <v>0</v>
      </c>
      <c r="V246" s="325"/>
      <c r="W246" s="325"/>
      <c r="X246" s="325"/>
      <c r="Y246" s="326"/>
      <c r="Z246" s="326"/>
      <c r="AA246" s="326"/>
      <c r="AB246" s="326"/>
      <c r="AC246" s="325"/>
      <c r="AD246" s="325"/>
      <c r="AE246" s="325"/>
      <c r="AF246" s="325"/>
      <c r="AG246" s="325"/>
      <c r="AH246" s="325"/>
      <c r="AI246" s="325"/>
      <c r="AJ246" s="325"/>
      <c r="AK246" s="325"/>
      <c r="AL246" s="325"/>
      <c r="AM246" s="325"/>
      <c r="AN246" s="325"/>
      <c r="AO246" s="325"/>
      <c r="AP246" s="325"/>
      <c r="AQ246" s="325"/>
      <c r="AR246" s="325"/>
      <c r="AS246" s="325"/>
      <c r="AT246" s="325"/>
      <c r="AU246" s="325"/>
      <c r="AV246" s="325"/>
      <c r="AW246" s="325"/>
      <c r="AX246" s="325"/>
      <c r="AY246" s="325"/>
      <c r="AZ246" s="325"/>
      <c r="BA246" s="325"/>
      <c r="BB246" s="325"/>
      <c r="BC246" s="325"/>
      <c r="BD246" s="325"/>
      <c r="BE246" s="325"/>
      <c r="BF246" s="325"/>
      <c r="BG246" s="325"/>
      <c r="BH246" s="325"/>
      <c r="BI246" s="325"/>
      <c r="BJ246" s="325"/>
      <c r="BK246" s="325"/>
      <c r="BL246" s="325"/>
      <c r="BM246" s="325"/>
      <c r="BN246" s="325"/>
      <c r="BO246" s="325"/>
      <c r="BP246" s="325"/>
      <c r="BQ246" s="325"/>
      <c r="BR246" s="325"/>
      <c r="BS246" s="325"/>
      <c r="BT246" s="325"/>
      <c r="BU246" s="325"/>
      <c r="BV246" s="325"/>
      <c r="BW246" s="325"/>
      <c r="BX246" s="325"/>
      <c r="BY246" s="325"/>
      <c r="BZ246" s="325"/>
      <c r="CA246" s="325"/>
      <c r="CB246" s="325"/>
      <c r="CC246" s="325"/>
      <c r="CD246" s="325"/>
      <c r="CE246" s="325"/>
      <c r="CF246" s="325"/>
      <c r="CG246" s="325"/>
      <c r="CH246" s="325"/>
      <c r="CI246" s="325"/>
      <c r="CJ246" s="325"/>
      <c r="CK246" s="325"/>
      <c r="CL246" s="325"/>
      <c r="CM246" s="325"/>
      <c r="CN246" s="325"/>
      <c r="CO246" s="325"/>
      <c r="CP246" s="325"/>
      <c r="CQ246" s="325"/>
      <c r="CR246" s="325"/>
      <c r="CS246" s="325"/>
      <c r="CT246" s="325"/>
      <c r="CU246" s="325"/>
      <c r="CV246" s="325"/>
      <c r="CW246" s="325"/>
      <c r="CX246" s="325"/>
      <c r="CY246" s="325"/>
      <c r="CZ246" s="325"/>
      <c r="DA246" s="325"/>
      <c r="DB246" s="325"/>
      <c r="DC246" s="325"/>
      <c r="DD246" s="325"/>
      <c r="DE246" s="325"/>
    </row>
    <row r="247" spans="2:109" s="28" customFormat="1" ht="16.5" customHeight="1" thickBot="1" x14ac:dyDescent="0.4">
      <c r="B247" s="553"/>
      <c r="C247" s="519"/>
      <c r="D247" s="549"/>
      <c r="E247" s="58" t="s">
        <v>116</v>
      </c>
      <c r="F247" s="145">
        <f t="shared" si="35"/>
        <v>0</v>
      </c>
      <c r="G247" s="152">
        <v>0</v>
      </c>
      <c r="H247" s="151">
        <v>0</v>
      </c>
      <c r="I247" s="151">
        <v>0</v>
      </c>
      <c r="J247" s="151">
        <v>0</v>
      </c>
      <c r="K247" s="146">
        <f t="shared" si="36"/>
        <v>0</v>
      </c>
      <c r="L247" s="152">
        <v>0</v>
      </c>
      <c r="M247" s="152">
        <v>0</v>
      </c>
      <c r="N247" s="152">
        <v>0</v>
      </c>
      <c r="O247" s="152">
        <v>0</v>
      </c>
      <c r="P247" s="364">
        <f t="shared" si="33"/>
        <v>0</v>
      </c>
      <c r="Q247" s="152">
        <v>0</v>
      </c>
      <c r="R247" s="148">
        <v>0</v>
      </c>
      <c r="S247" s="148">
        <v>0</v>
      </c>
      <c r="T247" s="474">
        <v>0</v>
      </c>
      <c r="U247" s="364">
        <f t="shared" si="34"/>
        <v>0</v>
      </c>
      <c r="V247" s="325"/>
      <c r="W247" s="325"/>
      <c r="X247" s="325"/>
      <c r="Y247" s="326"/>
      <c r="Z247" s="326"/>
      <c r="AA247" s="326"/>
      <c r="AB247" s="326"/>
      <c r="AC247" s="325"/>
      <c r="AD247" s="325"/>
      <c r="AE247" s="325"/>
      <c r="AF247" s="325"/>
      <c r="AG247" s="325"/>
      <c r="AH247" s="325"/>
      <c r="AI247" s="325"/>
      <c r="AJ247" s="325"/>
      <c r="AK247" s="325"/>
      <c r="AL247" s="325"/>
      <c r="AM247" s="325"/>
      <c r="AN247" s="325"/>
      <c r="AO247" s="325"/>
      <c r="AP247" s="325"/>
      <c r="AQ247" s="325"/>
      <c r="AR247" s="325"/>
      <c r="AS247" s="325"/>
      <c r="AT247" s="325"/>
      <c r="AU247" s="325"/>
      <c r="AV247" s="325"/>
      <c r="AW247" s="325"/>
      <c r="AX247" s="325"/>
      <c r="AY247" s="325"/>
      <c r="AZ247" s="325"/>
      <c r="BA247" s="325"/>
      <c r="BB247" s="325"/>
      <c r="BC247" s="325"/>
      <c r="BD247" s="325"/>
      <c r="BE247" s="325"/>
      <c r="BF247" s="325"/>
      <c r="BG247" s="325"/>
      <c r="BH247" s="325"/>
      <c r="BI247" s="325"/>
      <c r="BJ247" s="325"/>
      <c r="BK247" s="325"/>
      <c r="BL247" s="325"/>
      <c r="BM247" s="325"/>
      <c r="BN247" s="325"/>
      <c r="BO247" s="325"/>
      <c r="BP247" s="325"/>
      <c r="BQ247" s="325"/>
      <c r="BR247" s="325"/>
      <c r="BS247" s="325"/>
      <c r="BT247" s="325"/>
      <c r="BU247" s="325"/>
      <c r="BV247" s="325"/>
      <c r="BW247" s="325"/>
      <c r="BX247" s="325"/>
      <c r="BY247" s="325"/>
      <c r="BZ247" s="325"/>
      <c r="CA247" s="325"/>
      <c r="CB247" s="325"/>
      <c r="CC247" s="325"/>
      <c r="CD247" s="325"/>
      <c r="CE247" s="325"/>
      <c r="CF247" s="325"/>
      <c r="CG247" s="325"/>
      <c r="CH247" s="325"/>
      <c r="CI247" s="325"/>
      <c r="CJ247" s="325"/>
      <c r="CK247" s="325"/>
      <c r="CL247" s="325"/>
      <c r="CM247" s="325"/>
      <c r="CN247" s="325"/>
      <c r="CO247" s="325"/>
      <c r="CP247" s="325"/>
      <c r="CQ247" s="325"/>
      <c r="CR247" s="325"/>
      <c r="CS247" s="325"/>
      <c r="CT247" s="325"/>
      <c r="CU247" s="325"/>
      <c r="CV247" s="325"/>
      <c r="CW247" s="325"/>
      <c r="CX247" s="325"/>
      <c r="CY247" s="325"/>
      <c r="CZ247" s="325"/>
      <c r="DA247" s="325"/>
      <c r="DB247" s="325"/>
      <c r="DC247" s="325"/>
      <c r="DD247" s="325"/>
      <c r="DE247" s="325"/>
    </row>
    <row r="248" spans="2:109" s="28" customFormat="1" ht="16.5" customHeight="1" thickBot="1" x14ac:dyDescent="0.4">
      <c r="B248" s="583">
        <v>43</v>
      </c>
      <c r="C248" s="519"/>
      <c r="D248" s="563" t="s">
        <v>752</v>
      </c>
      <c r="E248" s="57" t="s">
        <v>120</v>
      </c>
      <c r="F248" s="145">
        <f t="shared" si="35"/>
        <v>0</v>
      </c>
      <c r="G248" s="148">
        <v>0</v>
      </c>
      <c r="H248" s="147">
        <v>0</v>
      </c>
      <c r="I248" s="147">
        <v>0</v>
      </c>
      <c r="J248" s="147">
        <v>0</v>
      </c>
      <c r="K248" s="146">
        <f t="shared" si="36"/>
        <v>0</v>
      </c>
      <c r="L248" s="152">
        <v>0</v>
      </c>
      <c r="M248" s="152">
        <v>0</v>
      </c>
      <c r="N248" s="152">
        <v>0</v>
      </c>
      <c r="O248" s="152">
        <v>0</v>
      </c>
      <c r="P248" s="364">
        <f t="shared" si="33"/>
        <v>0</v>
      </c>
      <c r="Q248" s="148">
        <v>0</v>
      </c>
      <c r="R248" s="148">
        <v>0</v>
      </c>
      <c r="S248" s="148">
        <v>0</v>
      </c>
      <c r="T248" s="474">
        <v>0</v>
      </c>
      <c r="U248" s="364">
        <f t="shared" si="34"/>
        <v>0</v>
      </c>
      <c r="V248" s="325"/>
      <c r="W248" s="325"/>
      <c r="X248" s="325"/>
      <c r="Y248" s="326"/>
      <c r="Z248" s="326"/>
      <c r="AA248" s="326"/>
      <c r="AB248" s="326"/>
      <c r="AC248" s="325"/>
      <c r="AD248" s="325"/>
      <c r="AE248" s="325"/>
      <c r="AF248" s="325"/>
      <c r="AG248" s="325"/>
      <c r="AH248" s="325"/>
      <c r="AI248" s="325"/>
      <c r="AJ248" s="325"/>
      <c r="AK248" s="325"/>
      <c r="AL248" s="325"/>
      <c r="AM248" s="325"/>
      <c r="AN248" s="325"/>
      <c r="AO248" s="325"/>
      <c r="AP248" s="325"/>
      <c r="AQ248" s="325"/>
      <c r="AR248" s="325"/>
      <c r="AS248" s="325"/>
      <c r="AT248" s="325"/>
      <c r="AU248" s="325"/>
      <c r="AV248" s="325"/>
      <c r="AW248" s="325"/>
      <c r="AX248" s="325"/>
      <c r="AY248" s="325"/>
      <c r="AZ248" s="325"/>
      <c r="BA248" s="325"/>
      <c r="BB248" s="325"/>
      <c r="BC248" s="325"/>
      <c r="BD248" s="325"/>
      <c r="BE248" s="325"/>
      <c r="BF248" s="325"/>
      <c r="BG248" s="325"/>
      <c r="BH248" s="325"/>
      <c r="BI248" s="325"/>
      <c r="BJ248" s="325"/>
      <c r="BK248" s="325"/>
      <c r="BL248" s="325"/>
      <c r="BM248" s="325"/>
      <c r="BN248" s="325"/>
      <c r="BO248" s="325"/>
      <c r="BP248" s="325"/>
      <c r="BQ248" s="325"/>
      <c r="BR248" s="325"/>
      <c r="BS248" s="325"/>
      <c r="BT248" s="325"/>
      <c r="BU248" s="325"/>
      <c r="BV248" s="325"/>
      <c r="BW248" s="325"/>
      <c r="BX248" s="325"/>
      <c r="BY248" s="325"/>
      <c r="BZ248" s="325"/>
      <c r="CA248" s="325"/>
      <c r="CB248" s="325"/>
      <c r="CC248" s="325"/>
      <c r="CD248" s="325"/>
      <c r="CE248" s="325"/>
      <c r="CF248" s="325"/>
      <c r="CG248" s="325"/>
      <c r="CH248" s="325"/>
      <c r="CI248" s="325"/>
      <c r="CJ248" s="325"/>
      <c r="CK248" s="325"/>
      <c r="CL248" s="325"/>
      <c r="CM248" s="325"/>
      <c r="CN248" s="325"/>
      <c r="CO248" s="325"/>
      <c r="CP248" s="325"/>
      <c r="CQ248" s="325"/>
      <c r="CR248" s="325"/>
      <c r="CS248" s="325"/>
      <c r="CT248" s="325"/>
      <c r="CU248" s="325"/>
      <c r="CV248" s="325"/>
      <c r="CW248" s="325"/>
      <c r="CX248" s="325"/>
      <c r="CY248" s="325"/>
      <c r="CZ248" s="325"/>
      <c r="DA248" s="325"/>
      <c r="DB248" s="325"/>
      <c r="DC248" s="325"/>
      <c r="DD248" s="325"/>
      <c r="DE248" s="325"/>
    </row>
    <row r="249" spans="2:109" s="28" customFormat="1" ht="16.5" customHeight="1" thickBot="1" x14ac:dyDescent="0.4">
      <c r="B249" s="552"/>
      <c r="C249" s="519"/>
      <c r="D249" s="564"/>
      <c r="E249" s="57" t="s">
        <v>207</v>
      </c>
      <c r="F249" s="145">
        <f t="shared" si="35"/>
        <v>0</v>
      </c>
      <c r="G249" s="150">
        <v>0</v>
      </c>
      <c r="H249" s="149">
        <v>0</v>
      </c>
      <c r="I249" s="149">
        <v>0</v>
      </c>
      <c r="J249" s="149">
        <v>0</v>
      </c>
      <c r="K249" s="146">
        <f t="shared" si="36"/>
        <v>0</v>
      </c>
      <c r="L249" s="152">
        <v>0</v>
      </c>
      <c r="M249" s="152">
        <v>0</v>
      </c>
      <c r="N249" s="152">
        <v>0</v>
      </c>
      <c r="O249" s="152">
        <v>0</v>
      </c>
      <c r="P249" s="364">
        <f t="shared" si="33"/>
        <v>0</v>
      </c>
      <c r="Q249" s="150">
        <v>0</v>
      </c>
      <c r="R249" s="148">
        <v>0</v>
      </c>
      <c r="S249" s="148">
        <v>0</v>
      </c>
      <c r="T249" s="474">
        <v>0</v>
      </c>
      <c r="U249" s="364">
        <f t="shared" si="34"/>
        <v>0</v>
      </c>
      <c r="V249" s="325"/>
      <c r="W249" s="325"/>
      <c r="X249" s="325"/>
      <c r="Y249" s="326"/>
      <c r="Z249" s="326"/>
      <c r="AA249" s="326"/>
      <c r="AB249" s="326"/>
      <c r="AC249" s="325"/>
      <c r="AD249" s="325"/>
      <c r="AE249" s="325"/>
      <c r="AF249" s="325"/>
      <c r="AG249" s="325"/>
      <c r="AH249" s="325"/>
      <c r="AI249" s="325"/>
      <c r="AJ249" s="325"/>
      <c r="AK249" s="325"/>
      <c r="AL249" s="325"/>
      <c r="AM249" s="325"/>
      <c r="AN249" s="325"/>
      <c r="AO249" s="325"/>
      <c r="AP249" s="325"/>
      <c r="AQ249" s="325"/>
      <c r="AR249" s="325"/>
      <c r="AS249" s="325"/>
      <c r="AT249" s="325"/>
      <c r="AU249" s="325"/>
      <c r="AV249" s="325"/>
      <c r="AW249" s="325"/>
      <c r="AX249" s="325"/>
      <c r="AY249" s="325"/>
      <c r="AZ249" s="325"/>
      <c r="BA249" s="325"/>
      <c r="BB249" s="325"/>
      <c r="BC249" s="325"/>
      <c r="BD249" s="325"/>
      <c r="BE249" s="325"/>
      <c r="BF249" s="325"/>
      <c r="BG249" s="325"/>
      <c r="BH249" s="325"/>
      <c r="BI249" s="325"/>
      <c r="BJ249" s="325"/>
      <c r="BK249" s="325"/>
      <c r="BL249" s="325"/>
      <c r="BM249" s="325"/>
      <c r="BN249" s="325"/>
      <c r="BO249" s="325"/>
      <c r="BP249" s="325"/>
      <c r="BQ249" s="325"/>
      <c r="BR249" s="325"/>
      <c r="BS249" s="325"/>
      <c r="BT249" s="325"/>
      <c r="BU249" s="325"/>
      <c r="BV249" s="325"/>
      <c r="BW249" s="325"/>
      <c r="BX249" s="325"/>
      <c r="BY249" s="325"/>
      <c r="BZ249" s="325"/>
      <c r="CA249" s="325"/>
      <c r="CB249" s="325"/>
      <c r="CC249" s="325"/>
      <c r="CD249" s="325"/>
      <c r="CE249" s="325"/>
      <c r="CF249" s="325"/>
      <c r="CG249" s="325"/>
      <c r="CH249" s="325"/>
      <c r="CI249" s="325"/>
      <c r="CJ249" s="325"/>
      <c r="CK249" s="325"/>
      <c r="CL249" s="325"/>
      <c r="CM249" s="325"/>
      <c r="CN249" s="325"/>
      <c r="CO249" s="325"/>
      <c r="CP249" s="325"/>
      <c r="CQ249" s="325"/>
      <c r="CR249" s="325"/>
      <c r="CS249" s="325"/>
      <c r="CT249" s="325"/>
      <c r="CU249" s="325"/>
      <c r="CV249" s="325"/>
      <c r="CW249" s="325"/>
      <c r="CX249" s="325"/>
      <c r="CY249" s="325"/>
      <c r="CZ249" s="325"/>
      <c r="DA249" s="325"/>
      <c r="DB249" s="325"/>
      <c r="DC249" s="325"/>
      <c r="DD249" s="325"/>
      <c r="DE249" s="325"/>
    </row>
    <row r="250" spans="2:109" s="28" customFormat="1" ht="16.5" customHeight="1" thickBot="1" x14ac:dyDescent="0.4">
      <c r="B250" s="553"/>
      <c r="C250" s="519"/>
      <c r="D250" s="565"/>
      <c r="E250" s="58" t="s">
        <v>116</v>
      </c>
      <c r="F250" s="145">
        <f t="shared" si="35"/>
        <v>0</v>
      </c>
      <c r="G250" s="152">
        <v>0</v>
      </c>
      <c r="H250" s="151">
        <v>0</v>
      </c>
      <c r="I250" s="151">
        <v>0</v>
      </c>
      <c r="J250" s="151">
        <v>0</v>
      </c>
      <c r="K250" s="146">
        <f t="shared" si="36"/>
        <v>0</v>
      </c>
      <c r="L250" s="152">
        <v>0</v>
      </c>
      <c r="M250" s="152">
        <v>0</v>
      </c>
      <c r="N250" s="152">
        <v>0</v>
      </c>
      <c r="O250" s="152">
        <v>0</v>
      </c>
      <c r="P250" s="364">
        <f t="shared" si="33"/>
        <v>0</v>
      </c>
      <c r="Q250" s="152">
        <v>0</v>
      </c>
      <c r="R250" s="148">
        <v>0</v>
      </c>
      <c r="S250" s="148">
        <v>0</v>
      </c>
      <c r="T250" s="474">
        <v>0</v>
      </c>
      <c r="U250" s="364">
        <f t="shared" si="34"/>
        <v>0</v>
      </c>
      <c r="V250" s="325"/>
      <c r="W250" s="325"/>
      <c r="X250" s="325"/>
      <c r="Y250" s="326"/>
      <c r="Z250" s="326"/>
      <c r="AA250" s="326"/>
      <c r="AB250" s="326"/>
      <c r="AC250" s="325"/>
      <c r="AD250" s="325"/>
      <c r="AE250" s="325"/>
      <c r="AF250" s="325"/>
      <c r="AG250" s="325"/>
      <c r="AH250" s="325"/>
      <c r="AI250" s="325"/>
      <c r="AJ250" s="325"/>
      <c r="AK250" s="325"/>
      <c r="AL250" s="325"/>
      <c r="AM250" s="325"/>
      <c r="AN250" s="325"/>
      <c r="AO250" s="325"/>
      <c r="AP250" s="325"/>
      <c r="AQ250" s="325"/>
      <c r="AR250" s="325"/>
      <c r="AS250" s="325"/>
      <c r="AT250" s="325"/>
      <c r="AU250" s="325"/>
      <c r="AV250" s="325"/>
      <c r="AW250" s="325"/>
      <c r="AX250" s="325"/>
      <c r="AY250" s="325"/>
      <c r="AZ250" s="325"/>
      <c r="BA250" s="325"/>
      <c r="BB250" s="325"/>
      <c r="BC250" s="325"/>
      <c r="BD250" s="325"/>
      <c r="BE250" s="325"/>
      <c r="BF250" s="325"/>
      <c r="BG250" s="325"/>
      <c r="BH250" s="325"/>
      <c r="BI250" s="325"/>
      <c r="BJ250" s="325"/>
      <c r="BK250" s="325"/>
      <c r="BL250" s="325"/>
      <c r="BM250" s="325"/>
      <c r="BN250" s="325"/>
      <c r="BO250" s="325"/>
      <c r="BP250" s="325"/>
      <c r="BQ250" s="325"/>
      <c r="BR250" s="325"/>
      <c r="BS250" s="325"/>
      <c r="BT250" s="325"/>
      <c r="BU250" s="325"/>
      <c r="BV250" s="325"/>
      <c r="BW250" s="325"/>
      <c r="BX250" s="325"/>
      <c r="BY250" s="325"/>
      <c r="BZ250" s="325"/>
      <c r="CA250" s="325"/>
      <c r="CB250" s="325"/>
      <c r="CC250" s="325"/>
      <c r="CD250" s="325"/>
      <c r="CE250" s="325"/>
      <c r="CF250" s="325"/>
      <c r="CG250" s="325"/>
      <c r="CH250" s="325"/>
      <c r="CI250" s="325"/>
      <c r="CJ250" s="325"/>
      <c r="CK250" s="325"/>
      <c r="CL250" s="325"/>
      <c r="CM250" s="325"/>
      <c r="CN250" s="325"/>
      <c r="CO250" s="325"/>
      <c r="CP250" s="325"/>
      <c r="CQ250" s="325"/>
      <c r="CR250" s="325"/>
      <c r="CS250" s="325"/>
      <c r="CT250" s="325"/>
      <c r="CU250" s="325"/>
      <c r="CV250" s="325"/>
      <c r="CW250" s="325"/>
      <c r="CX250" s="325"/>
      <c r="CY250" s="325"/>
      <c r="CZ250" s="325"/>
      <c r="DA250" s="325"/>
      <c r="DB250" s="325"/>
      <c r="DC250" s="325"/>
      <c r="DD250" s="325"/>
      <c r="DE250" s="325"/>
    </row>
    <row r="251" spans="2:109" s="28" customFormat="1" ht="16.5" customHeight="1" thickBot="1" x14ac:dyDescent="0.4">
      <c r="B251" s="551">
        <v>44</v>
      </c>
      <c r="C251" s="519"/>
      <c r="D251" s="547" t="s">
        <v>753</v>
      </c>
      <c r="E251" s="57" t="s">
        <v>120</v>
      </c>
      <c r="F251" s="145">
        <f t="shared" si="35"/>
        <v>0</v>
      </c>
      <c r="G251" s="148">
        <v>0</v>
      </c>
      <c r="H251" s="147">
        <v>0</v>
      </c>
      <c r="I251" s="147">
        <v>0</v>
      </c>
      <c r="J251" s="147">
        <v>0</v>
      </c>
      <c r="K251" s="146">
        <f t="shared" si="36"/>
        <v>0</v>
      </c>
      <c r="L251" s="152">
        <v>0</v>
      </c>
      <c r="M251" s="152">
        <v>0</v>
      </c>
      <c r="N251" s="152">
        <v>0</v>
      </c>
      <c r="O251" s="152">
        <v>0</v>
      </c>
      <c r="P251" s="364">
        <f t="shared" si="33"/>
        <v>0</v>
      </c>
      <c r="Q251" s="148">
        <v>0</v>
      </c>
      <c r="R251" s="148">
        <v>0</v>
      </c>
      <c r="S251" s="148">
        <v>0</v>
      </c>
      <c r="T251" s="474">
        <v>0</v>
      </c>
      <c r="U251" s="364">
        <f t="shared" si="34"/>
        <v>0</v>
      </c>
      <c r="V251" s="325"/>
      <c r="W251" s="325"/>
      <c r="X251" s="325"/>
      <c r="Y251" s="326"/>
      <c r="Z251" s="326"/>
      <c r="AA251" s="326"/>
      <c r="AB251" s="326"/>
      <c r="AC251" s="325"/>
      <c r="AD251" s="325"/>
      <c r="AE251" s="325"/>
      <c r="AF251" s="325"/>
      <c r="AG251" s="325"/>
      <c r="AH251" s="325"/>
      <c r="AI251" s="325"/>
      <c r="AJ251" s="325"/>
      <c r="AK251" s="325"/>
      <c r="AL251" s="325"/>
      <c r="AM251" s="325"/>
      <c r="AN251" s="325"/>
      <c r="AO251" s="325"/>
      <c r="AP251" s="325"/>
      <c r="AQ251" s="325"/>
      <c r="AR251" s="325"/>
      <c r="AS251" s="325"/>
      <c r="AT251" s="325"/>
      <c r="AU251" s="325"/>
      <c r="AV251" s="325"/>
      <c r="AW251" s="325"/>
      <c r="AX251" s="325"/>
      <c r="AY251" s="325"/>
      <c r="AZ251" s="325"/>
      <c r="BA251" s="325"/>
      <c r="BB251" s="325"/>
      <c r="BC251" s="325"/>
      <c r="BD251" s="325"/>
      <c r="BE251" s="325"/>
      <c r="BF251" s="325"/>
      <c r="BG251" s="325"/>
      <c r="BH251" s="325"/>
      <c r="BI251" s="325"/>
      <c r="BJ251" s="325"/>
      <c r="BK251" s="325"/>
      <c r="BL251" s="325"/>
      <c r="BM251" s="325"/>
      <c r="BN251" s="325"/>
      <c r="BO251" s="325"/>
      <c r="BP251" s="325"/>
      <c r="BQ251" s="325"/>
      <c r="BR251" s="325"/>
      <c r="BS251" s="325"/>
      <c r="BT251" s="325"/>
      <c r="BU251" s="325"/>
      <c r="BV251" s="325"/>
      <c r="BW251" s="325"/>
      <c r="BX251" s="325"/>
      <c r="BY251" s="325"/>
      <c r="BZ251" s="325"/>
      <c r="CA251" s="325"/>
      <c r="CB251" s="325"/>
      <c r="CC251" s="325"/>
      <c r="CD251" s="325"/>
      <c r="CE251" s="325"/>
      <c r="CF251" s="325"/>
      <c r="CG251" s="325"/>
      <c r="CH251" s="325"/>
      <c r="CI251" s="325"/>
      <c r="CJ251" s="325"/>
      <c r="CK251" s="325"/>
      <c r="CL251" s="325"/>
      <c r="CM251" s="325"/>
      <c r="CN251" s="325"/>
      <c r="CO251" s="325"/>
      <c r="CP251" s="325"/>
      <c r="CQ251" s="325"/>
      <c r="CR251" s="325"/>
      <c r="CS251" s="325"/>
      <c r="CT251" s="325"/>
      <c r="CU251" s="325"/>
      <c r="CV251" s="325"/>
      <c r="CW251" s="325"/>
      <c r="CX251" s="325"/>
      <c r="CY251" s="325"/>
      <c r="CZ251" s="325"/>
      <c r="DA251" s="325"/>
      <c r="DB251" s="325"/>
      <c r="DC251" s="325"/>
      <c r="DD251" s="325"/>
      <c r="DE251" s="325"/>
    </row>
    <row r="252" spans="2:109" s="28" customFormat="1" ht="16.5" customHeight="1" thickBot="1" x14ac:dyDescent="0.4">
      <c r="B252" s="552"/>
      <c r="C252" s="519"/>
      <c r="D252" s="548"/>
      <c r="E252" s="57" t="s">
        <v>207</v>
      </c>
      <c r="F252" s="145">
        <f t="shared" si="35"/>
        <v>0</v>
      </c>
      <c r="G252" s="150">
        <v>0</v>
      </c>
      <c r="H252" s="149">
        <v>0</v>
      </c>
      <c r="I252" s="149">
        <v>0</v>
      </c>
      <c r="J252" s="149">
        <v>0</v>
      </c>
      <c r="K252" s="146">
        <f t="shared" si="36"/>
        <v>0</v>
      </c>
      <c r="L252" s="152">
        <v>0</v>
      </c>
      <c r="M252" s="152">
        <v>0</v>
      </c>
      <c r="N252" s="152">
        <v>0</v>
      </c>
      <c r="O252" s="152">
        <v>0</v>
      </c>
      <c r="P252" s="364">
        <f t="shared" si="33"/>
        <v>0</v>
      </c>
      <c r="Q252" s="150">
        <v>0</v>
      </c>
      <c r="R252" s="148">
        <v>0</v>
      </c>
      <c r="S252" s="148">
        <v>0</v>
      </c>
      <c r="T252" s="474">
        <v>0</v>
      </c>
      <c r="U252" s="364">
        <f t="shared" si="34"/>
        <v>0</v>
      </c>
      <c r="V252" s="325"/>
      <c r="W252" s="325"/>
      <c r="X252" s="325"/>
      <c r="Y252" s="326"/>
      <c r="Z252" s="326"/>
      <c r="AA252" s="326"/>
      <c r="AB252" s="326"/>
      <c r="AC252" s="325"/>
      <c r="AD252" s="325"/>
      <c r="AE252" s="325"/>
      <c r="AF252" s="325"/>
      <c r="AG252" s="325"/>
      <c r="AH252" s="325"/>
      <c r="AI252" s="325"/>
      <c r="AJ252" s="325"/>
      <c r="AK252" s="325"/>
      <c r="AL252" s="325"/>
      <c r="AM252" s="325"/>
      <c r="AN252" s="325"/>
      <c r="AO252" s="325"/>
      <c r="AP252" s="325"/>
      <c r="AQ252" s="325"/>
      <c r="AR252" s="325"/>
      <c r="AS252" s="325"/>
      <c r="AT252" s="325"/>
      <c r="AU252" s="325"/>
      <c r="AV252" s="325"/>
      <c r="AW252" s="325"/>
      <c r="AX252" s="325"/>
      <c r="AY252" s="325"/>
      <c r="AZ252" s="325"/>
      <c r="BA252" s="325"/>
      <c r="BB252" s="325"/>
      <c r="BC252" s="325"/>
      <c r="BD252" s="325"/>
      <c r="BE252" s="325"/>
      <c r="BF252" s="325"/>
      <c r="BG252" s="325"/>
      <c r="BH252" s="325"/>
      <c r="BI252" s="325"/>
      <c r="BJ252" s="325"/>
      <c r="BK252" s="325"/>
      <c r="BL252" s="325"/>
      <c r="BM252" s="325"/>
      <c r="BN252" s="325"/>
      <c r="BO252" s="325"/>
      <c r="BP252" s="325"/>
      <c r="BQ252" s="325"/>
      <c r="BR252" s="325"/>
      <c r="BS252" s="325"/>
      <c r="BT252" s="325"/>
      <c r="BU252" s="325"/>
      <c r="BV252" s="325"/>
      <c r="BW252" s="325"/>
      <c r="BX252" s="325"/>
      <c r="BY252" s="325"/>
      <c r="BZ252" s="325"/>
      <c r="CA252" s="325"/>
      <c r="CB252" s="325"/>
      <c r="CC252" s="325"/>
      <c r="CD252" s="325"/>
      <c r="CE252" s="325"/>
      <c r="CF252" s="325"/>
      <c r="CG252" s="325"/>
      <c r="CH252" s="325"/>
      <c r="CI252" s="325"/>
      <c r="CJ252" s="325"/>
      <c r="CK252" s="325"/>
      <c r="CL252" s="325"/>
      <c r="CM252" s="325"/>
      <c r="CN252" s="325"/>
      <c r="CO252" s="325"/>
      <c r="CP252" s="325"/>
      <c r="CQ252" s="325"/>
      <c r="CR252" s="325"/>
      <c r="CS252" s="325"/>
      <c r="CT252" s="325"/>
      <c r="CU252" s="325"/>
      <c r="CV252" s="325"/>
      <c r="CW252" s="325"/>
      <c r="CX252" s="325"/>
      <c r="CY252" s="325"/>
      <c r="CZ252" s="325"/>
      <c r="DA252" s="325"/>
      <c r="DB252" s="325"/>
      <c r="DC252" s="325"/>
      <c r="DD252" s="325"/>
      <c r="DE252" s="325"/>
    </row>
    <row r="253" spans="2:109" s="28" customFormat="1" ht="16.5" customHeight="1" thickBot="1" x14ac:dyDescent="0.4">
      <c r="B253" s="553"/>
      <c r="C253" s="519"/>
      <c r="D253" s="549"/>
      <c r="E253" s="58" t="s">
        <v>116</v>
      </c>
      <c r="F253" s="145">
        <f t="shared" si="35"/>
        <v>0</v>
      </c>
      <c r="G253" s="152">
        <v>0</v>
      </c>
      <c r="H253" s="151">
        <v>0</v>
      </c>
      <c r="I253" s="151">
        <v>0</v>
      </c>
      <c r="J253" s="151">
        <v>0</v>
      </c>
      <c r="K253" s="146">
        <f t="shared" si="36"/>
        <v>0</v>
      </c>
      <c r="L253" s="152">
        <v>0</v>
      </c>
      <c r="M253" s="152">
        <v>0</v>
      </c>
      <c r="N253" s="152">
        <v>0</v>
      </c>
      <c r="O253" s="152">
        <v>0</v>
      </c>
      <c r="P253" s="364">
        <f t="shared" si="33"/>
        <v>0</v>
      </c>
      <c r="Q253" s="152">
        <v>0</v>
      </c>
      <c r="R253" s="148">
        <v>0</v>
      </c>
      <c r="S253" s="148">
        <v>0</v>
      </c>
      <c r="T253" s="474">
        <v>0</v>
      </c>
      <c r="U253" s="364">
        <f t="shared" si="34"/>
        <v>0</v>
      </c>
      <c r="V253" s="325"/>
      <c r="W253" s="325"/>
      <c r="X253" s="325"/>
      <c r="Y253" s="326"/>
      <c r="Z253" s="326"/>
      <c r="AA253" s="326"/>
      <c r="AB253" s="326"/>
      <c r="AC253" s="325"/>
      <c r="AD253" s="325"/>
      <c r="AE253" s="325"/>
      <c r="AF253" s="325"/>
      <c r="AG253" s="325"/>
      <c r="AH253" s="325"/>
      <c r="AI253" s="325"/>
      <c r="AJ253" s="325"/>
      <c r="AK253" s="325"/>
      <c r="AL253" s="325"/>
      <c r="AM253" s="325"/>
      <c r="AN253" s="325"/>
      <c r="AO253" s="325"/>
      <c r="AP253" s="325"/>
      <c r="AQ253" s="325"/>
      <c r="AR253" s="325"/>
      <c r="AS253" s="325"/>
      <c r="AT253" s="325"/>
      <c r="AU253" s="325"/>
      <c r="AV253" s="325"/>
      <c r="AW253" s="325"/>
      <c r="AX253" s="325"/>
      <c r="AY253" s="325"/>
      <c r="AZ253" s="325"/>
      <c r="BA253" s="325"/>
      <c r="BB253" s="325"/>
      <c r="BC253" s="325"/>
      <c r="BD253" s="325"/>
      <c r="BE253" s="325"/>
      <c r="BF253" s="325"/>
      <c r="BG253" s="325"/>
      <c r="BH253" s="325"/>
      <c r="BI253" s="325"/>
      <c r="BJ253" s="325"/>
      <c r="BK253" s="325"/>
      <c r="BL253" s="325"/>
      <c r="BM253" s="325"/>
      <c r="BN253" s="325"/>
      <c r="BO253" s="325"/>
      <c r="BP253" s="325"/>
      <c r="BQ253" s="325"/>
      <c r="BR253" s="325"/>
      <c r="BS253" s="325"/>
      <c r="BT253" s="325"/>
      <c r="BU253" s="325"/>
      <c r="BV253" s="325"/>
      <c r="BW253" s="325"/>
      <c r="BX253" s="325"/>
      <c r="BY253" s="325"/>
      <c r="BZ253" s="325"/>
      <c r="CA253" s="325"/>
      <c r="CB253" s="325"/>
      <c r="CC253" s="325"/>
      <c r="CD253" s="325"/>
      <c r="CE253" s="325"/>
      <c r="CF253" s="325"/>
      <c r="CG253" s="325"/>
      <c r="CH253" s="325"/>
      <c r="CI253" s="325"/>
      <c r="CJ253" s="325"/>
      <c r="CK253" s="325"/>
      <c r="CL253" s="325"/>
      <c r="CM253" s="325"/>
      <c r="CN253" s="325"/>
      <c r="CO253" s="325"/>
      <c r="CP253" s="325"/>
      <c r="CQ253" s="325"/>
      <c r="CR253" s="325"/>
      <c r="CS253" s="325"/>
      <c r="CT253" s="325"/>
      <c r="CU253" s="325"/>
      <c r="CV253" s="325"/>
      <c r="CW253" s="325"/>
      <c r="CX253" s="325"/>
      <c r="CY253" s="325"/>
      <c r="CZ253" s="325"/>
      <c r="DA253" s="325"/>
      <c r="DB253" s="325"/>
      <c r="DC253" s="325"/>
      <c r="DD253" s="325"/>
      <c r="DE253" s="325"/>
    </row>
    <row r="254" spans="2:109" s="28" customFormat="1" ht="16.5" customHeight="1" thickBot="1" x14ac:dyDescent="0.4">
      <c r="B254" s="583">
        <v>45</v>
      </c>
      <c r="C254" s="519"/>
      <c r="D254" s="547" t="s">
        <v>754</v>
      </c>
      <c r="E254" s="57" t="s">
        <v>120</v>
      </c>
      <c r="F254" s="145">
        <f t="shared" si="35"/>
        <v>0</v>
      </c>
      <c r="G254" s="148">
        <v>0</v>
      </c>
      <c r="H254" s="147">
        <v>0</v>
      </c>
      <c r="I254" s="147">
        <v>0</v>
      </c>
      <c r="J254" s="147">
        <v>0</v>
      </c>
      <c r="K254" s="146">
        <f t="shared" si="36"/>
        <v>0</v>
      </c>
      <c r="L254" s="152">
        <v>0</v>
      </c>
      <c r="M254" s="152">
        <v>0</v>
      </c>
      <c r="N254" s="152">
        <v>0</v>
      </c>
      <c r="O254" s="152">
        <v>0</v>
      </c>
      <c r="P254" s="364">
        <f t="shared" si="33"/>
        <v>0</v>
      </c>
      <c r="Q254" s="148">
        <v>0</v>
      </c>
      <c r="R254" s="148">
        <v>0</v>
      </c>
      <c r="S254" s="148">
        <v>0</v>
      </c>
      <c r="T254" s="474">
        <v>0</v>
      </c>
      <c r="U254" s="364">
        <f t="shared" si="34"/>
        <v>0</v>
      </c>
      <c r="V254" s="325"/>
      <c r="W254" s="325"/>
      <c r="X254" s="325"/>
      <c r="Y254" s="326"/>
      <c r="Z254" s="326"/>
      <c r="AA254" s="326"/>
      <c r="AB254" s="326"/>
      <c r="AC254" s="325"/>
      <c r="AD254" s="325"/>
      <c r="AE254" s="325"/>
      <c r="AF254" s="325"/>
      <c r="AG254" s="325"/>
      <c r="AH254" s="325"/>
      <c r="AI254" s="325"/>
      <c r="AJ254" s="325"/>
      <c r="AK254" s="325"/>
      <c r="AL254" s="325"/>
      <c r="AM254" s="325"/>
      <c r="AN254" s="325"/>
      <c r="AO254" s="325"/>
      <c r="AP254" s="325"/>
      <c r="AQ254" s="325"/>
      <c r="AR254" s="325"/>
      <c r="AS254" s="325"/>
      <c r="AT254" s="325"/>
      <c r="AU254" s="325"/>
      <c r="AV254" s="325"/>
      <c r="AW254" s="325"/>
      <c r="AX254" s="325"/>
      <c r="AY254" s="325"/>
      <c r="AZ254" s="325"/>
      <c r="BA254" s="325"/>
      <c r="BB254" s="325"/>
      <c r="BC254" s="325"/>
      <c r="BD254" s="325"/>
      <c r="BE254" s="325"/>
      <c r="BF254" s="325"/>
      <c r="BG254" s="325"/>
      <c r="BH254" s="325"/>
      <c r="BI254" s="325"/>
      <c r="BJ254" s="325"/>
      <c r="BK254" s="325"/>
      <c r="BL254" s="325"/>
      <c r="BM254" s="325"/>
      <c r="BN254" s="325"/>
      <c r="BO254" s="325"/>
      <c r="BP254" s="325"/>
      <c r="BQ254" s="325"/>
      <c r="BR254" s="325"/>
      <c r="BS254" s="325"/>
      <c r="BT254" s="325"/>
      <c r="BU254" s="325"/>
      <c r="BV254" s="325"/>
      <c r="BW254" s="325"/>
      <c r="BX254" s="325"/>
      <c r="BY254" s="325"/>
      <c r="BZ254" s="325"/>
      <c r="CA254" s="325"/>
      <c r="CB254" s="325"/>
      <c r="CC254" s="325"/>
      <c r="CD254" s="325"/>
      <c r="CE254" s="325"/>
      <c r="CF254" s="325"/>
      <c r="CG254" s="325"/>
      <c r="CH254" s="325"/>
      <c r="CI254" s="325"/>
      <c r="CJ254" s="325"/>
      <c r="CK254" s="325"/>
      <c r="CL254" s="325"/>
      <c r="CM254" s="325"/>
      <c r="CN254" s="325"/>
      <c r="CO254" s="325"/>
      <c r="CP254" s="325"/>
      <c r="CQ254" s="325"/>
      <c r="CR254" s="325"/>
      <c r="CS254" s="325"/>
      <c r="CT254" s="325"/>
      <c r="CU254" s="325"/>
      <c r="CV254" s="325"/>
      <c r="CW254" s="325"/>
      <c r="CX254" s="325"/>
      <c r="CY254" s="325"/>
      <c r="CZ254" s="325"/>
      <c r="DA254" s="325"/>
      <c r="DB254" s="325"/>
      <c r="DC254" s="325"/>
      <c r="DD254" s="325"/>
      <c r="DE254" s="325"/>
    </row>
    <row r="255" spans="2:109" s="28" customFormat="1" ht="16.5" customHeight="1" thickBot="1" x14ac:dyDescent="0.4">
      <c r="B255" s="552"/>
      <c r="C255" s="519"/>
      <c r="D255" s="548"/>
      <c r="E255" s="57" t="s">
        <v>207</v>
      </c>
      <c r="F255" s="145">
        <f t="shared" si="35"/>
        <v>0</v>
      </c>
      <c r="G255" s="148">
        <v>0</v>
      </c>
      <c r="H255" s="147">
        <v>0</v>
      </c>
      <c r="I255" s="147">
        <v>0</v>
      </c>
      <c r="J255" s="147">
        <v>0</v>
      </c>
      <c r="K255" s="146">
        <f t="shared" si="36"/>
        <v>0</v>
      </c>
      <c r="L255" s="152">
        <v>0</v>
      </c>
      <c r="M255" s="152">
        <v>0</v>
      </c>
      <c r="N255" s="152">
        <v>0</v>
      </c>
      <c r="O255" s="152">
        <v>0</v>
      </c>
      <c r="P255" s="364">
        <f t="shared" si="33"/>
        <v>0</v>
      </c>
      <c r="Q255" s="150">
        <v>0</v>
      </c>
      <c r="R255" s="148">
        <v>0</v>
      </c>
      <c r="S255" s="148">
        <v>0</v>
      </c>
      <c r="T255" s="474">
        <v>0</v>
      </c>
      <c r="U255" s="364">
        <f t="shared" si="34"/>
        <v>0</v>
      </c>
      <c r="V255" s="325"/>
      <c r="W255" s="325"/>
      <c r="X255" s="325"/>
      <c r="Y255" s="326"/>
      <c r="Z255" s="326"/>
      <c r="AA255" s="326"/>
      <c r="AB255" s="326"/>
      <c r="AC255" s="325"/>
      <c r="AD255" s="325"/>
      <c r="AE255" s="325"/>
      <c r="AF255" s="325"/>
      <c r="AG255" s="325"/>
      <c r="AH255" s="325"/>
      <c r="AI255" s="325"/>
      <c r="AJ255" s="325"/>
      <c r="AK255" s="325"/>
      <c r="AL255" s="325"/>
      <c r="AM255" s="325"/>
      <c r="AN255" s="325"/>
      <c r="AO255" s="325"/>
      <c r="AP255" s="325"/>
      <c r="AQ255" s="325"/>
      <c r="AR255" s="325"/>
      <c r="AS255" s="325"/>
      <c r="AT255" s="325"/>
      <c r="AU255" s="325"/>
      <c r="AV255" s="325"/>
      <c r="AW255" s="325"/>
      <c r="AX255" s="325"/>
      <c r="AY255" s="325"/>
      <c r="AZ255" s="325"/>
      <c r="BA255" s="325"/>
      <c r="BB255" s="325"/>
      <c r="BC255" s="325"/>
      <c r="BD255" s="325"/>
      <c r="BE255" s="325"/>
      <c r="BF255" s="325"/>
      <c r="BG255" s="325"/>
      <c r="BH255" s="325"/>
      <c r="BI255" s="325"/>
      <c r="BJ255" s="325"/>
      <c r="BK255" s="325"/>
      <c r="BL255" s="325"/>
      <c r="BM255" s="325"/>
      <c r="BN255" s="325"/>
      <c r="BO255" s="325"/>
      <c r="BP255" s="325"/>
      <c r="BQ255" s="325"/>
      <c r="BR255" s="325"/>
      <c r="BS255" s="325"/>
      <c r="BT255" s="325"/>
      <c r="BU255" s="325"/>
      <c r="BV255" s="325"/>
      <c r="BW255" s="325"/>
      <c r="BX255" s="325"/>
      <c r="BY255" s="325"/>
      <c r="BZ255" s="325"/>
      <c r="CA255" s="325"/>
      <c r="CB255" s="325"/>
      <c r="CC255" s="325"/>
      <c r="CD255" s="325"/>
      <c r="CE255" s="325"/>
      <c r="CF255" s="325"/>
      <c r="CG255" s="325"/>
      <c r="CH255" s="325"/>
      <c r="CI255" s="325"/>
      <c r="CJ255" s="325"/>
      <c r="CK255" s="325"/>
      <c r="CL255" s="325"/>
      <c r="CM255" s="325"/>
      <c r="CN255" s="325"/>
      <c r="CO255" s="325"/>
      <c r="CP255" s="325"/>
      <c r="CQ255" s="325"/>
      <c r="CR255" s="325"/>
      <c r="CS255" s="325"/>
      <c r="CT255" s="325"/>
      <c r="CU255" s="325"/>
      <c r="CV255" s="325"/>
      <c r="CW255" s="325"/>
      <c r="CX255" s="325"/>
      <c r="CY255" s="325"/>
      <c r="CZ255" s="325"/>
      <c r="DA255" s="325"/>
      <c r="DB255" s="325"/>
      <c r="DC255" s="325"/>
      <c r="DD255" s="325"/>
      <c r="DE255" s="325"/>
    </row>
    <row r="256" spans="2:109" s="28" customFormat="1" ht="16.5" customHeight="1" thickBot="1" x14ac:dyDescent="0.4">
      <c r="B256" s="553"/>
      <c r="C256" s="519"/>
      <c r="D256" s="549"/>
      <c r="E256" s="58" t="s">
        <v>116</v>
      </c>
      <c r="F256" s="145">
        <f t="shared" si="35"/>
        <v>0</v>
      </c>
      <c r="G256" s="148">
        <v>0</v>
      </c>
      <c r="H256" s="147">
        <v>0</v>
      </c>
      <c r="I256" s="147">
        <v>0</v>
      </c>
      <c r="J256" s="147">
        <v>0</v>
      </c>
      <c r="K256" s="146">
        <f t="shared" si="36"/>
        <v>0</v>
      </c>
      <c r="L256" s="152">
        <v>0</v>
      </c>
      <c r="M256" s="152">
        <v>0</v>
      </c>
      <c r="N256" s="152">
        <v>0</v>
      </c>
      <c r="O256" s="152">
        <v>0</v>
      </c>
      <c r="P256" s="364">
        <f t="shared" si="33"/>
        <v>0</v>
      </c>
      <c r="Q256" s="152">
        <v>0</v>
      </c>
      <c r="R256" s="148">
        <v>0</v>
      </c>
      <c r="S256" s="148">
        <v>0</v>
      </c>
      <c r="T256" s="474">
        <v>0</v>
      </c>
      <c r="U256" s="364">
        <f t="shared" si="34"/>
        <v>0</v>
      </c>
      <c r="V256" s="325"/>
      <c r="W256" s="325"/>
      <c r="X256" s="325"/>
      <c r="Y256" s="326"/>
      <c r="Z256" s="326"/>
      <c r="AA256" s="326"/>
      <c r="AB256" s="326"/>
      <c r="AC256" s="325"/>
      <c r="AD256" s="325"/>
      <c r="AE256" s="325"/>
      <c r="AF256" s="325"/>
      <c r="AG256" s="325"/>
      <c r="AH256" s="325"/>
      <c r="AI256" s="325"/>
      <c r="AJ256" s="325"/>
      <c r="AK256" s="325"/>
      <c r="AL256" s="325"/>
      <c r="AM256" s="325"/>
      <c r="AN256" s="325"/>
      <c r="AO256" s="325"/>
      <c r="AP256" s="325"/>
      <c r="AQ256" s="325"/>
      <c r="AR256" s="325"/>
      <c r="AS256" s="325"/>
      <c r="AT256" s="325"/>
      <c r="AU256" s="325"/>
      <c r="AV256" s="325"/>
      <c r="AW256" s="325"/>
      <c r="AX256" s="325"/>
      <c r="AY256" s="325"/>
      <c r="AZ256" s="325"/>
      <c r="BA256" s="325"/>
      <c r="BB256" s="325"/>
      <c r="BC256" s="325"/>
      <c r="BD256" s="325"/>
      <c r="BE256" s="325"/>
      <c r="BF256" s="325"/>
      <c r="BG256" s="325"/>
      <c r="BH256" s="325"/>
      <c r="BI256" s="325"/>
      <c r="BJ256" s="325"/>
      <c r="BK256" s="325"/>
      <c r="BL256" s="325"/>
      <c r="BM256" s="325"/>
      <c r="BN256" s="325"/>
      <c r="BO256" s="325"/>
      <c r="BP256" s="325"/>
      <c r="BQ256" s="325"/>
      <c r="BR256" s="325"/>
      <c r="BS256" s="325"/>
      <c r="BT256" s="325"/>
      <c r="BU256" s="325"/>
      <c r="BV256" s="325"/>
      <c r="BW256" s="325"/>
      <c r="BX256" s="325"/>
      <c r="BY256" s="325"/>
      <c r="BZ256" s="325"/>
      <c r="CA256" s="325"/>
      <c r="CB256" s="325"/>
      <c r="CC256" s="325"/>
      <c r="CD256" s="325"/>
      <c r="CE256" s="325"/>
      <c r="CF256" s="325"/>
      <c r="CG256" s="325"/>
      <c r="CH256" s="325"/>
      <c r="CI256" s="325"/>
      <c r="CJ256" s="325"/>
      <c r="CK256" s="325"/>
      <c r="CL256" s="325"/>
      <c r="CM256" s="325"/>
      <c r="CN256" s="325"/>
      <c r="CO256" s="325"/>
      <c r="CP256" s="325"/>
      <c r="CQ256" s="325"/>
      <c r="CR256" s="325"/>
      <c r="CS256" s="325"/>
      <c r="CT256" s="325"/>
      <c r="CU256" s="325"/>
      <c r="CV256" s="325"/>
      <c r="CW256" s="325"/>
      <c r="CX256" s="325"/>
      <c r="CY256" s="325"/>
      <c r="CZ256" s="325"/>
      <c r="DA256" s="325"/>
      <c r="DB256" s="325"/>
      <c r="DC256" s="325"/>
      <c r="DD256" s="325"/>
      <c r="DE256" s="325"/>
    </row>
    <row r="257" spans="1:109" s="28" customFormat="1" ht="16.5" customHeight="1" thickBot="1" x14ac:dyDescent="0.4">
      <c r="B257" s="551">
        <v>46</v>
      </c>
      <c r="C257" s="519"/>
      <c r="D257" s="547" t="s">
        <v>755</v>
      </c>
      <c r="E257" s="57" t="s">
        <v>120</v>
      </c>
      <c r="F257" s="145">
        <f t="shared" si="35"/>
        <v>0</v>
      </c>
      <c r="G257" s="148">
        <v>0</v>
      </c>
      <c r="H257" s="147">
        <v>0</v>
      </c>
      <c r="I257" s="147">
        <v>0</v>
      </c>
      <c r="J257" s="147">
        <v>0</v>
      </c>
      <c r="K257" s="146">
        <f t="shared" si="36"/>
        <v>0</v>
      </c>
      <c r="L257" s="152">
        <v>0</v>
      </c>
      <c r="M257" s="152">
        <v>0</v>
      </c>
      <c r="N257" s="152">
        <v>0</v>
      </c>
      <c r="O257" s="152">
        <v>0</v>
      </c>
      <c r="P257" s="364">
        <f t="shared" si="33"/>
        <v>0</v>
      </c>
      <c r="Q257" s="148">
        <v>0</v>
      </c>
      <c r="R257" s="148">
        <v>0</v>
      </c>
      <c r="S257" s="148">
        <v>0</v>
      </c>
      <c r="T257" s="474">
        <v>0</v>
      </c>
      <c r="U257" s="364">
        <f t="shared" si="34"/>
        <v>0</v>
      </c>
      <c r="V257" s="325"/>
      <c r="W257" s="325"/>
      <c r="X257" s="325"/>
      <c r="Y257" s="326"/>
      <c r="Z257" s="326"/>
      <c r="AA257" s="326"/>
      <c r="AB257" s="326"/>
      <c r="AC257" s="325"/>
      <c r="AD257" s="325"/>
      <c r="AE257" s="325"/>
      <c r="AF257" s="325"/>
      <c r="AG257" s="325"/>
      <c r="AH257" s="325"/>
      <c r="AI257" s="325"/>
      <c r="AJ257" s="325"/>
      <c r="AK257" s="325"/>
      <c r="AL257" s="325"/>
      <c r="AM257" s="325"/>
      <c r="AN257" s="325"/>
      <c r="AO257" s="325"/>
      <c r="AP257" s="325"/>
      <c r="AQ257" s="325"/>
      <c r="AR257" s="325"/>
      <c r="AS257" s="325"/>
      <c r="AT257" s="325"/>
      <c r="AU257" s="325"/>
      <c r="AV257" s="325"/>
      <c r="AW257" s="325"/>
      <c r="AX257" s="325"/>
      <c r="AY257" s="325"/>
      <c r="AZ257" s="325"/>
      <c r="BA257" s="325"/>
      <c r="BB257" s="325"/>
      <c r="BC257" s="325"/>
      <c r="BD257" s="325"/>
      <c r="BE257" s="325"/>
      <c r="BF257" s="325"/>
      <c r="BG257" s="325"/>
      <c r="BH257" s="325"/>
      <c r="BI257" s="325"/>
      <c r="BJ257" s="325"/>
      <c r="BK257" s="325"/>
      <c r="BL257" s="325"/>
      <c r="BM257" s="325"/>
      <c r="BN257" s="325"/>
      <c r="BO257" s="325"/>
      <c r="BP257" s="325"/>
      <c r="BQ257" s="325"/>
      <c r="BR257" s="325"/>
      <c r="BS257" s="325"/>
      <c r="BT257" s="325"/>
      <c r="BU257" s="325"/>
      <c r="BV257" s="325"/>
      <c r="BW257" s="325"/>
      <c r="BX257" s="325"/>
      <c r="BY257" s="325"/>
      <c r="BZ257" s="325"/>
      <c r="CA257" s="325"/>
      <c r="CB257" s="325"/>
      <c r="CC257" s="325"/>
      <c r="CD257" s="325"/>
      <c r="CE257" s="325"/>
      <c r="CF257" s="325"/>
      <c r="CG257" s="325"/>
      <c r="CH257" s="325"/>
      <c r="CI257" s="325"/>
      <c r="CJ257" s="325"/>
      <c r="CK257" s="325"/>
      <c r="CL257" s="325"/>
      <c r="CM257" s="325"/>
      <c r="CN257" s="325"/>
      <c r="CO257" s="325"/>
      <c r="CP257" s="325"/>
      <c r="CQ257" s="325"/>
      <c r="CR257" s="325"/>
      <c r="CS257" s="325"/>
      <c r="CT257" s="325"/>
      <c r="CU257" s="325"/>
      <c r="CV257" s="325"/>
      <c r="CW257" s="325"/>
      <c r="CX257" s="325"/>
      <c r="CY257" s="325"/>
      <c r="CZ257" s="325"/>
      <c r="DA257" s="325"/>
      <c r="DB257" s="325"/>
      <c r="DC257" s="325"/>
      <c r="DD257" s="325"/>
      <c r="DE257" s="325"/>
    </row>
    <row r="258" spans="1:109" s="28" customFormat="1" ht="16.5" customHeight="1" thickBot="1" x14ac:dyDescent="0.4">
      <c r="B258" s="552"/>
      <c r="C258" s="519"/>
      <c r="D258" s="548"/>
      <c r="E258" s="57" t="s">
        <v>207</v>
      </c>
      <c r="F258" s="145">
        <f t="shared" si="35"/>
        <v>0</v>
      </c>
      <c r="G258" s="148">
        <v>0</v>
      </c>
      <c r="H258" s="147">
        <v>0</v>
      </c>
      <c r="I258" s="147">
        <v>0</v>
      </c>
      <c r="J258" s="147">
        <v>0</v>
      </c>
      <c r="K258" s="146">
        <f t="shared" si="36"/>
        <v>0</v>
      </c>
      <c r="L258" s="152">
        <v>0</v>
      </c>
      <c r="M258" s="152">
        <v>0</v>
      </c>
      <c r="N258" s="152">
        <v>0</v>
      </c>
      <c r="O258" s="152">
        <v>0</v>
      </c>
      <c r="P258" s="364">
        <f t="shared" si="33"/>
        <v>0</v>
      </c>
      <c r="Q258" s="150">
        <v>0</v>
      </c>
      <c r="R258" s="148">
        <v>0</v>
      </c>
      <c r="S258" s="148">
        <v>0</v>
      </c>
      <c r="T258" s="474">
        <v>0</v>
      </c>
      <c r="U258" s="364">
        <f t="shared" si="34"/>
        <v>0</v>
      </c>
      <c r="V258" s="325"/>
      <c r="W258" s="325"/>
      <c r="X258" s="325"/>
      <c r="Y258" s="326"/>
      <c r="Z258" s="326"/>
      <c r="AA258" s="326"/>
      <c r="AB258" s="326"/>
      <c r="AC258" s="325"/>
      <c r="AD258" s="325"/>
      <c r="AE258" s="325"/>
      <c r="AF258" s="325"/>
      <c r="AG258" s="325"/>
      <c r="AH258" s="325"/>
      <c r="AI258" s="325"/>
      <c r="AJ258" s="325"/>
      <c r="AK258" s="325"/>
      <c r="AL258" s="325"/>
      <c r="AM258" s="325"/>
      <c r="AN258" s="325"/>
      <c r="AO258" s="325"/>
      <c r="AP258" s="325"/>
      <c r="AQ258" s="325"/>
      <c r="AR258" s="325"/>
      <c r="AS258" s="325"/>
      <c r="AT258" s="325"/>
      <c r="AU258" s="325"/>
      <c r="AV258" s="325"/>
      <c r="AW258" s="325"/>
      <c r="AX258" s="325"/>
      <c r="AY258" s="325"/>
      <c r="AZ258" s="325"/>
      <c r="BA258" s="325"/>
      <c r="BB258" s="325"/>
      <c r="BC258" s="325"/>
      <c r="BD258" s="325"/>
      <c r="BE258" s="325"/>
      <c r="BF258" s="325"/>
      <c r="BG258" s="325"/>
      <c r="BH258" s="325"/>
      <c r="BI258" s="325"/>
      <c r="BJ258" s="325"/>
      <c r="BK258" s="325"/>
      <c r="BL258" s="325"/>
      <c r="BM258" s="325"/>
      <c r="BN258" s="325"/>
      <c r="BO258" s="325"/>
      <c r="BP258" s="325"/>
      <c r="BQ258" s="325"/>
      <c r="BR258" s="325"/>
      <c r="BS258" s="325"/>
      <c r="BT258" s="325"/>
      <c r="BU258" s="325"/>
      <c r="BV258" s="325"/>
      <c r="BW258" s="325"/>
      <c r="BX258" s="325"/>
      <c r="BY258" s="325"/>
      <c r="BZ258" s="325"/>
      <c r="CA258" s="325"/>
      <c r="CB258" s="325"/>
      <c r="CC258" s="325"/>
      <c r="CD258" s="325"/>
      <c r="CE258" s="325"/>
      <c r="CF258" s="325"/>
      <c r="CG258" s="325"/>
      <c r="CH258" s="325"/>
      <c r="CI258" s="325"/>
      <c r="CJ258" s="325"/>
      <c r="CK258" s="325"/>
      <c r="CL258" s="325"/>
      <c r="CM258" s="325"/>
      <c r="CN258" s="325"/>
      <c r="CO258" s="325"/>
      <c r="CP258" s="325"/>
      <c r="CQ258" s="325"/>
      <c r="CR258" s="325"/>
      <c r="CS258" s="325"/>
      <c r="CT258" s="325"/>
      <c r="CU258" s="325"/>
      <c r="CV258" s="325"/>
      <c r="CW258" s="325"/>
      <c r="CX258" s="325"/>
      <c r="CY258" s="325"/>
      <c r="CZ258" s="325"/>
      <c r="DA258" s="325"/>
      <c r="DB258" s="325"/>
      <c r="DC258" s="325"/>
      <c r="DD258" s="325"/>
      <c r="DE258" s="325"/>
    </row>
    <row r="259" spans="1:109" s="28" customFormat="1" ht="16.5" customHeight="1" thickBot="1" x14ac:dyDescent="0.4">
      <c r="B259" s="553"/>
      <c r="C259" s="519"/>
      <c r="D259" s="549"/>
      <c r="E259" s="58" t="s">
        <v>116</v>
      </c>
      <c r="F259" s="145">
        <f t="shared" si="35"/>
        <v>0</v>
      </c>
      <c r="G259" s="148">
        <v>0</v>
      </c>
      <c r="H259" s="147">
        <v>0</v>
      </c>
      <c r="I259" s="147">
        <v>0</v>
      </c>
      <c r="J259" s="147">
        <v>0</v>
      </c>
      <c r="K259" s="146">
        <f t="shared" si="36"/>
        <v>0</v>
      </c>
      <c r="L259" s="152">
        <v>0</v>
      </c>
      <c r="M259" s="152">
        <v>0</v>
      </c>
      <c r="N259" s="152">
        <v>0</v>
      </c>
      <c r="O259" s="152">
        <v>0</v>
      </c>
      <c r="P259" s="364">
        <f t="shared" si="33"/>
        <v>0</v>
      </c>
      <c r="Q259" s="152">
        <v>0</v>
      </c>
      <c r="R259" s="148">
        <v>0</v>
      </c>
      <c r="S259" s="148">
        <v>0</v>
      </c>
      <c r="T259" s="474">
        <v>0</v>
      </c>
      <c r="U259" s="364">
        <f t="shared" si="34"/>
        <v>0</v>
      </c>
      <c r="V259" s="325"/>
      <c r="W259" s="325"/>
      <c r="X259" s="325"/>
      <c r="Y259" s="326"/>
      <c r="Z259" s="326"/>
      <c r="AA259" s="326"/>
      <c r="AB259" s="326"/>
      <c r="AC259" s="325"/>
      <c r="AD259" s="325"/>
      <c r="AE259" s="325"/>
      <c r="AF259" s="325"/>
      <c r="AG259" s="325"/>
      <c r="AH259" s="325"/>
      <c r="AI259" s="325"/>
      <c r="AJ259" s="325"/>
      <c r="AK259" s="325"/>
      <c r="AL259" s="325"/>
      <c r="AM259" s="325"/>
      <c r="AN259" s="325"/>
      <c r="AO259" s="325"/>
      <c r="AP259" s="325"/>
      <c r="AQ259" s="325"/>
      <c r="AR259" s="325"/>
      <c r="AS259" s="325"/>
      <c r="AT259" s="325"/>
      <c r="AU259" s="325"/>
      <c r="AV259" s="325"/>
      <c r="AW259" s="325"/>
      <c r="AX259" s="325"/>
      <c r="AY259" s="325"/>
      <c r="AZ259" s="325"/>
      <c r="BA259" s="325"/>
      <c r="BB259" s="325"/>
      <c r="BC259" s="325"/>
      <c r="BD259" s="325"/>
      <c r="BE259" s="325"/>
      <c r="BF259" s="325"/>
      <c r="BG259" s="325"/>
      <c r="BH259" s="325"/>
      <c r="BI259" s="325"/>
      <c r="BJ259" s="325"/>
      <c r="BK259" s="325"/>
      <c r="BL259" s="325"/>
      <c r="BM259" s="325"/>
      <c r="BN259" s="325"/>
      <c r="BO259" s="325"/>
      <c r="BP259" s="325"/>
      <c r="BQ259" s="325"/>
      <c r="BR259" s="325"/>
      <c r="BS259" s="325"/>
      <c r="BT259" s="325"/>
      <c r="BU259" s="325"/>
      <c r="BV259" s="325"/>
      <c r="BW259" s="325"/>
      <c r="BX259" s="325"/>
      <c r="BY259" s="325"/>
      <c r="BZ259" s="325"/>
      <c r="CA259" s="325"/>
      <c r="CB259" s="325"/>
      <c r="CC259" s="325"/>
      <c r="CD259" s="325"/>
      <c r="CE259" s="325"/>
      <c r="CF259" s="325"/>
      <c r="CG259" s="325"/>
      <c r="CH259" s="325"/>
      <c r="CI259" s="325"/>
      <c r="CJ259" s="325"/>
      <c r="CK259" s="325"/>
      <c r="CL259" s="325"/>
      <c r="CM259" s="325"/>
      <c r="CN259" s="325"/>
      <c r="CO259" s="325"/>
      <c r="CP259" s="325"/>
      <c r="CQ259" s="325"/>
      <c r="CR259" s="325"/>
      <c r="CS259" s="325"/>
      <c r="CT259" s="325"/>
      <c r="CU259" s="325"/>
      <c r="CV259" s="325"/>
      <c r="CW259" s="325"/>
      <c r="CX259" s="325"/>
      <c r="CY259" s="325"/>
      <c r="CZ259" s="325"/>
      <c r="DA259" s="325"/>
      <c r="DB259" s="325"/>
      <c r="DC259" s="325"/>
      <c r="DD259" s="325"/>
      <c r="DE259" s="325"/>
    </row>
    <row r="260" spans="1:109" s="28" customFormat="1" ht="16.5" customHeight="1" thickBot="1" x14ac:dyDescent="0.4">
      <c r="B260" s="583">
        <v>47</v>
      </c>
      <c r="C260" s="519"/>
      <c r="D260" s="563" t="s">
        <v>756</v>
      </c>
      <c r="E260" s="57" t="s">
        <v>120</v>
      </c>
      <c r="F260" s="145">
        <f t="shared" si="35"/>
        <v>0</v>
      </c>
      <c r="G260" s="148">
        <v>0</v>
      </c>
      <c r="H260" s="147">
        <v>0</v>
      </c>
      <c r="I260" s="147">
        <v>0</v>
      </c>
      <c r="J260" s="147">
        <v>0</v>
      </c>
      <c r="K260" s="146">
        <f t="shared" si="36"/>
        <v>0</v>
      </c>
      <c r="L260" s="152">
        <v>0</v>
      </c>
      <c r="M260" s="152">
        <v>0</v>
      </c>
      <c r="N260" s="152">
        <v>0</v>
      </c>
      <c r="O260" s="152">
        <v>0</v>
      </c>
      <c r="P260" s="364">
        <f t="shared" si="33"/>
        <v>0</v>
      </c>
      <c r="Q260" s="148">
        <v>0</v>
      </c>
      <c r="R260" s="148">
        <v>0</v>
      </c>
      <c r="S260" s="148">
        <v>0</v>
      </c>
      <c r="T260" s="474">
        <v>0</v>
      </c>
      <c r="U260" s="364">
        <f t="shared" si="34"/>
        <v>0</v>
      </c>
      <c r="V260" s="325"/>
      <c r="W260" s="325"/>
      <c r="X260" s="325"/>
      <c r="Y260" s="326"/>
      <c r="Z260" s="326"/>
      <c r="AA260" s="326"/>
      <c r="AB260" s="326"/>
      <c r="AC260" s="325"/>
      <c r="AD260" s="325"/>
      <c r="AE260" s="325"/>
      <c r="AF260" s="325"/>
      <c r="AG260" s="325"/>
      <c r="AH260" s="325"/>
      <c r="AI260" s="325"/>
      <c r="AJ260" s="325"/>
      <c r="AK260" s="325"/>
      <c r="AL260" s="325"/>
      <c r="AM260" s="325"/>
      <c r="AN260" s="325"/>
      <c r="AO260" s="325"/>
      <c r="AP260" s="325"/>
      <c r="AQ260" s="325"/>
      <c r="AR260" s="325"/>
      <c r="AS260" s="325"/>
      <c r="AT260" s="325"/>
      <c r="AU260" s="325"/>
      <c r="AV260" s="325"/>
      <c r="AW260" s="325"/>
      <c r="AX260" s="325"/>
      <c r="AY260" s="325"/>
      <c r="AZ260" s="325"/>
      <c r="BA260" s="325"/>
      <c r="BB260" s="325"/>
      <c r="BC260" s="325"/>
      <c r="BD260" s="325"/>
      <c r="BE260" s="325"/>
      <c r="BF260" s="325"/>
      <c r="BG260" s="325"/>
      <c r="BH260" s="325"/>
      <c r="BI260" s="325"/>
      <c r="BJ260" s="325"/>
      <c r="BK260" s="325"/>
      <c r="BL260" s="325"/>
      <c r="BM260" s="325"/>
      <c r="BN260" s="325"/>
      <c r="BO260" s="325"/>
      <c r="BP260" s="325"/>
      <c r="BQ260" s="325"/>
      <c r="BR260" s="325"/>
      <c r="BS260" s="325"/>
      <c r="BT260" s="325"/>
      <c r="BU260" s="325"/>
      <c r="BV260" s="325"/>
      <c r="BW260" s="325"/>
      <c r="BX260" s="325"/>
      <c r="BY260" s="325"/>
      <c r="BZ260" s="325"/>
      <c r="CA260" s="325"/>
      <c r="CB260" s="325"/>
      <c r="CC260" s="325"/>
      <c r="CD260" s="325"/>
      <c r="CE260" s="325"/>
      <c r="CF260" s="325"/>
      <c r="CG260" s="325"/>
      <c r="CH260" s="325"/>
      <c r="CI260" s="325"/>
      <c r="CJ260" s="325"/>
      <c r="CK260" s="325"/>
      <c r="CL260" s="325"/>
      <c r="CM260" s="325"/>
      <c r="CN260" s="325"/>
      <c r="CO260" s="325"/>
      <c r="CP260" s="325"/>
      <c r="CQ260" s="325"/>
      <c r="CR260" s="325"/>
      <c r="CS260" s="325"/>
      <c r="CT260" s="325"/>
      <c r="CU260" s="325"/>
      <c r="CV260" s="325"/>
      <c r="CW260" s="325"/>
      <c r="CX260" s="325"/>
      <c r="CY260" s="325"/>
      <c r="CZ260" s="325"/>
      <c r="DA260" s="325"/>
      <c r="DB260" s="325"/>
      <c r="DC260" s="325"/>
      <c r="DD260" s="325"/>
      <c r="DE260" s="325"/>
    </row>
    <row r="261" spans="1:109" s="28" customFormat="1" ht="16.5" customHeight="1" thickBot="1" x14ac:dyDescent="0.4">
      <c r="B261" s="552"/>
      <c r="C261" s="519"/>
      <c r="D261" s="564"/>
      <c r="E261" s="57" t="s">
        <v>207</v>
      </c>
      <c r="F261" s="145">
        <f t="shared" si="35"/>
        <v>0</v>
      </c>
      <c r="G261" s="148">
        <v>0</v>
      </c>
      <c r="H261" s="147">
        <v>0</v>
      </c>
      <c r="I261" s="147">
        <v>0</v>
      </c>
      <c r="J261" s="147">
        <v>0</v>
      </c>
      <c r="K261" s="146">
        <f t="shared" si="36"/>
        <v>0</v>
      </c>
      <c r="L261" s="152">
        <v>0</v>
      </c>
      <c r="M261" s="152">
        <v>0</v>
      </c>
      <c r="N261" s="152">
        <v>0</v>
      </c>
      <c r="O261" s="152">
        <v>0</v>
      </c>
      <c r="P261" s="364">
        <f t="shared" si="33"/>
        <v>0</v>
      </c>
      <c r="Q261" s="150">
        <v>0</v>
      </c>
      <c r="R261" s="148">
        <v>0</v>
      </c>
      <c r="S261" s="148">
        <v>0</v>
      </c>
      <c r="T261" s="474">
        <v>0</v>
      </c>
      <c r="U261" s="364">
        <f t="shared" si="34"/>
        <v>0</v>
      </c>
      <c r="V261" s="325"/>
      <c r="W261" s="325"/>
      <c r="X261" s="325"/>
      <c r="Y261" s="326"/>
      <c r="Z261" s="326"/>
      <c r="AA261" s="326"/>
      <c r="AB261" s="326"/>
      <c r="AC261" s="325"/>
      <c r="AD261" s="325"/>
      <c r="AE261" s="325"/>
      <c r="AF261" s="325"/>
      <c r="AG261" s="325"/>
      <c r="AH261" s="325"/>
      <c r="AI261" s="325"/>
      <c r="AJ261" s="325"/>
      <c r="AK261" s="325"/>
      <c r="AL261" s="325"/>
      <c r="AM261" s="325"/>
      <c r="AN261" s="325"/>
      <c r="AO261" s="325"/>
      <c r="AP261" s="325"/>
      <c r="AQ261" s="325"/>
      <c r="AR261" s="325"/>
      <c r="AS261" s="325"/>
      <c r="AT261" s="325"/>
      <c r="AU261" s="325"/>
      <c r="AV261" s="325"/>
      <c r="AW261" s="325"/>
      <c r="AX261" s="325"/>
      <c r="AY261" s="325"/>
      <c r="AZ261" s="325"/>
      <c r="BA261" s="325"/>
      <c r="BB261" s="325"/>
      <c r="BC261" s="325"/>
      <c r="BD261" s="325"/>
      <c r="BE261" s="325"/>
      <c r="BF261" s="325"/>
      <c r="BG261" s="325"/>
      <c r="BH261" s="325"/>
      <c r="BI261" s="325"/>
      <c r="BJ261" s="325"/>
      <c r="BK261" s="325"/>
      <c r="BL261" s="325"/>
      <c r="BM261" s="325"/>
      <c r="BN261" s="325"/>
      <c r="BO261" s="325"/>
      <c r="BP261" s="325"/>
      <c r="BQ261" s="325"/>
      <c r="BR261" s="325"/>
      <c r="BS261" s="325"/>
      <c r="BT261" s="325"/>
      <c r="BU261" s="325"/>
      <c r="BV261" s="325"/>
      <c r="BW261" s="325"/>
      <c r="BX261" s="325"/>
      <c r="BY261" s="325"/>
      <c r="BZ261" s="325"/>
      <c r="CA261" s="325"/>
      <c r="CB261" s="325"/>
      <c r="CC261" s="325"/>
      <c r="CD261" s="325"/>
      <c r="CE261" s="325"/>
      <c r="CF261" s="325"/>
      <c r="CG261" s="325"/>
      <c r="CH261" s="325"/>
      <c r="CI261" s="325"/>
      <c r="CJ261" s="325"/>
      <c r="CK261" s="325"/>
      <c r="CL261" s="325"/>
      <c r="CM261" s="325"/>
      <c r="CN261" s="325"/>
      <c r="CO261" s="325"/>
      <c r="CP261" s="325"/>
      <c r="CQ261" s="325"/>
      <c r="CR261" s="325"/>
      <c r="CS261" s="325"/>
      <c r="CT261" s="325"/>
      <c r="CU261" s="325"/>
      <c r="CV261" s="325"/>
      <c r="CW261" s="325"/>
      <c r="CX261" s="325"/>
      <c r="CY261" s="325"/>
      <c r="CZ261" s="325"/>
      <c r="DA261" s="325"/>
      <c r="DB261" s="325"/>
      <c r="DC261" s="325"/>
      <c r="DD261" s="325"/>
      <c r="DE261" s="325"/>
    </row>
    <row r="262" spans="1:109" s="28" customFormat="1" ht="16.5" customHeight="1" thickBot="1" x14ac:dyDescent="0.4">
      <c r="B262" s="553"/>
      <c r="C262" s="519"/>
      <c r="D262" s="565"/>
      <c r="E262" s="58" t="s">
        <v>116</v>
      </c>
      <c r="F262" s="145">
        <f t="shared" si="35"/>
        <v>0</v>
      </c>
      <c r="G262" s="148">
        <v>0</v>
      </c>
      <c r="H262" s="147">
        <v>0</v>
      </c>
      <c r="I262" s="147">
        <v>0</v>
      </c>
      <c r="J262" s="147">
        <v>0</v>
      </c>
      <c r="K262" s="146">
        <f t="shared" si="36"/>
        <v>0</v>
      </c>
      <c r="L262" s="152">
        <v>0</v>
      </c>
      <c r="M262" s="152">
        <v>0</v>
      </c>
      <c r="N262" s="152">
        <v>0</v>
      </c>
      <c r="O262" s="152">
        <v>0</v>
      </c>
      <c r="P262" s="364">
        <f t="shared" si="33"/>
        <v>0</v>
      </c>
      <c r="Q262" s="152">
        <v>0</v>
      </c>
      <c r="R262" s="148">
        <v>0</v>
      </c>
      <c r="S262" s="148">
        <v>0</v>
      </c>
      <c r="T262" s="474">
        <v>0</v>
      </c>
      <c r="U262" s="364">
        <f t="shared" si="34"/>
        <v>0</v>
      </c>
      <c r="V262" s="325"/>
      <c r="W262" s="325"/>
      <c r="X262" s="325"/>
      <c r="Y262" s="326"/>
      <c r="Z262" s="326"/>
      <c r="AA262" s="326"/>
      <c r="AB262" s="326"/>
      <c r="AC262" s="325"/>
      <c r="AD262" s="325"/>
      <c r="AE262" s="325"/>
      <c r="AF262" s="325"/>
      <c r="AG262" s="325"/>
      <c r="AH262" s="325"/>
      <c r="AI262" s="325"/>
      <c r="AJ262" s="325"/>
      <c r="AK262" s="325"/>
      <c r="AL262" s="325"/>
      <c r="AM262" s="325"/>
      <c r="AN262" s="325"/>
      <c r="AO262" s="325"/>
      <c r="AP262" s="325"/>
      <c r="AQ262" s="325"/>
      <c r="AR262" s="325"/>
      <c r="AS262" s="325"/>
      <c r="AT262" s="325"/>
      <c r="AU262" s="325"/>
      <c r="AV262" s="325"/>
      <c r="AW262" s="325"/>
      <c r="AX262" s="325"/>
      <c r="AY262" s="325"/>
      <c r="AZ262" s="325"/>
      <c r="BA262" s="325"/>
      <c r="BB262" s="325"/>
      <c r="BC262" s="325"/>
      <c r="BD262" s="325"/>
      <c r="BE262" s="325"/>
      <c r="BF262" s="325"/>
      <c r="BG262" s="325"/>
      <c r="BH262" s="325"/>
      <c r="BI262" s="325"/>
      <c r="BJ262" s="325"/>
      <c r="BK262" s="325"/>
      <c r="BL262" s="325"/>
      <c r="BM262" s="325"/>
      <c r="BN262" s="325"/>
      <c r="BO262" s="325"/>
      <c r="BP262" s="325"/>
      <c r="BQ262" s="325"/>
      <c r="BR262" s="325"/>
      <c r="BS262" s="325"/>
      <c r="BT262" s="325"/>
      <c r="BU262" s="325"/>
      <c r="BV262" s="325"/>
      <c r="BW262" s="325"/>
      <c r="BX262" s="325"/>
      <c r="BY262" s="325"/>
      <c r="BZ262" s="325"/>
      <c r="CA262" s="325"/>
      <c r="CB262" s="325"/>
      <c r="CC262" s="325"/>
      <c r="CD262" s="325"/>
      <c r="CE262" s="325"/>
      <c r="CF262" s="325"/>
      <c r="CG262" s="325"/>
      <c r="CH262" s="325"/>
      <c r="CI262" s="325"/>
      <c r="CJ262" s="325"/>
      <c r="CK262" s="325"/>
      <c r="CL262" s="325"/>
      <c r="CM262" s="325"/>
      <c r="CN262" s="325"/>
      <c r="CO262" s="325"/>
      <c r="CP262" s="325"/>
      <c r="CQ262" s="325"/>
      <c r="CR262" s="325"/>
      <c r="CS262" s="325"/>
      <c r="CT262" s="325"/>
      <c r="CU262" s="325"/>
      <c r="CV262" s="325"/>
      <c r="CW262" s="325"/>
      <c r="CX262" s="325"/>
      <c r="CY262" s="325"/>
      <c r="CZ262" s="325"/>
      <c r="DA262" s="325"/>
      <c r="DB262" s="325"/>
      <c r="DC262" s="325"/>
      <c r="DD262" s="325"/>
      <c r="DE262" s="325"/>
    </row>
    <row r="263" spans="1:109" s="28" customFormat="1" ht="16.5" customHeight="1" thickBot="1" x14ac:dyDescent="0.4">
      <c r="B263" s="551">
        <v>48</v>
      </c>
      <c r="C263" s="519"/>
      <c r="D263" s="547" t="s">
        <v>757</v>
      </c>
      <c r="E263" s="57" t="s">
        <v>120</v>
      </c>
      <c r="F263" s="145">
        <f t="shared" si="35"/>
        <v>0</v>
      </c>
      <c r="G263" s="148">
        <v>0</v>
      </c>
      <c r="H263" s="147">
        <v>0</v>
      </c>
      <c r="I263" s="147">
        <v>0</v>
      </c>
      <c r="J263" s="147">
        <v>0</v>
      </c>
      <c r="K263" s="146">
        <f t="shared" si="36"/>
        <v>0</v>
      </c>
      <c r="L263" s="152">
        <v>0</v>
      </c>
      <c r="M263" s="152">
        <v>0</v>
      </c>
      <c r="N263" s="152">
        <v>0</v>
      </c>
      <c r="O263" s="152">
        <v>0</v>
      </c>
      <c r="P263" s="364">
        <f t="shared" si="33"/>
        <v>0</v>
      </c>
      <c r="Q263" s="148">
        <v>0</v>
      </c>
      <c r="R263" s="148">
        <v>0</v>
      </c>
      <c r="S263" s="148">
        <v>0</v>
      </c>
      <c r="T263" s="474">
        <v>0</v>
      </c>
      <c r="U263" s="364">
        <f t="shared" si="34"/>
        <v>0</v>
      </c>
      <c r="V263" s="325"/>
      <c r="W263" s="325"/>
      <c r="X263" s="325"/>
      <c r="Y263" s="326"/>
      <c r="Z263" s="326"/>
      <c r="AA263" s="326"/>
      <c r="AB263" s="326"/>
      <c r="AC263" s="325"/>
      <c r="AD263" s="325"/>
      <c r="AE263" s="325"/>
      <c r="AF263" s="325"/>
      <c r="AG263" s="325"/>
      <c r="AH263" s="325"/>
      <c r="AI263" s="325"/>
      <c r="AJ263" s="325"/>
      <c r="AK263" s="325"/>
      <c r="AL263" s="325"/>
      <c r="AM263" s="325"/>
      <c r="AN263" s="325"/>
      <c r="AO263" s="325"/>
      <c r="AP263" s="325"/>
      <c r="AQ263" s="325"/>
      <c r="AR263" s="325"/>
      <c r="AS263" s="325"/>
      <c r="AT263" s="325"/>
      <c r="AU263" s="325"/>
      <c r="AV263" s="325"/>
      <c r="AW263" s="325"/>
      <c r="AX263" s="325"/>
      <c r="AY263" s="325"/>
      <c r="AZ263" s="325"/>
      <c r="BA263" s="325"/>
      <c r="BB263" s="325"/>
      <c r="BC263" s="325"/>
      <c r="BD263" s="325"/>
      <c r="BE263" s="325"/>
      <c r="BF263" s="325"/>
      <c r="BG263" s="325"/>
      <c r="BH263" s="325"/>
      <c r="BI263" s="325"/>
      <c r="BJ263" s="325"/>
      <c r="BK263" s="325"/>
      <c r="BL263" s="325"/>
      <c r="BM263" s="325"/>
      <c r="BN263" s="325"/>
      <c r="BO263" s="325"/>
      <c r="BP263" s="325"/>
      <c r="BQ263" s="325"/>
      <c r="BR263" s="325"/>
      <c r="BS263" s="325"/>
      <c r="BT263" s="325"/>
      <c r="BU263" s="325"/>
      <c r="BV263" s="325"/>
      <c r="BW263" s="325"/>
      <c r="BX263" s="325"/>
      <c r="BY263" s="325"/>
      <c r="BZ263" s="325"/>
      <c r="CA263" s="325"/>
      <c r="CB263" s="325"/>
      <c r="CC263" s="325"/>
      <c r="CD263" s="325"/>
      <c r="CE263" s="325"/>
      <c r="CF263" s="325"/>
      <c r="CG263" s="325"/>
      <c r="CH263" s="325"/>
      <c r="CI263" s="325"/>
      <c r="CJ263" s="325"/>
      <c r="CK263" s="325"/>
      <c r="CL263" s="325"/>
      <c r="CM263" s="325"/>
      <c r="CN263" s="325"/>
      <c r="CO263" s="325"/>
      <c r="CP263" s="325"/>
      <c r="CQ263" s="325"/>
      <c r="CR263" s="325"/>
      <c r="CS263" s="325"/>
      <c r="CT263" s="325"/>
      <c r="CU263" s="325"/>
      <c r="CV263" s="325"/>
      <c r="CW263" s="325"/>
      <c r="CX263" s="325"/>
      <c r="CY263" s="325"/>
      <c r="CZ263" s="325"/>
      <c r="DA263" s="325"/>
      <c r="DB263" s="325"/>
      <c r="DC263" s="325"/>
      <c r="DD263" s="325"/>
      <c r="DE263" s="325"/>
    </row>
    <row r="264" spans="1:109" s="28" customFormat="1" ht="16.5" customHeight="1" thickBot="1" x14ac:dyDescent="0.4">
      <c r="B264" s="552"/>
      <c r="C264" s="519"/>
      <c r="D264" s="548"/>
      <c r="E264" s="57" t="s">
        <v>207</v>
      </c>
      <c r="F264" s="145">
        <f t="shared" si="35"/>
        <v>0</v>
      </c>
      <c r="G264" s="148">
        <v>0</v>
      </c>
      <c r="H264" s="147">
        <v>0</v>
      </c>
      <c r="I264" s="147">
        <v>0</v>
      </c>
      <c r="J264" s="147">
        <v>0</v>
      </c>
      <c r="K264" s="146">
        <f t="shared" si="36"/>
        <v>0</v>
      </c>
      <c r="L264" s="152">
        <v>0</v>
      </c>
      <c r="M264" s="152">
        <v>0</v>
      </c>
      <c r="N264" s="152">
        <v>0</v>
      </c>
      <c r="O264" s="152">
        <v>0</v>
      </c>
      <c r="P264" s="364">
        <f t="shared" ref="P264:P327" si="37">L264+M264+N264+O264</f>
        <v>0</v>
      </c>
      <c r="Q264" s="150">
        <v>0</v>
      </c>
      <c r="R264" s="148">
        <v>0</v>
      </c>
      <c r="S264" s="148">
        <v>0</v>
      </c>
      <c r="T264" s="474">
        <v>0</v>
      </c>
      <c r="U264" s="364">
        <f t="shared" ref="U264:U327" si="38">Q264+R264+S264+T264</f>
        <v>0</v>
      </c>
      <c r="V264" s="325"/>
      <c r="W264" s="325"/>
      <c r="X264" s="325"/>
      <c r="Y264" s="326"/>
      <c r="Z264" s="326"/>
      <c r="AA264" s="326"/>
      <c r="AB264" s="326"/>
      <c r="AC264" s="325"/>
      <c r="AD264" s="325"/>
      <c r="AE264" s="325"/>
      <c r="AF264" s="325"/>
      <c r="AG264" s="325"/>
      <c r="AH264" s="325"/>
      <c r="AI264" s="325"/>
      <c r="AJ264" s="325"/>
      <c r="AK264" s="325"/>
      <c r="AL264" s="325"/>
      <c r="AM264" s="325"/>
      <c r="AN264" s="325"/>
      <c r="AO264" s="325"/>
      <c r="AP264" s="325"/>
      <c r="AQ264" s="325"/>
      <c r="AR264" s="325"/>
      <c r="AS264" s="325"/>
      <c r="AT264" s="325"/>
      <c r="AU264" s="325"/>
      <c r="AV264" s="325"/>
      <c r="AW264" s="325"/>
      <c r="AX264" s="325"/>
      <c r="AY264" s="325"/>
      <c r="AZ264" s="325"/>
      <c r="BA264" s="325"/>
      <c r="BB264" s="325"/>
      <c r="BC264" s="325"/>
      <c r="BD264" s="325"/>
      <c r="BE264" s="325"/>
      <c r="BF264" s="325"/>
      <c r="BG264" s="325"/>
      <c r="BH264" s="325"/>
      <c r="BI264" s="325"/>
      <c r="BJ264" s="325"/>
      <c r="BK264" s="325"/>
      <c r="BL264" s="325"/>
      <c r="BM264" s="325"/>
      <c r="BN264" s="325"/>
      <c r="BO264" s="325"/>
      <c r="BP264" s="325"/>
      <c r="BQ264" s="325"/>
      <c r="BR264" s="325"/>
      <c r="BS264" s="325"/>
      <c r="BT264" s="325"/>
      <c r="BU264" s="325"/>
      <c r="BV264" s="325"/>
      <c r="BW264" s="325"/>
      <c r="BX264" s="325"/>
      <c r="BY264" s="325"/>
      <c r="BZ264" s="325"/>
      <c r="CA264" s="325"/>
      <c r="CB264" s="325"/>
      <c r="CC264" s="325"/>
      <c r="CD264" s="325"/>
      <c r="CE264" s="325"/>
      <c r="CF264" s="325"/>
      <c r="CG264" s="325"/>
      <c r="CH264" s="325"/>
      <c r="CI264" s="325"/>
      <c r="CJ264" s="325"/>
      <c r="CK264" s="325"/>
      <c r="CL264" s="325"/>
      <c r="CM264" s="325"/>
      <c r="CN264" s="325"/>
      <c r="CO264" s="325"/>
      <c r="CP264" s="325"/>
      <c r="CQ264" s="325"/>
      <c r="CR264" s="325"/>
      <c r="CS264" s="325"/>
      <c r="CT264" s="325"/>
      <c r="CU264" s="325"/>
      <c r="CV264" s="325"/>
      <c r="CW264" s="325"/>
      <c r="CX264" s="325"/>
      <c r="CY264" s="325"/>
      <c r="CZ264" s="325"/>
      <c r="DA264" s="325"/>
      <c r="DB264" s="325"/>
      <c r="DC264" s="325"/>
      <c r="DD264" s="325"/>
      <c r="DE264" s="325"/>
    </row>
    <row r="265" spans="1:109" s="28" customFormat="1" ht="16.5" customHeight="1" thickBot="1" x14ac:dyDescent="0.4">
      <c r="B265" s="553"/>
      <c r="C265" s="519"/>
      <c r="D265" s="549"/>
      <c r="E265" s="58" t="s">
        <v>116</v>
      </c>
      <c r="F265" s="145">
        <f t="shared" ref="F265:F328" si="39">K265+P265+U265</f>
        <v>0</v>
      </c>
      <c r="G265" s="148">
        <v>0</v>
      </c>
      <c r="H265" s="147">
        <v>0</v>
      </c>
      <c r="I265" s="147">
        <v>0</v>
      </c>
      <c r="J265" s="147">
        <v>0</v>
      </c>
      <c r="K265" s="146">
        <f t="shared" ref="K265:K328" si="40">G265+H265+I265+J265</f>
        <v>0</v>
      </c>
      <c r="L265" s="152">
        <v>0</v>
      </c>
      <c r="M265" s="152">
        <v>0</v>
      </c>
      <c r="N265" s="152">
        <v>0</v>
      </c>
      <c r="O265" s="152">
        <v>0</v>
      </c>
      <c r="P265" s="364">
        <f t="shared" si="37"/>
        <v>0</v>
      </c>
      <c r="Q265" s="152">
        <v>0</v>
      </c>
      <c r="R265" s="148">
        <v>0</v>
      </c>
      <c r="S265" s="148">
        <v>0</v>
      </c>
      <c r="T265" s="474">
        <v>0</v>
      </c>
      <c r="U265" s="364">
        <f t="shared" si="38"/>
        <v>0</v>
      </c>
      <c r="V265" s="325"/>
      <c r="W265" s="325"/>
      <c r="X265" s="325"/>
      <c r="Y265" s="326"/>
      <c r="Z265" s="326"/>
      <c r="AA265" s="326"/>
      <c r="AB265" s="326"/>
      <c r="AC265" s="325"/>
      <c r="AD265" s="325"/>
      <c r="AE265" s="325"/>
      <c r="AF265" s="325"/>
      <c r="AG265" s="325"/>
      <c r="AH265" s="325"/>
      <c r="AI265" s="325"/>
      <c r="AJ265" s="325"/>
      <c r="AK265" s="325"/>
      <c r="AL265" s="325"/>
      <c r="AM265" s="325"/>
      <c r="AN265" s="325"/>
      <c r="AO265" s="325"/>
      <c r="AP265" s="325"/>
      <c r="AQ265" s="325"/>
      <c r="AR265" s="325"/>
      <c r="AS265" s="325"/>
      <c r="AT265" s="325"/>
      <c r="AU265" s="325"/>
      <c r="AV265" s="325"/>
      <c r="AW265" s="325"/>
      <c r="AX265" s="325"/>
      <c r="AY265" s="325"/>
      <c r="AZ265" s="325"/>
      <c r="BA265" s="325"/>
      <c r="BB265" s="325"/>
      <c r="BC265" s="325"/>
      <c r="BD265" s="325"/>
      <c r="BE265" s="325"/>
      <c r="BF265" s="325"/>
      <c r="BG265" s="325"/>
      <c r="BH265" s="325"/>
      <c r="BI265" s="325"/>
      <c r="BJ265" s="325"/>
      <c r="BK265" s="325"/>
      <c r="BL265" s="325"/>
      <c r="BM265" s="325"/>
      <c r="BN265" s="325"/>
      <c r="BO265" s="325"/>
      <c r="BP265" s="325"/>
      <c r="BQ265" s="325"/>
      <c r="BR265" s="325"/>
      <c r="BS265" s="325"/>
      <c r="BT265" s="325"/>
      <c r="BU265" s="325"/>
      <c r="BV265" s="325"/>
      <c r="BW265" s="325"/>
      <c r="BX265" s="325"/>
      <c r="BY265" s="325"/>
      <c r="BZ265" s="325"/>
      <c r="CA265" s="325"/>
      <c r="CB265" s="325"/>
      <c r="CC265" s="325"/>
      <c r="CD265" s="325"/>
      <c r="CE265" s="325"/>
      <c r="CF265" s="325"/>
      <c r="CG265" s="325"/>
      <c r="CH265" s="325"/>
      <c r="CI265" s="325"/>
      <c r="CJ265" s="325"/>
      <c r="CK265" s="325"/>
      <c r="CL265" s="325"/>
      <c r="CM265" s="325"/>
      <c r="CN265" s="325"/>
      <c r="CO265" s="325"/>
      <c r="CP265" s="325"/>
      <c r="CQ265" s="325"/>
      <c r="CR265" s="325"/>
      <c r="CS265" s="325"/>
      <c r="CT265" s="325"/>
      <c r="CU265" s="325"/>
      <c r="CV265" s="325"/>
      <c r="CW265" s="325"/>
      <c r="CX265" s="325"/>
      <c r="CY265" s="325"/>
      <c r="CZ265" s="325"/>
      <c r="DA265" s="325"/>
      <c r="DB265" s="325"/>
      <c r="DC265" s="325"/>
      <c r="DD265" s="325"/>
      <c r="DE265" s="325"/>
    </row>
    <row r="266" spans="1:109" s="28" customFormat="1" ht="16.5" customHeight="1" thickBot="1" x14ac:dyDescent="0.4">
      <c r="B266" s="583">
        <v>49</v>
      </c>
      <c r="C266" s="519"/>
      <c r="D266" s="630" t="s">
        <v>758</v>
      </c>
      <c r="E266" s="57" t="s">
        <v>120</v>
      </c>
      <c r="F266" s="145">
        <f t="shared" si="39"/>
        <v>0</v>
      </c>
      <c r="G266" s="148">
        <v>0</v>
      </c>
      <c r="H266" s="147">
        <v>0</v>
      </c>
      <c r="I266" s="147">
        <v>0</v>
      </c>
      <c r="J266" s="147">
        <v>0</v>
      </c>
      <c r="K266" s="146">
        <f t="shared" si="40"/>
        <v>0</v>
      </c>
      <c r="L266" s="152">
        <v>0</v>
      </c>
      <c r="M266" s="152">
        <v>0</v>
      </c>
      <c r="N266" s="152">
        <v>0</v>
      </c>
      <c r="O266" s="152">
        <v>0</v>
      </c>
      <c r="P266" s="364">
        <f t="shared" si="37"/>
        <v>0</v>
      </c>
      <c r="Q266" s="148">
        <v>0</v>
      </c>
      <c r="R266" s="148">
        <v>0</v>
      </c>
      <c r="S266" s="148">
        <v>0</v>
      </c>
      <c r="T266" s="474">
        <v>0</v>
      </c>
      <c r="U266" s="364">
        <f t="shared" si="38"/>
        <v>0</v>
      </c>
      <c r="V266" s="325"/>
      <c r="W266" s="325"/>
      <c r="X266" s="325"/>
      <c r="Y266" s="326"/>
      <c r="Z266" s="326"/>
      <c r="AA266" s="326"/>
      <c r="AB266" s="326"/>
      <c r="AC266" s="325"/>
      <c r="AD266" s="325"/>
      <c r="AE266" s="325"/>
      <c r="AF266" s="325"/>
      <c r="AG266" s="325"/>
      <c r="AH266" s="325"/>
      <c r="AI266" s="325"/>
      <c r="AJ266" s="325"/>
      <c r="AK266" s="325"/>
      <c r="AL266" s="325"/>
      <c r="AM266" s="325"/>
      <c r="AN266" s="325"/>
      <c r="AO266" s="325"/>
      <c r="AP266" s="325"/>
      <c r="AQ266" s="325"/>
      <c r="AR266" s="325"/>
      <c r="AS266" s="325"/>
      <c r="AT266" s="325"/>
      <c r="AU266" s="325"/>
      <c r="AV266" s="325"/>
      <c r="AW266" s="325"/>
      <c r="AX266" s="325"/>
      <c r="AY266" s="325"/>
      <c r="AZ266" s="325"/>
      <c r="BA266" s="325"/>
      <c r="BB266" s="325"/>
      <c r="BC266" s="325"/>
      <c r="BD266" s="325"/>
      <c r="BE266" s="325"/>
      <c r="BF266" s="325"/>
      <c r="BG266" s="325"/>
      <c r="BH266" s="325"/>
      <c r="BI266" s="325"/>
      <c r="BJ266" s="325"/>
      <c r="BK266" s="325"/>
      <c r="BL266" s="325"/>
      <c r="BM266" s="325"/>
      <c r="BN266" s="325"/>
      <c r="BO266" s="325"/>
      <c r="BP266" s="325"/>
      <c r="BQ266" s="325"/>
      <c r="BR266" s="325"/>
      <c r="BS266" s="325"/>
      <c r="BT266" s="325"/>
      <c r="BU266" s="325"/>
      <c r="BV266" s="325"/>
      <c r="BW266" s="325"/>
      <c r="BX266" s="325"/>
      <c r="BY266" s="325"/>
      <c r="BZ266" s="325"/>
      <c r="CA266" s="325"/>
      <c r="CB266" s="325"/>
      <c r="CC266" s="325"/>
      <c r="CD266" s="325"/>
      <c r="CE266" s="325"/>
      <c r="CF266" s="325"/>
      <c r="CG266" s="325"/>
      <c r="CH266" s="325"/>
      <c r="CI266" s="325"/>
      <c r="CJ266" s="325"/>
      <c r="CK266" s="325"/>
      <c r="CL266" s="325"/>
      <c r="CM266" s="325"/>
      <c r="CN266" s="325"/>
      <c r="CO266" s="325"/>
      <c r="CP266" s="325"/>
      <c r="CQ266" s="325"/>
      <c r="CR266" s="325"/>
      <c r="CS266" s="325"/>
      <c r="CT266" s="325"/>
      <c r="CU266" s="325"/>
      <c r="CV266" s="325"/>
      <c r="CW266" s="325"/>
      <c r="CX266" s="325"/>
      <c r="CY266" s="325"/>
      <c r="CZ266" s="325"/>
      <c r="DA266" s="325"/>
      <c r="DB266" s="325"/>
      <c r="DC266" s="325"/>
      <c r="DD266" s="325"/>
      <c r="DE266" s="325"/>
    </row>
    <row r="267" spans="1:109" s="28" customFormat="1" ht="16.5" customHeight="1" thickBot="1" x14ac:dyDescent="0.4">
      <c r="B267" s="552"/>
      <c r="C267" s="519"/>
      <c r="D267" s="631"/>
      <c r="E267" s="57" t="s">
        <v>207</v>
      </c>
      <c r="F267" s="145">
        <f t="shared" si="39"/>
        <v>0</v>
      </c>
      <c r="G267" s="148">
        <v>0</v>
      </c>
      <c r="H267" s="147">
        <v>0</v>
      </c>
      <c r="I267" s="147">
        <v>0</v>
      </c>
      <c r="J267" s="147">
        <v>0</v>
      </c>
      <c r="K267" s="146">
        <f t="shared" si="40"/>
        <v>0</v>
      </c>
      <c r="L267" s="152">
        <v>0</v>
      </c>
      <c r="M267" s="152">
        <v>0</v>
      </c>
      <c r="N267" s="152">
        <v>0</v>
      </c>
      <c r="O267" s="152">
        <v>0</v>
      </c>
      <c r="P267" s="364">
        <f t="shared" si="37"/>
        <v>0</v>
      </c>
      <c r="Q267" s="150">
        <v>0</v>
      </c>
      <c r="R267" s="148">
        <v>0</v>
      </c>
      <c r="S267" s="148">
        <v>0</v>
      </c>
      <c r="T267" s="474">
        <v>0</v>
      </c>
      <c r="U267" s="364">
        <f t="shared" si="38"/>
        <v>0</v>
      </c>
      <c r="V267" s="325"/>
      <c r="W267" s="325"/>
      <c r="X267" s="325"/>
      <c r="Y267" s="326"/>
      <c r="Z267" s="326"/>
      <c r="AA267" s="326"/>
      <c r="AB267" s="326"/>
      <c r="AC267" s="325"/>
      <c r="AD267" s="325"/>
      <c r="AE267" s="325"/>
      <c r="AF267" s="325"/>
      <c r="AG267" s="325"/>
      <c r="AH267" s="325"/>
      <c r="AI267" s="325"/>
      <c r="AJ267" s="325"/>
      <c r="AK267" s="325"/>
      <c r="AL267" s="325"/>
      <c r="AM267" s="325"/>
      <c r="AN267" s="325"/>
      <c r="AO267" s="325"/>
      <c r="AP267" s="325"/>
      <c r="AQ267" s="325"/>
      <c r="AR267" s="325"/>
      <c r="AS267" s="325"/>
      <c r="AT267" s="325"/>
      <c r="AU267" s="325"/>
      <c r="AV267" s="325"/>
      <c r="AW267" s="325"/>
      <c r="AX267" s="325"/>
      <c r="AY267" s="325"/>
      <c r="AZ267" s="325"/>
      <c r="BA267" s="325"/>
      <c r="BB267" s="325"/>
      <c r="BC267" s="325"/>
      <c r="BD267" s="325"/>
      <c r="BE267" s="325"/>
      <c r="BF267" s="325"/>
      <c r="BG267" s="325"/>
      <c r="BH267" s="325"/>
      <c r="BI267" s="325"/>
      <c r="BJ267" s="325"/>
      <c r="BK267" s="325"/>
      <c r="BL267" s="325"/>
      <c r="BM267" s="325"/>
      <c r="BN267" s="325"/>
      <c r="BO267" s="325"/>
      <c r="BP267" s="325"/>
      <c r="BQ267" s="325"/>
      <c r="BR267" s="325"/>
      <c r="BS267" s="325"/>
      <c r="BT267" s="325"/>
      <c r="BU267" s="325"/>
      <c r="BV267" s="325"/>
      <c r="BW267" s="325"/>
      <c r="BX267" s="325"/>
      <c r="BY267" s="325"/>
      <c r="BZ267" s="325"/>
      <c r="CA267" s="325"/>
      <c r="CB267" s="325"/>
      <c r="CC267" s="325"/>
      <c r="CD267" s="325"/>
      <c r="CE267" s="325"/>
      <c r="CF267" s="325"/>
      <c r="CG267" s="325"/>
      <c r="CH267" s="325"/>
      <c r="CI267" s="325"/>
      <c r="CJ267" s="325"/>
      <c r="CK267" s="325"/>
      <c r="CL267" s="325"/>
      <c r="CM267" s="325"/>
      <c r="CN267" s="325"/>
      <c r="CO267" s="325"/>
      <c r="CP267" s="325"/>
      <c r="CQ267" s="325"/>
      <c r="CR267" s="325"/>
      <c r="CS267" s="325"/>
      <c r="CT267" s="325"/>
      <c r="CU267" s="325"/>
      <c r="CV267" s="325"/>
      <c r="CW267" s="325"/>
      <c r="CX267" s="325"/>
      <c r="CY267" s="325"/>
      <c r="CZ267" s="325"/>
      <c r="DA267" s="325"/>
      <c r="DB267" s="325"/>
      <c r="DC267" s="325"/>
      <c r="DD267" s="325"/>
      <c r="DE267" s="325"/>
    </row>
    <row r="268" spans="1:109" s="28" customFormat="1" ht="16.5" customHeight="1" thickBot="1" x14ac:dyDescent="0.4">
      <c r="B268" s="553"/>
      <c r="C268" s="519"/>
      <c r="D268" s="632"/>
      <c r="E268" s="58" t="s">
        <v>116</v>
      </c>
      <c r="F268" s="145">
        <f t="shared" si="39"/>
        <v>0</v>
      </c>
      <c r="G268" s="148">
        <v>0</v>
      </c>
      <c r="H268" s="147">
        <v>0</v>
      </c>
      <c r="I268" s="147">
        <v>0</v>
      </c>
      <c r="J268" s="147">
        <v>0</v>
      </c>
      <c r="K268" s="146">
        <f t="shared" si="40"/>
        <v>0</v>
      </c>
      <c r="L268" s="152">
        <v>0</v>
      </c>
      <c r="M268" s="152">
        <v>0</v>
      </c>
      <c r="N268" s="152">
        <v>0</v>
      </c>
      <c r="O268" s="152">
        <v>0</v>
      </c>
      <c r="P268" s="364">
        <f t="shared" si="37"/>
        <v>0</v>
      </c>
      <c r="Q268" s="152">
        <v>0</v>
      </c>
      <c r="R268" s="148">
        <v>0</v>
      </c>
      <c r="S268" s="148">
        <v>0</v>
      </c>
      <c r="T268" s="474">
        <v>0</v>
      </c>
      <c r="U268" s="364">
        <f t="shared" si="38"/>
        <v>0</v>
      </c>
      <c r="V268" s="325"/>
      <c r="W268" s="325"/>
      <c r="X268" s="325"/>
      <c r="Y268" s="326"/>
      <c r="Z268" s="326"/>
      <c r="AA268" s="326"/>
      <c r="AB268" s="326"/>
      <c r="AC268" s="325"/>
      <c r="AD268" s="325"/>
      <c r="AE268" s="325"/>
      <c r="AF268" s="325"/>
      <c r="AG268" s="325"/>
      <c r="AH268" s="325"/>
      <c r="AI268" s="325"/>
      <c r="AJ268" s="325"/>
      <c r="AK268" s="325"/>
      <c r="AL268" s="325"/>
      <c r="AM268" s="325"/>
      <c r="AN268" s="325"/>
      <c r="AO268" s="325"/>
      <c r="AP268" s="325"/>
      <c r="AQ268" s="325"/>
      <c r="AR268" s="325"/>
      <c r="AS268" s="325"/>
      <c r="AT268" s="325"/>
      <c r="AU268" s="325"/>
      <c r="AV268" s="325"/>
      <c r="AW268" s="325"/>
      <c r="AX268" s="325"/>
      <c r="AY268" s="325"/>
      <c r="AZ268" s="325"/>
      <c r="BA268" s="325"/>
      <c r="BB268" s="325"/>
      <c r="BC268" s="325"/>
      <c r="BD268" s="325"/>
      <c r="BE268" s="325"/>
      <c r="BF268" s="325"/>
      <c r="BG268" s="325"/>
      <c r="BH268" s="325"/>
      <c r="BI268" s="325"/>
      <c r="BJ268" s="325"/>
      <c r="BK268" s="325"/>
      <c r="BL268" s="325"/>
      <c r="BM268" s="325"/>
      <c r="BN268" s="325"/>
      <c r="BO268" s="325"/>
      <c r="BP268" s="325"/>
      <c r="BQ268" s="325"/>
      <c r="BR268" s="325"/>
      <c r="BS268" s="325"/>
      <c r="BT268" s="325"/>
      <c r="BU268" s="325"/>
      <c r="BV268" s="325"/>
      <c r="BW268" s="325"/>
      <c r="BX268" s="325"/>
      <c r="BY268" s="325"/>
      <c r="BZ268" s="325"/>
      <c r="CA268" s="325"/>
      <c r="CB268" s="325"/>
      <c r="CC268" s="325"/>
      <c r="CD268" s="325"/>
      <c r="CE268" s="325"/>
      <c r="CF268" s="325"/>
      <c r="CG268" s="325"/>
      <c r="CH268" s="325"/>
      <c r="CI268" s="325"/>
      <c r="CJ268" s="325"/>
      <c r="CK268" s="325"/>
      <c r="CL268" s="325"/>
      <c r="CM268" s="325"/>
      <c r="CN268" s="325"/>
      <c r="CO268" s="325"/>
      <c r="CP268" s="325"/>
      <c r="CQ268" s="325"/>
      <c r="CR268" s="325"/>
      <c r="CS268" s="325"/>
      <c r="CT268" s="325"/>
      <c r="CU268" s="325"/>
      <c r="CV268" s="325"/>
      <c r="CW268" s="325"/>
      <c r="CX268" s="325"/>
      <c r="CY268" s="325"/>
      <c r="CZ268" s="325"/>
      <c r="DA268" s="325"/>
      <c r="DB268" s="325"/>
      <c r="DC268" s="325"/>
      <c r="DD268" s="325"/>
      <c r="DE268" s="325"/>
    </row>
    <row r="269" spans="1:109" s="29" customFormat="1" ht="16.5" customHeight="1" x14ac:dyDescent="0.35">
      <c r="A269" s="28"/>
      <c r="B269" s="30"/>
      <c r="C269" s="519"/>
      <c r="D269" s="622" t="s">
        <v>173</v>
      </c>
      <c r="E269" s="622"/>
      <c r="F269" s="145">
        <f t="shared" si="39"/>
        <v>248</v>
      </c>
      <c r="G269" s="146">
        <f t="shared" ref="G269:J271" si="41">G122+G125+G128+G131+G134+G137+G140+G143+G146++G149+G152+G155+G158+G161+G164+G167+G170+G173+G176+G179+G182+G185+G188+G191+G194+G197+G200+G203+G206+G209+G212+G215+G218+G221+G224+G227+G230+G233+G236+G239+G242+G245+G248+G251+G254+G257+G260+G263+G266</f>
        <v>65</v>
      </c>
      <c r="H269" s="146">
        <f t="shared" si="41"/>
        <v>1</v>
      </c>
      <c r="I269" s="146">
        <f t="shared" si="41"/>
        <v>4</v>
      </c>
      <c r="J269" s="146">
        <f t="shared" si="41"/>
        <v>0</v>
      </c>
      <c r="K269" s="146">
        <f t="shared" si="40"/>
        <v>70</v>
      </c>
      <c r="L269" s="146">
        <f t="shared" ref="L269:O271" si="42">L122+L125+L128+L131+L134+L137+L140+L143+L146++L149+L152+L155+L158+L161+L164+L167+L170+L173+L176+L179+L182+L185+L188+L191+L194+L197+L200+L203+L206+L209+L212+L215+L218+L221+L224+L227+L230+L233+L236+L239+L242+L245+L248+L251+L254+L257+L260+L263+L266</f>
        <v>63</v>
      </c>
      <c r="M269" s="146">
        <f t="shared" si="42"/>
        <v>1</v>
      </c>
      <c r="N269" s="146">
        <f t="shared" si="42"/>
        <v>7</v>
      </c>
      <c r="O269" s="146">
        <f t="shared" si="42"/>
        <v>0</v>
      </c>
      <c r="P269" s="364">
        <f t="shared" si="37"/>
        <v>71</v>
      </c>
      <c r="Q269" s="146">
        <f t="shared" ref="Q269:T271" si="43">Q122+Q125+Q128+Q131+Q134+Q137+Q140+Q143+Q146++Q149+Q152+Q155+Q158+Q161+Q164+Q167+Q170+Q173+Q176+Q179+Q182+Q185+Q188+Q191+Q194+Q197+Q200+Q203+Q206+Q209+Q212+Q215+Q218+Q221+Q224+Q227+Q230+Q233+Q236+Q239+Q242+Q245+Q248+Q251+Q254+Q257+Q260+Q263+Q266</f>
        <v>99</v>
      </c>
      <c r="R269" s="146">
        <f t="shared" si="43"/>
        <v>0</v>
      </c>
      <c r="S269" s="146">
        <f t="shared" si="43"/>
        <v>6</v>
      </c>
      <c r="T269" s="464">
        <f t="shared" si="43"/>
        <v>2</v>
      </c>
      <c r="U269" s="364">
        <f t="shared" si="38"/>
        <v>107</v>
      </c>
    </row>
    <row r="270" spans="1:109" s="29" customFormat="1" ht="16.5" customHeight="1" x14ac:dyDescent="0.35">
      <c r="A270" s="28"/>
      <c r="B270" s="30"/>
      <c r="C270" s="519"/>
      <c r="D270" s="575" t="s">
        <v>174</v>
      </c>
      <c r="E270" s="575"/>
      <c r="F270" s="145">
        <f t="shared" si="39"/>
        <v>0</v>
      </c>
      <c r="G270" s="146">
        <f t="shared" si="41"/>
        <v>0</v>
      </c>
      <c r="H270" s="146">
        <f t="shared" si="41"/>
        <v>0</v>
      </c>
      <c r="I270" s="146">
        <f t="shared" si="41"/>
        <v>0</v>
      </c>
      <c r="J270" s="146">
        <f t="shared" si="41"/>
        <v>0</v>
      </c>
      <c r="K270" s="146">
        <f t="shared" si="40"/>
        <v>0</v>
      </c>
      <c r="L270" s="146">
        <f t="shared" si="42"/>
        <v>0</v>
      </c>
      <c r="M270" s="146">
        <f t="shared" si="42"/>
        <v>0</v>
      </c>
      <c r="N270" s="146">
        <f t="shared" si="42"/>
        <v>0</v>
      </c>
      <c r="O270" s="146">
        <f t="shared" si="42"/>
        <v>0</v>
      </c>
      <c r="P270" s="364">
        <f t="shared" si="37"/>
        <v>0</v>
      </c>
      <c r="Q270" s="146">
        <f t="shared" si="43"/>
        <v>0</v>
      </c>
      <c r="R270" s="146">
        <f t="shared" si="43"/>
        <v>0</v>
      </c>
      <c r="S270" s="146">
        <f t="shared" si="43"/>
        <v>0</v>
      </c>
      <c r="T270" s="464">
        <f t="shared" si="43"/>
        <v>0</v>
      </c>
      <c r="U270" s="364">
        <f t="shared" si="38"/>
        <v>0</v>
      </c>
    </row>
    <row r="271" spans="1:109" s="29" customFormat="1" ht="16.5" customHeight="1" thickBot="1" x14ac:dyDescent="0.4">
      <c r="A271" s="28"/>
      <c r="B271" s="40"/>
      <c r="C271" s="520"/>
      <c r="D271" s="554" t="s">
        <v>175</v>
      </c>
      <c r="E271" s="554"/>
      <c r="F271" s="145">
        <f t="shared" si="39"/>
        <v>170</v>
      </c>
      <c r="G271" s="146">
        <f t="shared" si="41"/>
        <v>43</v>
      </c>
      <c r="H271" s="146">
        <f t="shared" si="41"/>
        <v>3</v>
      </c>
      <c r="I271" s="146">
        <f t="shared" si="41"/>
        <v>2</v>
      </c>
      <c r="J271" s="146">
        <f t="shared" si="41"/>
        <v>0</v>
      </c>
      <c r="K271" s="146">
        <f t="shared" si="40"/>
        <v>48</v>
      </c>
      <c r="L271" s="146">
        <f t="shared" si="42"/>
        <v>44</v>
      </c>
      <c r="M271" s="146">
        <f t="shared" si="42"/>
        <v>0</v>
      </c>
      <c r="N271" s="146">
        <f t="shared" si="42"/>
        <v>4</v>
      </c>
      <c r="O271" s="146">
        <f t="shared" si="42"/>
        <v>0</v>
      </c>
      <c r="P271" s="364">
        <f t="shared" si="37"/>
        <v>48</v>
      </c>
      <c r="Q271" s="146">
        <f t="shared" si="43"/>
        <v>68</v>
      </c>
      <c r="R271" s="146">
        <f t="shared" si="43"/>
        <v>0</v>
      </c>
      <c r="S271" s="146">
        <f t="shared" si="43"/>
        <v>5</v>
      </c>
      <c r="T271" s="464">
        <f t="shared" si="43"/>
        <v>1</v>
      </c>
      <c r="U271" s="364">
        <f t="shared" si="38"/>
        <v>74</v>
      </c>
    </row>
    <row r="272" spans="1:109" s="29" customFormat="1" ht="16.5" customHeight="1" x14ac:dyDescent="0.35">
      <c r="A272" s="28"/>
      <c r="B272" s="553">
        <v>1</v>
      </c>
      <c r="C272" s="518" t="s">
        <v>8</v>
      </c>
      <c r="D272" s="579" t="s">
        <v>154</v>
      </c>
      <c r="E272" s="56" t="s">
        <v>120</v>
      </c>
      <c r="F272" s="145">
        <f t="shared" si="39"/>
        <v>0</v>
      </c>
      <c r="G272" s="148">
        <v>0</v>
      </c>
      <c r="H272" s="147">
        <v>0</v>
      </c>
      <c r="I272" s="147">
        <v>0</v>
      </c>
      <c r="J272" s="147">
        <v>0</v>
      </c>
      <c r="K272" s="146">
        <f t="shared" si="40"/>
        <v>0</v>
      </c>
      <c r="L272" s="148">
        <v>0</v>
      </c>
      <c r="M272" s="148">
        <v>0</v>
      </c>
      <c r="N272" s="148">
        <v>0</v>
      </c>
      <c r="O272" s="148">
        <v>0</v>
      </c>
      <c r="P272" s="364">
        <f t="shared" si="37"/>
        <v>0</v>
      </c>
      <c r="Q272" s="148">
        <v>0</v>
      </c>
      <c r="R272" s="148">
        <v>0</v>
      </c>
      <c r="S272" s="148">
        <v>0</v>
      </c>
      <c r="T272" s="474">
        <v>0</v>
      </c>
      <c r="U272" s="364">
        <f t="shared" si="38"/>
        <v>0</v>
      </c>
    </row>
    <row r="273" spans="1:21" s="29" customFormat="1" ht="16.5" customHeight="1" x14ac:dyDescent="0.35">
      <c r="A273" s="28"/>
      <c r="B273" s="550"/>
      <c r="C273" s="519"/>
      <c r="D273" s="580"/>
      <c r="E273" s="57" t="s">
        <v>207</v>
      </c>
      <c r="F273" s="145">
        <f t="shared" si="39"/>
        <v>0</v>
      </c>
      <c r="G273" s="148">
        <v>0</v>
      </c>
      <c r="H273" s="147">
        <v>0</v>
      </c>
      <c r="I273" s="147">
        <v>0</v>
      </c>
      <c r="J273" s="147">
        <v>0</v>
      </c>
      <c r="K273" s="146">
        <f t="shared" si="40"/>
        <v>0</v>
      </c>
      <c r="L273" s="150">
        <v>0</v>
      </c>
      <c r="M273" s="150">
        <v>0</v>
      </c>
      <c r="N273" s="150">
        <v>0</v>
      </c>
      <c r="O273" s="150">
        <v>0</v>
      </c>
      <c r="P273" s="364">
        <f t="shared" si="37"/>
        <v>0</v>
      </c>
      <c r="Q273" s="148">
        <v>0</v>
      </c>
      <c r="R273" s="148">
        <v>0</v>
      </c>
      <c r="S273" s="148">
        <v>0</v>
      </c>
      <c r="T273" s="474">
        <v>0</v>
      </c>
      <c r="U273" s="364">
        <f t="shared" si="38"/>
        <v>0</v>
      </c>
    </row>
    <row r="274" spans="1:21" s="29" customFormat="1" ht="19.899999999999999" customHeight="1" thickBot="1" x14ac:dyDescent="0.4">
      <c r="A274" s="28"/>
      <c r="B274" s="550"/>
      <c r="C274" s="519"/>
      <c r="D274" s="581"/>
      <c r="E274" s="58" t="s">
        <v>116</v>
      </c>
      <c r="F274" s="145">
        <f t="shared" si="39"/>
        <v>0</v>
      </c>
      <c r="G274" s="148">
        <v>0</v>
      </c>
      <c r="H274" s="147">
        <v>0</v>
      </c>
      <c r="I274" s="147">
        <v>0</v>
      </c>
      <c r="J274" s="147">
        <v>0</v>
      </c>
      <c r="K274" s="146">
        <f t="shared" si="40"/>
        <v>0</v>
      </c>
      <c r="L274" s="152">
        <v>0</v>
      </c>
      <c r="M274" s="152">
        <v>0</v>
      </c>
      <c r="N274" s="152">
        <v>0</v>
      </c>
      <c r="O274" s="152">
        <v>0</v>
      </c>
      <c r="P274" s="364">
        <f t="shared" si="37"/>
        <v>0</v>
      </c>
      <c r="Q274" s="148">
        <v>0</v>
      </c>
      <c r="R274" s="148">
        <v>0</v>
      </c>
      <c r="S274" s="148">
        <v>0</v>
      </c>
      <c r="T274" s="474">
        <v>0</v>
      </c>
      <c r="U274" s="364">
        <f t="shared" si="38"/>
        <v>0</v>
      </c>
    </row>
    <row r="275" spans="1:21" s="29" customFormat="1" ht="22.9" customHeight="1" thickBot="1" x14ac:dyDescent="0.4">
      <c r="A275" s="28"/>
      <c r="B275" s="550">
        <v>2</v>
      </c>
      <c r="C275" s="519"/>
      <c r="D275" s="625" t="s">
        <v>677</v>
      </c>
      <c r="E275" s="56" t="s">
        <v>120</v>
      </c>
      <c r="F275" s="145">
        <f t="shared" si="39"/>
        <v>0</v>
      </c>
      <c r="G275" s="148">
        <v>0</v>
      </c>
      <c r="H275" s="147">
        <v>0</v>
      </c>
      <c r="I275" s="147">
        <v>0</v>
      </c>
      <c r="J275" s="147">
        <v>0</v>
      </c>
      <c r="K275" s="146">
        <f t="shared" si="40"/>
        <v>0</v>
      </c>
      <c r="L275" s="152">
        <v>0</v>
      </c>
      <c r="M275" s="152">
        <v>0</v>
      </c>
      <c r="N275" s="152">
        <v>0</v>
      </c>
      <c r="O275" s="152">
        <v>0</v>
      </c>
      <c r="P275" s="364">
        <f t="shared" si="37"/>
        <v>0</v>
      </c>
      <c r="Q275" s="148">
        <v>0</v>
      </c>
      <c r="R275" s="148">
        <v>0</v>
      </c>
      <c r="S275" s="148">
        <v>0</v>
      </c>
      <c r="T275" s="474">
        <v>0</v>
      </c>
      <c r="U275" s="364">
        <f t="shared" si="38"/>
        <v>0</v>
      </c>
    </row>
    <row r="276" spans="1:21" s="29" customFormat="1" ht="16.5" customHeight="1" thickBot="1" x14ac:dyDescent="0.4">
      <c r="A276" s="28"/>
      <c r="B276" s="550"/>
      <c r="C276" s="519"/>
      <c r="D276" s="626"/>
      <c r="E276" s="57" t="s">
        <v>207</v>
      </c>
      <c r="F276" s="145">
        <f t="shared" si="39"/>
        <v>0</v>
      </c>
      <c r="G276" s="148">
        <v>0</v>
      </c>
      <c r="H276" s="147">
        <v>0</v>
      </c>
      <c r="I276" s="147">
        <v>0</v>
      </c>
      <c r="J276" s="147">
        <v>0</v>
      </c>
      <c r="K276" s="146">
        <f t="shared" si="40"/>
        <v>0</v>
      </c>
      <c r="L276" s="152">
        <v>0</v>
      </c>
      <c r="M276" s="152">
        <v>0</v>
      </c>
      <c r="N276" s="152">
        <v>0</v>
      </c>
      <c r="O276" s="152">
        <v>0</v>
      </c>
      <c r="P276" s="364">
        <f t="shared" si="37"/>
        <v>0</v>
      </c>
      <c r="Q276" s="148">
        <v>0</v>
      </c>
      <c r="R276" s="148">
        <v>0</v>
      </c>
      <c r="S276" s="148">
        <v>0</v>
      </c>
      <c r="T276" s="474">
        <v>0</v>
      </c>
      <c r="U276" s="364">
        <f t="shared" si="38"/>
        <v>0</v>
      </c>
    </row>
    <row r="277" spans="1:21" s="29" customFormat="1" ht="16.5" customHeight="1" thickBot="1" x14ac:dyDescent="0.4">
      <c r="A277" s="28"/>
      <c r="B277" s="550"/>
      <c r="C277" s="519"/>
      <c r="D277" s="627"/>
      <c r="E277" s="58" t="s">
        <v>116</v>
      </c>
      <c r="F277" s="145">
        <f t="shared" si="39"/>
        <v>0</v>
      </c>
      <c r="G277" s="148">
        <v>0</v>
      </c>
      <c r="H277" s="147">
        <v>0</v>
      </c>
      <c r="I277" s="147">
        <v>0</v>
      </c>
      <c r="J277" s="147">
        <v>0</v>
      </c>
      <c r="K277" s="146">
        <f t="shared" si="40"/>
        <v>0</v>
      </c>
      <c r="L277" s="152">
        <v>0</v>
      </c>
      <c r="M277" s="152">
        <v>0</v>
      </c>
      <c r="N277" s="152">
        <v>0</v>
      </c>
      <c r="O277" s="152">
        <v>0</v>
      </c>
      <c r="P277" s="364">
        <f t="shared" si="37"/>
        <v>0</v>
      </c>
      <c r="Q277" s="148">
        <v>0</v>
      </c>
      <c r="R277" s="148">
        <v>0</v>
      </c>
      <c r="S277" s="148">
        <v>0</v>
      </c>
      <c r="T277" s="474">
        <v>0</v>
      </c>
      <c r="U277" s="364">
        <f t="shared" si="38"/>
        <v>0</v>
      </c>
    </row>
    <row r="278" spans="1:21" s="29" customFormat="1" ht="16.5" customHeight="1" thickBot="1" x14ac:dyDescent="0.4">
      <c r="A278" s="28"/>
      <c r="B278" s="550">
        <v>3</v>
      </c>
      <c r="C278" s="519"/>
      <c r="D278" s="579" t="s">
        <v>156</v>
      </c>
      <c r="E278" s="57" t="s">
        <v>120</v>
      </c>
      <c r="F278" s="145">
        <f t="shared" si="39"/>
        <v>0</v>
      </c>
      <c r="G278" s="148">
        <v>0</v>
      </c>
      <c r="H278" s="147">
        <v>0</v>
      </c>
      <c r="I278" s="147">
        <v>0</v>
      </c>
      <c r="J278" s="147">
        <v>0</v>
      </c>
      <c r="K278" s="146">
        <f t="shared" si="40"/>
        <v>0</v>
      </c>
      <c r="L278" s="152">
        <v>0</v>
      </c>
      <c r="M278" s="152">
        <v>0</v>
      </c>
      <c r="N278" s="152">
        <v>0</v>
      </c>
      <c r="O278" s="152">
        <v>0</v>
      </c>
      <c r="P278" s="364">
        <f t="shared" si="37"/>
        <v>0</v>
      </c>
      <c r="Q278" s="148">
        <v>0</v>
      </c>
      <c r="R278" s="148">
        <v>0</v>
      </c>
      <c r="S278" s="148">
        <v>0</v>
      </c>
      <c r="T278" s="474">
        <v>0</v>
      </c>
      <c r="U278" s="364">
        <f t="shared" si="38"/>
        <v>0</v>
      </c>
    </row>
    <row r="279" spans="1:21" s="29" customFormat="1" ht="16.5" customHeight="1" thickBot="1" x14ac:dyDescent="0.4">
      <c r="A279" s="28"/>
      <c r="B279" s="550"/>
      <c r="C279" s="519"/>
      <c r="D279" s="580"/>
      <c r="E279" s="57" t="s">
        <v>207</v>
      </c>
      <c r="F279" s="145">
        <f t="shared" si="39"/>
        <v>0</v>
      </c>
      <c r="G279" s="148">
        <v>0</v>
      </c>
      <c r="H279" s="147">
        <v>0</v>
      </c>
      <c r="I279" s="147">
        <v>0</v>
      </c>
      <c r="J279" s="147">
        <v>0</v>
      </c>
      <c r="K279" s="146">
        <f t="shared" si="40"/>
        <v>0</v>
      </c>
      <c r="L279" s="152">
        <v>0</v>
      </c>
      <c r="M279" s="152">
        <v>0</v>
      </c>
      <c r="N279" s="152">
        <v>0</v>
      </c>
      <c r="O279" s="152">
        <v>0</v>
      </c>
      <c r="P279" s="364">
        <f t="shared" si="37"/>
        <v>0</v>
      </c>
      <c r="Q279" s="148">
        <v>0</v>
      </c>
      <c r="R279" s="148">
        <v>0</v>
      </c>
      <c r="S279" s="148">
        <v>0</v>
      </c>
      <c r="T279" s="474">
        <v>0</v>
      </c>
      <c r="U279" s="364">
        <f t="shared" si="38"/>
        <v>0</v>
      </c>
    </row>
    <row r="280" spans="1:21" s="29" customFormat="1" ht="16.5" customHeight="1" thickBot="1" x14ac:dyDescent="0.4">
      <c r="A280" s="28"/>
      <c r="B280" s="550"/>
      <c r="C280" s="519"/>
      <c r="D280" s="581"/>
      <c r="E280" s="58" t="s">
        <v>116</v>
      </c>
      <c r="F280" s="145">
        <f t="shared" si="39"/>
        <v>0</v>
      </c>
      <c r="G280" s="148">
        <v>0</v>
      </c>
      <c r="H280" s="147">
        <v>0</v>
      </c>
      <c r="I280" s="147">
        <v>0</v>
      </c>
      <c r="J280" s="147">
        <v>0</v>
      </c>
      <c r="K280" s="146">
        <f t="shared" si="40"/>
        <v>0</v>
      </c>
      <c r="L280" s="152">
        <v>0</v>
      </c>
      <c r="M280" s="152">
        <v>0</v>
      </c>
      <c r="N280" s="152">
        <v>0</v>
      </c>
      <c r="O280" s="152">
        <v>0</v>
      </c>
      <c r="P280" s="364">
        <f t="shared" si="37"/>
        <v>0</v>
      </c>
      <c r="Q280" s="148">
        <v>0</v>
      </c>
      <c r="R280" s="148">
        <v>0</v>
      </c>
      <c r="S280" s="148">
        <v>0</v>
      </c>
      <c r="T280" s="474">
        <v>0</v>
      </c>
      <c r="U280" s="364">
        <f t="shared" si="38"/>
        <v>0</v>
      </c>
    </row>
    <row r="281" spans="1:21" s="29" customFormat="1" ht="16.5" customHeight="1" thickBot="1" x14ac:dyDescent="0.4">
      <c r="A281" s="28"/>
      <c r="B281" s="550">
        <v>4</v>
      </c>
      <c r="C281" s="519"/>
      <c r="D281" s="579" t="s">
        <v>157</v>
      </c>
      <c r="E281" s="57" t="s">
        <v>120</v>
      </c>
      <c r="F281" s="145">
        <f t="shared" si="39"/>
        <v>0</v>
      </c>
      <c r="G281" s="148">
        <v>0</v>
      </c>
      <c r="H281" s="147">
        <v>0</v>
      </c>
      <c r="I281" s="147">
        <v>0</v>
      </c>
      <c r="J281" s="147">
        <v>0</v>
      </c>
      <c r="K281" s="146">
        <f t="shared" si="40"/>
        <v>0</v>
      </c>
      <c r="L281" s="152">
        <v>0</v>
      </c>
      <c r="M281" s="152">
        <v>0</v>
      </c>
      <c r="N281" s="152">
        <v>0</v>
      </c>
      <c r="O281" s="152">
        <v>0</v>
      </c>
      <c r="P281" s="364">
        <f t="shared" si="37"/>
        <v>0</v>
      </c>
      <c r="Q281" s="148">
        <v>0</v>
      </c>
      <c r="R281" s="148">
        <v>0</v>
      </c>
      <c r="S281" s="148">
        <v>0</v>
      </c>
      <c r="T281" s="474">
        <v>0</v>
      </c>
      <c r="U281" s="364">
        <f t="shared" si="38"/>
        <v>0</v>
      </c>
    </row>
    <row r="282" spans="1:21" s="29" customFormat="1" ht="16.5" customHeight="1" thickBot="1" x14ac:dyDescent="0.4">
      <c r="A282" s="28"/>
      <c r="B282" s="550"/>
      <c r="C282" s="519"/>
      <c r="D282" s="580"/>
      <c r="E282" s="57" t="s">
        <v>207</v>
      </c>
      <c r="F282" s="145">
        <f t="shared" si="39"/>
        <v>0</v>
      </c>
      <c r="G282" s="148">
        <v>0</v>
      </c>
      <c r="H282" s="147">
        <v>0</v>
      </c>
      <c r="I282" s="147">
        <v>0</v>
      </c>
      <c r="J282" s="147">
        <v>0</v>
      </c>
      <c r="K282" s="146">
        <f t="shared" si="40"/>
        <v>0</v>
      </c>
      <c r="L282" s="152">
        <v>0</v>
      </c>
      <c r="M282" s="152">
        <v>0</v>
      </c>
      <c r="N282" s="152">
        <v>0</v>
      </c>
      <c r="O282" s="152">
        <v>0</v>
      </c>
      <c r="P282" s="364">
        <f t="shared" si="37"/>
        <v>0</v>
      </c>
      <c r="Q282" s="148">
        <v>0</v>
      </c>
      <c r="R282" s="148">
        <v>0</v>
      </c>
      <c r="S282" s="148">
        <v>0</v>
      </c>
      <c r="T282" s="474">
        <v>0</v>
      </c>
      <c r="U282" s="364">
        <f t="shared" si="38"/>
        <v>0</v>
      </c>
    </row>
    <row r="283" spans="1:21" s="29" customFormat="1" ht="16.5" customHeight="1" thickBot="1" x14ac:dyDescent="0.4">
      <c r="A283" s="28"/>
      <c r="B283" s="550"/>
      <c r="C283" s="519"/>
      <c r="D283" s="581"/>
      <c r="E283" s="58" t="s">
        <v>116</v>
      </c>
      <c r="F283" s="145">
        <f t="shared" si="39"/>
        <v>0</v>
      </c>
      <c r="G283" s="148">
        <v>0</v>
      </c>
      <c r="H283" s="147">
        <v>0</v>
      </c>
      <c r="I283" s="147">
        <v>0</v>
      </c>
      <c r="J283" s="147">
        <v>0</v>
      </c>
      <c r="K283" s="146">
        <f t="shared" si="40"/>
        <v>0</v>
      </c>
      <c r="L283" s="152">
        <v>0</v>
      </c>
      <c r="M283" s="152">
        <v>0</v>
      </c>
      <c r="N283" s="152">
        <v>0</v>
      </c>
      <c r="O283" s="152">
        <v>0</v>
      </c>
      <c r="P283" s="364">
        <f t="shared" si="37"/>
        <v>0</v>
      </c>
      <c r="Q283" s="148">
        <v>0</v>
      </c>
      <c r="R283" s="148">
        <v>0</v>
      </c>
      <c r="S283" s="148">
        <v>0</v>
      </c>
      <c r="T283" s="474">
        <v>0</v>
      </c>
      <c r="U283" s="364">
        <f t="shared" si="38"/>
        <v>0</v>
      </c>
    </row>
    <row r="284" spans="1:21" s="29" customFormat="1" ht="34.9" customHeight="1" thickBot="1" x14ac:dyDescent="0.4">
      <c r="A284" s="28"/>
      <c r="B284" s="550">
        <v>5</v>
      </c>
      <c r="C284" s="519"/>
      <c r="D284" s="579" t="s">
        <v>158</v>
      </c>
      <c r="E284" s="57" t="s">
        <v>120</v>
      </c>
      <c r="F284" s="145">
        <f t="shared" si="39"/>
        <v>0</v>
      </c>
      <c r="G284" s="148">
        <v>0</v>
      </c>
      <c r="H284" s="147">
        <v>0</v>
      </c>
      <c r="I284" s="147">
        <v>0</v>
      </c>
      <c r="J284" s="147">
        <v>0</v>
      </c>
      <c r="K284" s="146">
        <f t="shared" si="40"/>
        <v>0</v>
      </c>
      <c r="L284" s="152">
        <v>0</v>
      </c>
      <c r="M284" s="152">
        <v>0</v>
      </c>
      <c r="N284" s="152">
        <v>0</v>
      </c>
      <c r="O284" s="152">
        <v>0</v>
      </c>
      <c r="P284" s="364">
        <f t="shared" si="37"/>
        <v>0</v>
      </c>
      <c r="Q284" s="148">
        <v>0</v>
      </c>
      <c r="R284" s="148">
        <v>0</v>
      </c>
      <c r="S284" s="148">
        <v>0</v>
      </c>
      <c r="T284" s="474">
        <v>0</v>
      </c>
      <c r="U284" s="364">
        <f t="shared" si="38"/>
        <v>0</v>
      </c>
    </row>
    <row r="285" spans="1:21" s="29" customFormat="1" ht="39" customHeight="1" thickBot="1" x14ac:dyDescent="0.4">
      <c r="A285" s="28"/>
      <c r="B285" s="550"/>
      <c r="C285" s="519"/>
      <c r="D285" s="580"/>
      <c r="E285" s="57" t="s">
        <v>207</v>
      </c>
      <c r="F285" s="145">
        <f t="shared" si="39"/>
        <v>0</v>
      </c>
      <c r="G285" s="148">
        <v>0</v>
      </c>
      <c r="H285" s="147">
        <v>0</v>
      </c>
      <c r="I285" s="147">
        <v>0</v>
      </c>
      <c r="J285" s="147">
        <v>0</v>
      </c>
      <c r="K285" s="146">
        <f t="shared" si="40"/>
        <v>0</v>
      </c>
      <c r="L285" s="152">
        <v>0</v>
      </c>
      <c r="M285" s="152">
        <v>0</v>
      </c>
      <c r="N285" s="152">
        <v>0</v>
      </c>
      <c r="O285" s="152">
        <v>0</v>
      </c>
      <c r="P285" s="364">
        <f t="shared" si="37"/>
        <v>0</v>
      </c>
      <c r="Q285" s="148">
        <v>0</v>
      </c>
      <c r="R285" s="148">
        <v>0</v>
      </c>
      <c r="S285" s="148">
        <v>0</v>
      </c>
      <c r="T285" s="474">
        <v>0</v>
      </c>
      <c r="U285" s="364">
        <f t="shared" si="38"/>
        <v>0</v>
      </c>
    </row>
    <row r="286" spans="1:21" s="29" customFormat="1" ht="40.9" customHeight="1" thickBot="1" x14ac:dyDescent="0.4">
      <c r="A286" s="28"/>
      <c r="B286" s="550"/>
      <c r="C286" s="519"/>
      <c r="D286" s="581"/>
      <c r="E286" s="58" t="s">
        <v>116</v>
      </c>
      <c r="F286" s="145">
        <f t="shared" si="39"/>
        <v>0</v>
      </c>
      <c r="G286" s="148">
        <v>0</v>
      </c>
      <c r="H286" s="147">
        <v>0</v>
      </c>
      <c r="I286" s="147">
        <v>0</v>
      </c>
      <c r="J286" s="147">
        <v>0</v>
      </c>
      <c r="K286" s="146">
        <f t="shared" si="40"/>
        <v>0</v>
      </c>
      <c r="L286" s="152">
        <v>0</v>
      </c>
      <c r="M286" s="152">
        <v>0</v>
      </c>
      <c r="N286" s="152">
        <v>0</v>
      </c>
      <c r="O286" s="152">
        <v>0</v>
      </c>
      <c r="P286" s="364">
        <f t="shared" si="37"/>
        <v>0</v>
      </c>
      <c r="Q286" s="148">
        <v>0</v>
      </c>
      <c r="R286" s="148">
        <v>0</v>
      </c>
      <c r="S286" s="148">
        <v>0</v>
      </c>
      <c r="T286" s="474">
        <v>0</v>
      </c>
      <c r="U286" s="364">
        <f t="shared" si="38"/>
        <v>0</v>
      </c>
    </row>
    <row r="287" spans="1:21" s="29" customFormat="1" ht="15.6" customHeight="1" x14ac:dyDescent="0.35">
      <c r="A287" s="28"/>
      <c r="B287" s="550">
        <v>6</v>
      </c>
      <c r="C287" s="519"/>
      <c r="D287" s="579" t="s">
        <v>316</v>
      </c>
      <c r="E287" s="57" t="s">
        <v>120</v>
      </c>
      <c r="F287" s="145">
        <f t="shared" si="39"/>
        <v>44</v>
      </c>
      <c r="G287" s="148">
        <v>11</v>
      </c>
      <c r="H287" s="147">
        <v>0</v>
      </c>
      <c r="I287" s="147">
        <v>0</v>
      </c>
      <c r="J287" s="147">
        <v>0</v>
      </c>
      <c r="K287" s="146">
        <f t="shared" si="40"/>
        <v>11</v>
      </c>
      <c r="L287" s="278">
        <v>16</v>
      </c>
      <c r="M287" s="278">
        <v>0</v>
      </c>
      <c r="N287" s="278">
        <v>1</v>
      </c>
      <c r="O287" s="278">
        <v>0</v>
      </c>
      <c r="P287" s="364">
        <f t="shared" si="37"/>
        <v>17</v>
      </c>
      <c r="Q287" s="148">
        <v>15</v>
      </c>
      <c r="R287" s="148">
        <v>0</v>
      </c>
      <c r="S287" s="148">
        <v>1</v>
      </c>
      <c r="T287" s="474">
        <v>0</v>
      </c>
      <c r="U287" s="364">
        <f t="shared" si="38"/>
        <v>16</v>
      </c>
    </row>
    <row r="288" spans="1:21" s="29" customFormat="1" ht="16.5" customHeight="1" x14ac:dyDescent="0.35">
      <c r="A288" s="28"/>
      <c r="B288" s="550"/>
      <c r="C288" s="519"/>
      <c r="D288" s="580"/>
      <c r="E288" s="57" t="s">
        <v>207</v>
      </c>
      <c r="F288" s="145">
        <f t="shared" si="39"/>
        <v>0</v>
      </c>
      <c r="G288" s="148">
        <v>0</v>
      </c>
      <c r="H288" s="147">
        <v>0</v>
      </c>
      <c r="I288" s="147">
        <v>0</v>
      </c>
      <c r="J288" s="147">
        <v>0</v>
      </c>
      <c r="K288" s="146">
        <f t="shared" si="40"/>
        <v>0</v>
      </c>
      <c r="L288" s="278">
        <v>0</v>
      </c>
      <c r="M288" s="278">
        <v>0</v>
      </c>
      <c r="N288" s="278">
        <v>0</v>
      </c>
      <c r="O288" s="278">
        <v>0</v>
      </c>
      <c r="P288" s="364">
        <f t="shared" si="37"/>
        <v>0</v>
      </c>
      <c r="Q288" s="148">
        <v>0</v>
      </c>
      <c r="R288" s="148">
        <v>0</v>
      </c>
      <c r="S288" s="148">
        <v>0</v>
      </c>
      <c r="T288" s="474">
        <v>0</v>
      </c>
      <c r="U288" s="364">
        <f t="shared" si="38"/>
        <v>0</v>
      </c>
    </row>
    <row r="289" spans="1:21" s="29" customFormat="1" ht="16.5" customHeight="1" thickBot="1" x14ac:dyDescent="0.4">
      <c r="A289" s="28"/>
      <c r="B289" s="550"/>
      <c r="C289" s="519"/>
      <c r="D289" s="581"/>
      <c r="E289" s="58" t="s">
        <v>116</v>
      </c>
      <c r="F289" s="145">
        <f t="shared" si="39"/>
        <v>12</v>
      </c>
      <c r="G289" s="148">
        <v>3</v>
      </c>
      <c r="H289" s="147">
        <v>0</v>
      </c>
      <c r="I289" s="147">
        <v>0</v>
      </c>
      <c r="J289" s="147">
        <v>0</v>
      </c>
      <c r="K289" s="146">
        <f t="shared" si="40"/>
        <v>3</v>
      </c>
      <c r="L289" s="280">
        <v>5</v>
      </c>
      <c r="M289" s="280">
        <v>0</v>
      </c>
      <c r="N289" s="280">
        <v>1</v>
      </c>
      <c r="O289" s="280">
        <v>0</v>
      </c>
      <c r="P289" s="364">
        <f t="shared" si="37"/>
        <v>6</v>
      </c>
      <c r="Q289" s="148">
        <v>2</v>
      </c>
      <c r="R289" s="148">
        <v>0</v>
      </c>
      <c r="S289" s="148">
        <v>1</v>
      </c>
      <c r="T289" s="474">
        <v>0</v>
      </c>
      <c r="U289" s="364">
        <f t="shared" si="38"/>
        <v>3</v>
      </c>
    </row>
    <row r="290" spans="1:21" s="29" customFormat="1" ht="20.45" customHeight="1" x14ac:dyDescent="0.35">
      <c r="A290" s="28"/>
      <c r="B290" s="550">
        <v>7</v>
      </c>
      <c r="C290" s="519"/>
      <c r="D290" s="579" t="s">
        <v>409</v>
      </c>
      <c r="E290" s="57" t="s">
        <v>120</v>
      </c>
      <c r="F290" s="145">
        <f t="shared" si="39"/>
        <v>0</v>
      </c>
      <c r="G290" s="148">
        <v>0</v>
      </c>
      <c r="H290" s="147">
        <v>0</v>
      </c>
      <c r="I290" s="147">
        <v>0</v>
      </c>
      <c r="J290" s="147">
        <v>0</v>
      </c>
      <c r="K290" s="146">
        <f t="shared" si="40"/>
        <v>0</v>
      </c>
      <c r="L290" s="150"/>
      <c r="M290" s="150"/>
      <c r="N290" s="150"/>
      <c r="O290" s="150"/>
      <c r="P290" s="364">
        <f t="shared" si="37"/>
        <v>0</v>
      </c>
      <c r="Q290" s="148">
        <v>0</v>
      </c>
      <c r="R290" s="148">
        <v>0</v>
      </c>
      <c r="S290" s="148">
        <v>0</v>
      </c>
      <c r="T290" s="474">
        <v>0</v>
      </c>
      <c r="U290" s="364">
        <f t="shared" si="38"/>
        <v>0</v>
      </c>
    </row>
    <row r="291" spans="1:21" s="29" customFormat="1" ht="24" customHeight="1" x14ac:dyDescent="0.35">
      <c r="A291" s="28"/>
      <c r="B291" s="550"/>
      <c r="C291" s="519"/>
      <c r="D291" s="580"/>
      <c r="E291" s="57" t="s">
        <v>207</v>
      </c>
      <c r="F291" s="145">
        <f t="shared" si="39"/>
        <v>0</v>
      </c>
      <c r="G291" s="148">
        <v>0</v>
      </c>
      <c r="H291" s="147">
        <v>0</v>
      </c>
      <c r="I291" s="147">
        <v>0</v>
      </c>
      <c r="J291" s="147">
        <v>0</v>
      </c>
      <c r="K291" s="146">
        <f t="shared" si="40"/>
        <v>0</v>
      </c>
      <c r="L291" s="150"/>
      <c r="M291" s="150"/>
      <c r="N291" s="150"/>
      <c r="O291" s="150"/>
      <c r="P291" s="364">
        <f t="shared" si="37"/>
        <v>0</v>
      </c>
      <c r="Q291" s="148">
        <v>0</v>
      </c>
      <c r="R291" s="148">
        <v>0</v>
      </c>
      <c r="S291" s="148">
        <v>0</v>
      </c>
      <c r="T291" s="474">
        <v>0</v>
      </c>
      <c r="U291" s="364">
        <f t="shared" si="38"/>
        <v>0</v>
      </c>
    </row>
    <row r="292" spans="1:21" s="29" customFormat="1" ht="27.6" customHeight="1" thickBot="1" x14ac:dyDescent="0.4">
      <c r="A292" s="28"/>
      <c r="B292" s="550"/>
      <c r="C292" s="519"/>
      <c r="D292" s="581"/>
      <c r="E292" s="58" t="s">
        <v>116</v>
      </c>
      <c r="F292" s="145">
        <f t="shared" si="39"/>
        <v>0</v>
      </c>
      <c r="G292" s="148">
        <v>0</v>
      </c>
      <c r="H292" s="147">
        <v>0</v>
      </c>
      <c r="I292" s="147">
        <v>0</v>
      </c>
      <c r="J292" s="147">
        <v>0</v>
      </c>
      <c r="K292" s="146">
        <f t="shared" si="40"/>
        <v>0</v>
      </c>
      <c r="L292" s="152"/>
      <c r="M292" s="152"/>
      <c r="N292" s="152"/>
      <c r="O292" s="152"/>
      <c r="P292" s="364">
        <f t="shared" si="37"/>
        <v>0</v>
      </c>
      <c r="Q292" s="148">
        <v>0</v>
      </c>
      <c r="R292" s="148">
        <v>0</v>
      </c>
      <c r="S292" s="148">
        <v>0</v>
      </c>
      <c r="T292" s="474">
        <v>0</v>
      </c>
      <c r="U292" s="364">
        <f t="shared" si="38"/>
        <v>0</v>
      </c>
    </row>
    <row r="293" spans="1:21" s="29" customFormat="1" ht="16.5" customHeight="1" x14ac:dyDescent="0.35">
      <c r="A293" s="28"/>
      <c r="B293" s="30"/>
      <c r="C293" s="519"/>
      <c r="D293" s="614" t="s">
        <v>176</v>
      </c>
      <c r="E293" s="614"/>
      <c r="F293" s="145">
        <f t="shared" si="39"/>
        <v>44</v>
      </c>
      <c r="G293" s="146">
        <f t="shared" ref="G293:J295" si="44">G272+G275+G278+G281+G284+G287+G290</f>
        <v>11</v>
      </c>
      <c r="H293" s="146">
        <f t="shared" si="44"/>
        <v>0</v>
      </c>
      <c r="I293" s="146">
        <f t="shared" si="44"/>
        <v>0</v>
      </c>
      <c r="J293" s="146">
        <f t="shared" si="44"/>
        <v>0</v>
      </c>
      <c r="K293" s="146">
        <f t="shared" si="40"/>
        <v>11</v>
      </c>
      <c r="L293" s="146">
        <f t="shared" ref="L293:O295" si="45">L272+L275+L278+L281+L284+L287+L290</f>
        <v>16</v>
      </c>
      <c r="M293" s="146">
        <f t="shared" si="45"/>
        <v>0</v>
      </c>
      <c r="N293" s="146">
        <f t="shared" si="45"/>
        <v>1</v>
      </c>
      <c r="O293" s="146">
        <f t="shared" si="45"/>
        <v>0</v>
      </c>
      <c r="P293" s="364">
        <f t="shared" si="37"/>
        <v>17</v>
      </c>
      <c r="Q293" s="146">
        <f t="shared" ref="Q293:T295" si="46">Q272+Q275+Q278+Q281+Q284+Q287+Q290</f>
        <v>15</v>
      </c>
      <c r="R293" s="146">
        <f t="shared" si="46"/>
        <v>0</v>
      </c>
      <c r="S293" s="146">
        <f t="shared" si="46"/>
        <v>1</v>
      </c>
      <c r="T293" s="464">
        <f t="shared" si="46"/>
        <v>0</v>
      </c>
      <c r="U293" s="364">
        <f t="shared" si="38"/>
        <v>16</v>
      </c>
    </row>
    <row r="294" spans="1:21" s="29" customFormat="1" ht="16.5" customHeight="1" x14ac:dyDescent="0.35">
      <c r="A294" s="28"/>
      <c r="B294" s="30"/>
      <c r="C294" s="519"/>
      <c r="D294" s="613" t="s">
        <v>177</v>
      </c>
      <c r="E294" s="613"/>
      <c r="F294" s="145">
        <f t="shared" si="39"/>
        <v>0</v>
      </c>
      <c r="G294" s="146">
        <f t="shared" si="44"/>
        <v>0</v>
      </c>
      <c r="H294" s="146">
        <f t="shared" si="44"/>
        <v>0</v>
      </c>
      <c r="I294" s="146">
        <f t="shared" si="44"/>
        <v>0</v>
      </c>
      <c r="J294" s="146">
        <f t="shared" si="44"/>
        <v>0</v>
      </c>
      <c r="K294" s="146">
        <f t="shared" si="40"/>
        <v>0</v>
      </c>
      <c r="L294" s="146">
        <f t="shared" si="45"/>
        <v>0</v>
      </c>
      <c r="M294" s="146">
        <f t="shared" si="45"/>
        <v>0</v>
      </c>
      <c r="N294" s="146">
        <f t="shared" si="45"/>
        <v>0</v>
      </c>
      <c r="O294" s="146">
        <f t="shared" si="45"/>
        <v>0</v>
      </c>
      <c r="P294" s="364">
        <f t="shared" si="37"/>
        <v>0</v>
      </c>
      <c r="Q294" s="146">
        <f t="shared" si="46"/>
        <v>0</v>
      </c>
      <c r="R294" s="146">
        <f t="shared" si="46"/>
        <v>0</v>
      </c>
      <c r="S294" s="146">
        <f t="shared" si="46"/>
        <v>0</v>
      </c>
      <c r="T294" s="464">
        <f t="shared" si="46"/>
        <v>0</v>
      </c>
      <c r="U294" s="364">
        <f t="shared" si="38"/>
        <v>0</v>
      </c>
    </row>
    <row r="295" spans="1:21" s="29" customFormat="1" ht="16.5" customHeight="1" thickBot="1" x14ac:dyDescent="0.4">
      <c r="A295" s="28"/>
      <c r="B295" s="40"/>
      <c r="C295" s="520"/>
      <c r="D295" s="612" t="s">
        <v>178</v>
      </c>
      <c r="E295" s="612"/>
      <c r="F295" s="145">
        <f t="shared" si="39"/>
        <v>12</v>
      </c>
      <c r="G295" s="146">
        <f t="shared" si="44"/>
        <v>3</v>
      </c>
      <c r="H295" s="146">
        <f t="shared" si="44"/>
        <v>0</v>
      </c>
      <c r="I295" s="146">
        <f t="shared" si="44"/>
        <v>0</v>
      </c>
      <c r="J295" s="146">
        <f t="shared" si="44"/>
        <v>0</v>
      </c>
      <c r="K295" s="146">
        <f t="shared" si="40"/>
        <v>3</v>
      </c>
      <c r="L295" s="146">
        <f t="shared" si="45"/>
        <v>5</v>
      </c>
      <c r="M295" s="146">
        <f t="shared" si="45"/>
        <v>0</v>
      </c>
      <c r="N295" s="146">
        <f t="shared" si="45"/>
        <v>1</v>
      </c>
      <c r="O295" s="146">
        <f t="shared" si="45"/>
        <v>0</v>
      </c>
      <c r="P295" s="364">
        <f t="shared" si="37"/>
        <v>6</v>
      </c>
      <c r="Q295" s="146">
        <f t="shared" si="46"/>
        <v>2</v>
      </c>
      <c r="R295" s="146">
        <f t="shared" si="46"/>
        <v>0</v>
      </c>
      <c r="S295" s="146">
        <f t="shared" si="46"/>
        <v>1</v>
      </c>
      <c r="T295" s="464">
        <f t="shared" si="46"/>
        <v>0</v>
      </c>
      <c r="U295" s="364">
        <f t="shared" si="38"/>
        <v>3</v>
      </c>
    </row>
    <row r="296" spans="1:21" s="29" customFormat="1" ht="16.5" customHeight="1" x14ac:dyDescent="0.35">
      <c r="A296" s="28"/>
      <c r="B296" s="550">
        <v>1</v>
      </c>
      <c r="C296" s="600" t="s">
        <v>51</v>
      </c>
      <c r="D296" s="570" t="s">
        <v>138</v>
      </c>
      <c r="E296" s="57" t="s">
        <v>120</v>
      </c>
      <c r="F296" s="145">
        <f t="shared" si="39"/>
        <v>0</v>
      </c>
      <c r="G296" s="154">
        <v>0</v>
      </c>
      <c r="H296" s="147">
        <v>0</v>
      </c>
      <c r="I296" s="147">
        <v>0</v>
      </c>
      <c r="J296" s="147">
        <v>0</v>
      </c>
      <c r="K296" s="146">
        <f t="shared" si="40"/>
        <v>0</v>
      </c>
      <c r="L296" s="154">
        <v>0</v>
      </c>
      <c r="M296" s="154">
        <v>0</v>
      </c>
      <c r="N296" s="154">
        <v>0</v>
      </c>
      <c r="O296" s="154">
        <v>0</v>
      </c>
      <c r="P296" s="364">
        <f t="shared" si="37"/>
        <v>0</v>
      </c>
      <c r="Q296" s="154">
        <v>0</v>
      </c>
      <c r="R296" s="154">
        <v>0</v>
      </c>
      <c r="S296" s="154">
        <v>0</v>
      </c>
      <c r="T296" s="475">
        <v>0</v>
      </c>
      <c r="U296" s="364">
        <f t="shared" si="38"/>
        <v>0</v>
      </c>
    </row>
    <row r="297" spans="1:21" s="29" customFormat="1" ht="16.5" customHeight="1" x14ac:dyDescent="0.35">
      <c r="A297" s="28"/>
      <c r="B297" s="550"/>
      <c r="C297" s="567"/>
      <c r="D297" s="570"/>
      <c r="E297" s="57" t="s">
        <v>207</v>
      </c>
      <c r="F297" s="145">
        <f t="shared" si="39"/>
        <v>0</v>
      </c>
      <c r="G297" s="154">
        <v>0</v>
      </c>
      <c r="H297" s="147">
        <v>0</v>
      </c>
      <c r="I297" s="147">
        <v>0</v>
      </c>
      <c r="J297" s="147">
        <v>0</v>
      </c>
      <c r="K297" s="146">
        <f t="shared" si="40"/>
        <v>0</v>
      </c>
      <c r="L297" s="155">
        <v>0</v>
      </c>
      <c r="M297" s="155">
        <v>0</v>
      </c>
      <c r="N297" s="155">
        <v>0</v>
      </c>
      <c r="O297" s="155">
        <v>0</v>
      </c>
      <c r="P297" s="364">
        <f t="shared" si="37"/>
        <v>0</v>
      </c>
      <c r="Q297" s="155">
        <v>0</v>
      </c>
      <c r="R297" s="155">
        <v>0</v>
      </c>
      <c r="S297" s="155">
        <v>0</v>
      </c>
      <c r="T297" s="476">
        <v>0</v>
      </c>
      <c r="U297" s="364">
        <f t="shared" si="38"/>
        <v>0</v>
      </c>
    </row>
    <row r="298" spans="1:21" s="29" customFormat="1" ht="16.5" customHeight="1" thickBot="1" x14ac:dyDescent="0.4">
      <c r="A298" s="28"/>
      <c r="B298" s="550"/>
      <c r="C298" s="567"/>
      <c r="D298" s="571"/>
      <c r="E298" s="58" t="s">
        <v>116</v>
      </c>
      <c r="F298" s="145">
        <f t="shared" si="39"/>
        <v>0</v>
      </c>
      <c r="G298" s="154">
        <v>0</v>
      </c>
      <c r="H298" s="147">
        <v>0</v>
      </c>
      <c r="I298" s="147">
        <v>0</v>
      </c>
      <c r="J298" s="147">
        <v>0</v>
      </c>
      <c r="K298" s="146">
        <f t="shared" si="40"/>
        <v>0</v>
      </c>
      <c r="L298" s="153">
        <v>0</v>
      </c>
      <c r="M298" s="153">
        <v>0</v>
      </c>
      <c r="N298" s="153">
        <v>0</v>
      </c>
      <c r="O298" s="153">
        <v>0</v>
      </c>
      <c r="P298" s="364">
        <f t="shared" si="37"/>
        <v>0</v>
      </c>
      <c r="Q298" s="153">
        <v>0</v>
      </c>
      <c r="R298" s="153">
        <v>0</v>
      </c>
      <c r="S298" s="153">
        <v>0</v>
      </c>
      <c r="T298" s="477">
        <v>0</v>
      </c>
      <c r="U298" s="364">
        <f t="shared" si="38"/>
        <v>0</v>
      </c>
    </row>
    <row r="299" spans="1:21" s="29" customFormat="1" ht="16.5" customHeight="1" x14ac:dyDescent="0.35">
      <c r="A299" s="28"/>
      <c r="B299" s="550">
        <v>2</v>
      </c>
      <c r="C299" s="567"/>
      <c r="D299" s="570" t="s">
        <v>311</v>
      </c>
      <c r="E299" s="57" t="s">
        <v>120</v>
      </c>
      <c r="F299" s="145">
        <f t="shared" si="39"/>
        <v>0</v>
      </c>
      <c r="G299" s="154">
        <v>0</v>
      </c>
      <c r="H299" s="147">
        <v>0</v>
      </c>
      <c r="I299" s="147">
        <v>0</v>
      </c>
      <c r="J299" s="147">
        <v>0</v>
      </c>
      <c r="K299" s="146">
        <f t="shared" si="40"/>
        <v>0</v>
      </c>
      <c r="L299" s="154">
        <v>0</v>
      </c>
      <c r="M299" s="154">
        <v>0</v>
      </c>
      <c r="N299" s="154">
        <v>0</v>
      </c>
      <c r="O299" s="154">
        <v>0</v>
      </c>
      <c r="P299" s="364">
        <f t="shared" si="37"/>
        <v>0</v>
      </c>
      <c r="Q299" s="154">
        <v>0</v>
      </c>
      <c r="R299" s="154">
        <v>0</v>
      </c>
      <c r="S299" s="154">
        <v>0</v>
      </c>
      <c r="T299" s="475">
        <v>0</v>
      </c>
      <c r="U299" s="364">
        <f t="shared" si="38"/>
        <v>0</v>
      </c>
    </row>
    <row r="300" spans="1:21" s="29" customFormat="1" ht="16.5" customHeight="1" x14ac:dyDescent="0.35">
      <c r="A300" s="28"/>
      <c r="B300" s="550"/>
      <c r="C300" s="567"/>
      <c r="D300" s="570"/>
      <c r="E300" s="57" t="s">
        <v>207</v>
      </c>
      <c r="F300" s="145">
        <f t="shared" si="39"/>
        <v>0</v>
      </c>
      <c r="G300" s="154">
        <v>0</v>
      </c>
      <c r="H300" s="147">
        <v>0</v>
      </c>
      <c r="I300" s="147">
        <v>0</v>
      </c>
      <c r="J300" s="147">
        <v>0</v>
      </c>
      <c r="K300" s="146">
        <f t="shared" si="40"/>
        <v>0</v>
      </c>
      <c r="L300" s="155">
        <v>0</v>
      </c>
      <c r="M300" s="155">
        <v>0</v>
      </c>
      <c r="N300" s="155">
        <v>0</v>
      </c>
      <c r="O300" s="155">
        <v>0</v>
      </c>
      <c r="P300" s="364">
        <f t="shared" si="37"/>
        <v>0</v>
      </c>
      <c r="Q300" s="155">
        <v>0</v>
      </c>
      <c r="R300" s="155">
        <v>0</v>
      </c>
      <c r="S300" s="155">
        <v>0</v>
      </c>
      <c r="T300" s="476">
        <v>0</v>
      </c>
      <c r="U300" s="364">
        <f t="shared" si="38"/>
        <v>0</v>
      </c>
    </row>
    <row r="301" spans="1:21" s="29" customFormat="1" ht="16.5" customHeight="1" thickBot="1" x14ac:dyDescent="0.4">
      <c r="A301" s="28"/>
      <c r="B301" s="550"/>
      <c r="C301" s="567"/>
      <c r="D301" s="571"/>
      <c r="E301" s="58" t="s">
        <v>116</v>
      </c>
      <c r="F301" s="145">
        <f t="shared" si="39"/>
        <v>0</v>
      </c>
      <c r="G301" s="154">
        <v>0</v>
      </c>
      <c r="H301" s="147">
        <v>0</v>
      </c>
      <c r="I301" s="147">
        <v>0</v>
      </c>
      <c r="J301" s="147">
        <v>0</v>
      </c>
      <c r="K301" s="146">
        <f t="shared" si="40"/>
        <v>0</v>
      </c>
      <c r="L301" s="153">
        <v>0</v>
      </c>
      <c r="M301" s="153">
        <v>0</v>
      </c>
      <c r="N301" s="153">
        <v>0</v>
      </c>
      <c r="O301" s="153">
        <v>0</v>
      </c>
      <c r="P301" s="364">
        <f t="shared" si="37"/>
        <v>0</v>
      </c>
      <c r="Q301" s="153">
        <v>0</v>
      </c>
      <c r="R301" s="153">
        <v>0</v>
      </c>
      <c r="S301" s="153">
        <v>0</v>
      </c>
      <c r="T301" s="477">
        <v>0</v>
      </c>
      <c r="U301" s="364">
        <f t="shared" si="38"/>
        <v>0</v>
      </c>
    </row>
    <row r="302" spans="1:21" s="29" customFormat="1" ht="16.5" customHeight="1" x14ac:dyDescent="0.35">
      <c r="A302" s="28"/>
      <c r="B302" s="30"/>
      <c r="C302" s="567"/>
      <c r="D302" s="561" t="s">
        <v>148</v>
      </c>
      <c r="E302" s="561"/>
      <c r="F302" s="145">
        <f t="shared" si="39"/>
        <v>0</v>
      </c>
      <c r="G302" s="146">
        <f t="shared" ref="G302:J304" si="47">G296+G299</f>
        <v>0</v>
      </c>
      <c r="H302" s="146">
        <f t="shared" si="47"/>
        <v>0</v>
      </c>
      <c r="I302" s="146">
        <f t="shared" si="47"/>
        <v>0</v>
      </c>
      <c r="J302" s="146">
        <f t="shared" si="47"/>
        <v>0</v>
      </c>
      <c r="K302" s="146">
        <f t="shared" si="40"/>
        <v>0</v>
      </c>
      <c r="L302" s="146">
        <f t="shared" ref="L302:O304" si="48">L296+L299</f>
        <v>0</v>
      </c>
      <c r="M302" s="146">
        <f t="shared" si="48"/>
        <v>0</v>
      </c>
      <c r="N302" s="146">
        <f t="shared" si="48"/>
        <v>0</v>
      </c>
      <c r="O302" s="146">
        <f t="shared" si="48"/>
        <v>0</v>
      </c>
      <c r="P302" s="364">
        <f t="shared" si="37"/>
        <v>0</v>
      </c>
      <c r="Q302" s="146">
        <f t="shared" ref="Q302:T304" si="49">Q296+Q299</f>
        <v>0</v>
      </c>
      <c r="R302" s="146">
        <f t="shared" si="49"/>
        <v>0</v>
      </c>
      <c r="S302" s="146">
        <f t="shared" si="49"/>
        <v>0</v>
      </c>
      <c r="T302" s="464">
        <f t="shared" si="49"/>
        <v>0</v>
      </c>
      <c r="U302" s="364">
        <f t="shared" si="38"/>
        <v>0</v>
      </c>
    </row>
    <row r="303" spans="1:21" s="29" customFormat="1" ht="16.5" customHeight="1" x14ac:dyDescent="0.35">
      <c r="A303" s="28"/>
      <c r="B303" s="30"/>
      <c r="C303" s="567"/>
      <c r="D303" s="629" t="s">
        <v>149</v>
      </c>
      <c r="E303" s="629"/>
      <c r="F303" s="145">
        <f t="shared" si="39"/>
        <v>0</v>
      </c>
      <c r="G303" s="146">
        <f t="shared" si="47"/>
        <v>0</v>
      </c>
      <c r="H303" s="146">
        <f t="shared" si="47"/>
        <v>0</v>
      </c>
      <c r="I303" s="146">
        <f t="shared" si="47"/>
        <v>0</v>
      </c>
      <c r="J303" s="146">
        <f t="shared" si="47"/>
        <v>0</v>
      </c>
      <c r="K303" s="146">
        <f t="shared" si="40"/>
        <v>0</v>
      </c>
      <c r="L303" s="146">
        <f t="shared" si="48"/>
        <v>0</v>
      </c>
      <c r="M303" s="146">
        <f t="shared" si="48"/>
        <v>0</v>
      </c>
      <c r="N303" s="146">
        <f t="shared" si="48"/>
        <v>0</v>
      </c>
      <c r="O303" s="146">
        <f t="shared" si="48"/>
        <v>0</v>
      </c>
      <c r="P303" s="364">
        <f t="shared" si="37"/>
        <v>0</v>
      </c>
      <c r="Q303" s="146">
        <f t="shared" si="49"/>
        <v>0</v>
      </c>
      <c r="R303" s="146">
        <f t="shared" si="49"/>
        <v>0</v>
      </c>
      <c r="S303" s="146">
        <f t="shared" si="49"/>
        <v>0</v>
      </c>
      <c r="T303" s="464">
        <f t="shared" si="49"/>
        <v>0</v>
      </c>
      <c r="U303" s="364">
        <f t="shared" si="38"/>
        <v>0</v>
      </c>
    </row>
    <row r="304" spans="1:21" s="29" customFormat="1" ht="16.5" customHeight="1" thickBot="1" x14ac:dyDescent="0.4">
      <c r="A304" s="28"/>
      <c r="B304" s="40"/>
      <c r="C304" s="568"/>
      <c r="D304" s="562" t="s">
        <v>150</v>
      </c>
      <c r="E304" s="562"/>
      <c r="F304" s="145">
        <f t="shared" si="39"/>
        <v>0</v>
      </c>
      <c r="G304" s="146">
        <f t="shared" si="47"/>
        <v>0</v>
      </c>
      <c r="H304" s="146">
        <f t="shared" si="47"/>
        <v>0</v>
      </c>
      <c r="I304" s="146">
        <f t="shared" si="47"/>
        <v>0</v>
      </c>
      <c r="J304" s="146">
        <f t="shared" si="47"/>
        <v>0</v>
      </c>
      <c r="K304" s="146">
        <f t="shared" si="40"/>
        <v>0</v>
      </c>
      <c r="L304" s="146">
        <f t="shared" si="48"/>
        <v>0</v>
      </c>
      <c r="M304" s="146">
        <f t="shared" si="48"/>
        <v>0</v>
      </c>
      <c r="N304" s="146">
        <f t="shared" si="48"/>
        <v>0</v>
      </c>
      <c r="O304" s="146">
        <f t="shared" si="48"/>
        <v>0</v>
      </c>
      <c r="P304" s="364">
        <f t="shared" si="37"/>
        <v>0</v>
      </c>
      <c r="Q304" s="146">
        <f t="shared" si="49"/>
        <v>0</v>
      </c>
      <c r="R304" s="146">
        <f t="shared" si="49"/>
        <v>0</v>
      </c>
      <c r="S304" s="146">
        <f t="shared" si="49"/>
        <v>0</v>
      </c>
      <c r="T304" s="464">
        <f t="shared" si="49"/>
        <v>0</v>
      </c>
      <c r="U304" s="364">
        <f t="shared" si="38"/>
        <v>0</v>
      </c>
    </row>
    <row r="305" spans="1:21" s="29" customFormat="1" ht="28.15" customHeight="1" x14ac:dyDescent="0.35">
      <c r="A305" s="28"/>
      <c r="B305" s="553">
        <v>1</v>
      </c>
      <c r="C305" s="567" t="s">
        <v>52</v>
      </c>
      <c r="D305" s="569" t="s">
        <v>179</v>
      </c>
      <c r="E305" s="59" t="s">
        <v>120</v>
      </c>
      <c r="F305" s="145">
        <f t="shared" si="39"/>
        <v>0</v>
      </c>
      <c r="G305" s="156">
        <v>0</v>
      </c>
      <c r="H305" s="338">
        <v>0</v>
      </c>
      <c r="I305" s="338">
        <v>0</v>
      </c>
      <c r="J305" s="338">
        <v>0</v>
      </c>
      <c r="K305" s="146">
        <f t="shared" si="40"/>
        <v>0</v>
      </c>
      <c r="L305" s="156">
        <v>0</v>
      </c>
      <c r="M305" s="156">
        <v>0</v>
      </c>
      <c r="N305" s="156">
        <v>0</v>
      </c>
      <c r="O305" s="156">
        <v>0</v>
      </c>
      <c r="P305" s="364">
        <f t="shared" si="37"/>
        <v>0</v>
      </c>
      <c r="Q305" s="156">
        <v>0</v>
      </c>
      <c r="R305" s="156">
        <v>0</v>
      </c>
      <c r="S305" s="156">
        <v>0</v>
      </c>
      <c r="T305" s="478">
        <v>0</v>
      </c>
      <c r="U305" s="364">
        <f t="shared" si="38"/>
        <v>0</v>
      </c>
    </row>
    <row r="306" spans="1:21" s="29" customFormat="1" ht="27" customHeight="1" x14ac:dyDescent="0.35">
      <c r="A306" s="28"/>
      <c r="B306" s="550"/>
      <c r="C306" s="567"/>
      <c r="D306" s="570"/>
      <c r="E306" s="57" t="s">
        <v>207</v>
      </c>
      <c r="F306" s="145">
        <f t="shared" si="39"/>
        <v>0</v>
      </c>
      <c r="G306" s="155">
        <v>0</v>
      </c>
      <c r="H306" s="149">
        <v>0</v>
      </c>
      <c r="I306" s="149">
        <v>0</v>
      </c>
      <c r="J306" s="149">
        <v>0</v>
      </c>
      <c r="K306" s="146">
        <f t="shared" si="40"/>
        <v>0</v>
      </c>
      <c r="L306" s="155">
        <v>0</v>
      </c>
      <c r="M306" s="155">
        <v>0</v>
      </c>
      <c r="N306" s="155">
        <v>0</v>
      </c>
      <c r="O306" s="155">
        <v>0</v>
      </c>
      <c r="P306" s="364">
        <f t="shared" si="37"/>
        <v>0</v>
      </c>
      <c r="Q306" s="155">
        <v>0</v>
      </c>
      <c r="R306" s="155">
        <v>0</v>
      </c>
      <c r="S306" s="155">
        <v>0</v>
      </c>
      <c r="T306" s="476">
        <v>0</v>
      </c>
      <c r="U306" s="364">
        <f t="shared" si="38"/>
        <v>0</v>
      </c>
    </row>
    <row r="307" spans="1:21" s="29" customFormat="1" ht="26.45" customHeight="1" thickBot="1" x14ac:dyDescent="0.4">
      <c r="A307" s="28"/>
      <c r="B307" s="550"/>
      <c r="C307" s="567"/>
      <c r="D307" s="571"/>
      <c r="E307" s="131" t="s">
        <v>116</v>
      </c>
      <c r="F307" s="145">
        <f t="shared" si="39"/>
        <v>0</v>
      </c>
      <c r="G307" s="305"/>
      <c r="H307" s="305"/>
      <c r="I307" s="305"/>
      <c r="J307" s="305"/>
      <c r="K307" s="146">
        <f t="shared" si="40"/>
        <v>0</v>
      </c>
      <c r="L307" s="305"/>
      <c r="M307" s="305"/>
      <c r="N307" s="305"/>
      <c r="O307" s="305"/>
      <c r="P307" s="364">
        <f t="shared" si="37"/>
        <v>0</v>
      </c>
      <c r="Q307" s="305"/>
      <c r="R307" s="305"/>
      <c r="S307" s="305"/>
      <c r="T307" s="466"/>
      <c r="U307" s="364">
        <f t="shared" si="38"/>
        <v>0</v>
      </c>
    </row>
    <row r="308" spans="1:21" s="29" customFormat="1" ht="16.5" customHeight="1" x14ac:dyDescent="0.35">
      <c r="A308" s="28"/>
      <c r="B308" s="30"/>
      <c r="C308" s="567"/>
      <c r="D308" s="561" t="s">
        <v>164</v>
      </c>
      <c r="E308" s="561"/>
      <c r="F308" s="145">
        <f t="shared" si="39"/>
        <v>0</v>
      </c>
      <c r="G308" s="146">
        <f t="shared" ref="G308:J310" si="50">G305</f>
        <v>0</v>
      </c>
      <c r="H308" s="146">
        <f t="shared" si="50"/>
        <v>0</v>
      </c>
      <c r="I308" s="146">
        <f t="shared" si="50"/>
        <v>0</v>
      </c>
      <c r="J308" s="146">
        <f t="shared" si="50"/>
        <v>0</v>
      </c>
      <c r="K308" s="146">
        <f t="shared" si="40"/>
        <v>0</v>
      </c>
      <c r="L308" s="146">
        <f t="shared" ref="L308:O310" si="51">L305</f>
        <v>0</v>
      </c>
      <c r="M308" s="146">
        <f t="shared" si="51"/>
        <v>0</v>
      </c>
      <c r="N308" s="146">
        <f t="shared" si="51"/>
        <v>0</v>
      </c>
      <c r="O308" s="146">
        <f t="shared" si="51"/>
        <v>0</v>
      </c>
      <c r="P308" s="364">
        <f t="shared" si="37"/>
        <v>0</v>
      </c>
      <c r="Q308" s="146">
        <f t="shared" ref="Q308:T310" si="52">Q305</f>
        <v>0</v>
      </c>
      <c r="R308" s="146">
        <f t="shared" si="52"/>
        <v>0</v>
      </c>
      <c r="S308" s="146">
        <f t="shared" si="52"/>
        <v>0</v>
      </c>
      <c r="T308" s="464">
        <f t="shared" si="52"/>
        <v>0</v>
      </c>
      <c r="U308" s="364">
        <f t="shared" si="38"/>
        <v>0</v>
      </c>
    </row>
    <row r="309" spans="1:21" s="29" customFormat="1" ht="16.5" customHeight="1" x14ac:dyDescent="0.35">
      <c r="A309" s="28"/>
      <c r="B309" s="30"/>
      <c r="C309" s="567"/>
      <c r="D309" s="629" t="s">
        <v>165</v>
      </c>
      <c r="E309" s="629"/>
      <c r="F309" s="145">
        <f t="shared" si="39"/>
        <v>0</v>
      </c>
      <c r="G309" s="146">
        <f t="shared" si="50"/>
        <v>0</v>
      </c>
      <c r="H309" s="146">
        <f t="shared" si="50"/>
        <v>0</v>
      </c>
      <c r="I309" s="146">
        <f t="shared" si="50"/>
        <v>0</v>
      </c>
      <c r="J309" s="146">
        <f t="shared" si="50"/>
        <v>0</v>
      </c>
      <c r="K309" s="146">
        <f t="shared" si="40"/>
        <v>0</v>
      </c>
      <c r="L309" s="146">
        <f t="shared" si="51"/>
        <v>0</v>
      </c>
      <c r="M309" s="146">
        <f t="shared" si="51"/>
        <v>0</v>
      </c>
      <c r="N309" s="146">
        <f t="shared" si="51"/>
        <v>0</v>
      </c>
      <c r="O309" s="146">
        <f t="shared" si="51"/>
        <v>0</v>
      </c>
      <c r="P309" s="364">
        <f t="shared" si="37"/>
        <v>0</v>
      </c>
      <c r="Q309" s="146">
        <f t="shared" si="52"/>
        <v>0</v>
      </c>
      <c r="R309" s="146">
        <f t="shared" si="52"/>
        <v>0</v>
      </c>
      <c r="S309" s="146">
        <f t="shared" si="52"/>
        <v>0</v>
      </c>
      <c r="T309" s="464">
        <f t="shared" si="52"/>
        <v>0</v>
      </c>
      <c r="U309" s="364">
        <f t="shared" si="38"/>
        <v>0</v>
      </c>
    </row>
    <row r="310" spans="1:21" s="29" customFormat="1" ht="16.5" customHeight="1" thickBot="1" x14ac:dyDescent="0.4">
      <c r="A310" s="28"/>
      <c r="B310" s="40"/>
      <c r="C310" s="568"/>
      <c r="D310" s="562" t="s">
        <v>166</v>
      </c>
      <c r="E310" s="562"/>
      <c r="F310" s="145">
        <f t="shared" si="39"/>
        <v>0</v>
      </c>
      <c r="G310" s="146">
        <f t="shared" si="50"/>
        <v>0</v>
      </c>
      <c r="H310" s="146">
        <f t="shared" si="50"/>
        <v>0</v>
      </c>
      <c r="I310" s="146">
        <f t="shared" si="50"/>
        <v>0</v>
      </c>
      <c r="J310" s="146">
        <f t="shared" si="50"/>
        <v>0</v>
      </c>
      <c r="K310" s="146">
        <f t="shared" si="40"/>
        <v>0</v>
      </c>
      <c r="L310" s="146">
        <f t="shared" si="51"/>
        <v>0</v>
      </c>
      <c r="M310" s="146">
        <f t="shared" si="51"/>
        <v>0</v>
      </c>
      <c r="N310" s="146">
        <f t="shared" si="51"/>
        <v>0</v>
      </c>
      <c r="O310" s="146">
        <f t="shared" si="51"/>
        <v>0</v>
      </c>
      <c r="P310" s="364">
        <f t="shared" si="37"/>
        <v>0</v>
      </c>
      <c r="Q310" s="146">
        <f t="shared" si="52"/>
        <v>0</v>
      </c>
      <c r="R310" s="146">
        <f t="shared" si="52"/>
        <v>0</v>
      </c>
      <c r="S310" s="146">
        <f t="shared" si="52"/>
        <v>0</v>
      </c>
      <c r="T310" s="464">
        <f t="shared" si="52"/>
        <v>0</v>
      </c>
      <c r="U310" s="364">
        <f t="shared" si="38"/>
        <v>0</v>
      </c>
    </row>
    <row r="311" spans="1:21" s="29" customFormat="1" ht="30.6" customHeight="1" x14ac:dyDescent="0.35">
      <c r="A311" s="28"/>
      <c r="B311" s="553">
        <v>1</v>
      </c>
      <c r="C311" s="567" t="s">
        <v>670</v>
      </c>
      <c r="D311" s="569" t="s">
        <v>620</v>
      </c>
      <c r="E311" s="77" t="s">
        <v>120</v>
      </c>
      <c r="F311" s="145">
        <f t="shared" si="39"/>
        <v>0</v>
      </c>
      <c r="G311" s="156">
        <v>0</v>
      </c>
      <c r="H311" s="338">
        <v>0</v>
      </c>
      <c r="I311" s="338">
        <v>0</v>
      </c>
      <c r="J311" s="338">
        <v>0</v>
      </c>
      <c r="K311" s="146">
        <f t="shared" si="40"/>
        <v>0</v>
      </c>
      <c r="L311" s="156">
        <v>0</v>
      </c>
      <c r="M311" s="156">
        <v>0</v>
      </c>
      <c r="N311" s="156">
        <v>0</v>
      </c>
      <c r="O311" s="156">
        <v>0</v>
      </c>
      <c r="P311" s="364">
        <f t="shared" si="37"/>
        <v>0</v>
      </c>
      <c r="Q311" s="156">
        <v>0</v>
      </c>
      <c r="R311" s="156">
        <v>0</v>
      </c>
      <c r="S311" s="156">
        <v>0</v>
      </c>
      <c r="T311" s="478">
        <v>0</v>
      </c>
      <c r="U311" s="364">
        <f t="shared" si="38"/>
        <v>0</v>
      </c>
    </row>
    <row r="312" spans="1:21" s="29" customFormat="1" ht="30" customHeight="1" x14ac:dyDescent="0.35">
      <c r="A312" s="28"/>
      <c r="B312" s="550"/>
      <c r="C312" s="567"/>
      <c r="D312" s="570"/>
      <c r="E312" s="57" t="s">
        <v>207</v>
      </c>
      <c r="F312" s="145">
        <f t="shared" si="39"/>
        <v>0</v>
      </c>
      <c r="G312" s="155">
        <v>0</v>
      </c>
      <c r="H312" s="149">
        <v>0</v>
      </c>
      <c r="I312" s="149">
        <v>0</v>
      </c>
      <c r="J312" s="149">
        <v>0</v>
      </c>
      <c r="K312" s="146">
        <f t="shared" si="40"/>
        <v>0</v>
      </c>
      <c r="L312" s="155">
        <v>0</v>
      </c>
      <c r="M312" s="155">
        <v>0</v>
      </c>
      <c r="N312" s="155">
        <v>0</v>
      </c>
      <c r="O312" s="155">
        <v>0</v>
      </c>
      <c r="P312" s="364">
        <f t="shared" si="37"/>
        <v>0</v>
      </c>
      <c r="Q312" s="155">
        <v>0</v>
      </c>
      <c r="R312" s="155">
        <v>0</v>
      </c>
      <c r="S312" s="155">
        <v>0</v>
      </c>
      <c r="T312" s="476">
        <v>0</v>
      </c>
      <c r="U312" s="364">
        <f t="shared" si="38"/>
        <v>0</v>
      </c>
    </row>
    <row r="313" spans="1:21" s="29" customFormat="1" ht="26.45" customHeight="1" thickBot="1" x14ac:dyDescent="0.4">
      <c r="A313" s="28"/>
      <c r="B313" s="550"/>
      <c r="C313" s="567"/>
      <c r="D313" s="571"/>
      <c r="E313" s="131" t="s">
        <v>116</v>
      </c>
      <c r="F313" s="145">
        <f t="shared" si="39"/>
        <v>0</v>
      </c>
      <c r="G313" s="305"/>
      <c r="H313" s="305"/>
      <c r="I313" s="305"/>
      <c r="J313" s="305"/>
      <c r="K313" s="146">
        <f t="shared" si="40"/>
        <v>0</v>
      </c>
      <c r="L313" s="305"/>
      <c r="M313" s="305"/>
      <c r="N313" s="305"/>
      <c r="O313" s="305"/>
      <c r="P313" s="364">
        <f t="shared" si="37"/>
        <v>0</v>
      </c>
      <c r="Q313" s="305"/>
      <c r="R313" s="305"/>
      <c r="S313" s="305"/>
      <c r="T313" s="466"/>
      <c r="U313" s="364">
        <f t="shared" si="38"/>
        <v>0</v>
      </c>
    </row>
    <row r="314" spans="1:21" s="29" customFormat="1" ht="16.5" customHeight="1" x14ac:dyDescent="0.35">
      <c r="A314" s="28"/>
      <c r="B314" s="30"/>
      <c r="C314" s="567"/>
      <c r="D314" s="561" t="s">
        <v>260</v>
      </c>
      <c r="E314" s="561"/>
      <c r="F314" s="145">
        <f t="shared" si="39"/>
        <v>0</v>
      </c>
      <c r="G314" s="146">
        <f t="shared" ref="G314:J316" si="53">G311</f>
        <v>0</v>
      </c>
      <c r="H314" s="146">
        <f t="shared" si="53"/>
        <v>0</v>
      </c>
      <c r="I314" s="146">
        <f t="shared" si="53"/>
        <v>0</v>
      </c>
      <c r="J314" s="146">
        <f t="shared" si="53"/>
        <v>0</v>
      </c>
      <c r="K314" s="146">
        <f t="shared" si="40"/>
        <v>0</v>
      </c>
      <c r="L314" s="146">
        <f t="shared" ref="L314:O316" si="54">L311</f>
        <v>0</v>
      </c>
      <c r="M314" s="146">
        <f t="shared" si="54"/>
        <v>0</v>
      </c>
      <c r="N314" s="146">
        <f t="shared" si="54"/>
        <v>0</v>
      </c>
      <c r="O314" s="146">
        <f t="shared" si="54"/>
        <v>0</v>
      </c>
      <c r="P314" s="364">
        <f t="shared" si="37"/>
        <v>0</v>
      </c>
      <c r="Q314" s="146">
        <f t="shared" ref="Q314:T316" si="55">Q311</f>
        <v>0</v>
      </c>
      <c r="R314" s="146">
        <f t="shared" si="55"/>
        <v>0</v>
      </c>
      <c r="S314" s="146">
        <f t="shared" si="55"/>
        <v>0</v>
      </c>
      <c r="T314" s="464">
        <f t="shared" si="55"/>
        <v>0</v>
      </c>
      <c r="U314" s="364">
        <f t="shared" si="38"/>
        <v>0</v>
      </c>
    </row>
    <row r="315" spans="1:21" s="29" customFormat="1" ht="16.5" customHeight="1" x14ac:dyDescent="0.35">
      <c r="A315" s="28"/>
      <c r="B315" s="30"/>
      <c r="C315" s="567"/>
      <c r="D315" s="629" t="s">
        <v>261</v>
      </c>
      <c r="E315" s="629"/>
      <c r="F315" s="145">
        <f t="shared" si="39"/>
        <v>0</v>
      </c>
      <c r="G315" s="146">
        <f t="shared" si="53"/>
        <v>0</v>
      </c>
      <c r="H315" s="146">
        <f t="shared" si="53"/>
        <v>0</v>
      </c>
      <c r="I315" s="146">
        <f t="shared" si="53"/>
        <v>0</v>
      </c>
      <c r="J315" s="146">
        <f t="shared" si="53"/>
        <v>0</v>
      </c>
      <c r="K315" s="146">
        <f t="shared" si="40"/>
        <v>0</v>
      </c>
      <c r="L315" s="146">
        <f t="shared" si="54"/>
        <v>0</v>
      </c>
      <c r="M315" s="146">
        <f t="shared" si="54"/>
        <v>0</v>
      </c>
      <c r="N315" s="146">
        <f t="shared" si="54"/>
        <v>0</v>
      </c>
      <c r="O315" s="146">
        <f t="shared" si="54"/>
        <v>0</v>
      </c>
      <c r="P315" s="364">
        <f t="shared" si="37"/>
        <v>0</v>
      </c>
      <c r="Q315" s="146">
        <f t="shared" si="55"/>
        <v>0</v>
      </c>
      <c r="R315" s="146">
        <f t="shared" si="55"/>
        <v>0</v>
      </c>
      <c r="S315" s="146">
        <f t="shared" si="55"/>
        <v>0</v>
      </c>
      <c r="T315" s="464">
        <f t="shared" si="55"/>
        <v>0</v>
      </c>
      <c r="U315" s="364">
        <f t="shared" si="38"/>
        <v>0</v>
      </c>
    </row>
    <row r="316" spans="1:21" s="29" customFormat="1" ht="16.5" customHeight="1" thickBot="1" x14ac:dyDescent="0.4">
      <c r="A316" s="28"/>
      <c r="B316" s="40"/>
      <c r="C316" s="568"/>
      <c r="D316" s="562" t="s">
        <v>262</v>
      </c>
      <c r="E316" s="562"/>
      <c r="F316" s="145">
        <f t="shared" si="39"/>
        <v>0</v>
      </c>
      <c r="G316" s="146">
        <f t="shared" si="53"/>
        <v>0</v>
      </c>
      <c r="H316" s="146">
        <f t="shared" si="53"/>
        <v>0</v>
      </c>
      <c r="I316" s="146">
        <f t="shared" si="53"/>
        <v>0</v>
      </c>
      <c r="J316" s="146">
        <f t="shared" si="53"/>
        <v>0</v>
      </c>
      <c r="K316" s="146">
        <f t="shared" si="40"/>
        <v>0</v>
      </c>
      <c r="L316" s="146">
        <f t="shared" si="54"/>
        <v>0</v>
      </c>
      <c r="M316" s="146">
        <f t="shared" si="54"/>
        <v>0</v>
      </c>
      <c r="N316" s="146">
        <f t="shared" si="54"/>
        <v>0</v>
      </c>
      <c r="O316" s="146">
        <f t="shared" si="54"/>
        <v>0</v>
      </c>
      <c r="P316" s="364">
        <f t="shared" si="37"/>
        <v>0</v>
      </c>
      <c r="Q316" s="146">
        <f t="shared" si="55"/>
        <v>0</v>
      </c>
      <c r="R316" s="146">
        <f t="shared" si="55"/>
        <v>0</v>
      </c>
      <c r="S316" s="146">
        <f t="shared" si="55"/>
        <v>0</v>
      </c>
      <c r="T316" s="464">
        <f t="shared" si="55"/>
        <v>0</v>
      </c>
      <c r="U316" s="364">
        <f t="shared" si="38"/>
        <v>0</v>
      </c>
    </row>
    <row r="317" spans="1:21" s="29" customFormat="1" ht="30.6" customHeight="1" x14ac:dyDescent="0.35">
      <c r="A317" s="28"/>
      <c r="B317" s="553">
        <v>1</v>
      </c>
      <c r="C317" s="567" t="s">
        <v>266</v>
      </c>
      <c r="D317" s="569" t="s">
        <v>179</v>
      </c>
      <c r="E317" s="59" t="s">
        <v>120</v>
      </c>
      <c r="F317" s="145">
        <f t="shared" si="39"/>
        <v>0</v>
      </c>
      <c r="G317" s="156">
        <v>0</v>
      </c>
      <c r="H317" s="338">
        <v>0</v>
      </c>
      <c r="I317" s="338">
        <v>0</v>
      </c>
      <c r="J317" s="338">
        <v>0</v>
      </c>
      <c r="K317" s="146">
        <f t="shared" si="40"/>
        <v>0</v>
      </c>
      <c r="L317" s="156">
        <v>0</v>
      </c>
      <c r="M317" s="156">
        <v>0</v>
      </c>
      <c r="N317" s="156">
        <v>0</v>
      </c>
      <c r="O317" s="156">
        <v>0</v>
      </c>
      <c r="P317" s="364">
        <f t="shared" si="37"/>
        <v>0</v>
      </c>
      <c r="Q317" s="156">
        <v>0</v>
      </c>
      <c r="R317" s="156">
        <v>0</v>
      </c>
      <c r="S317" s="156">
        <v>0</v>
      </c>
      <c r="T317" s="478">
        <v>0</v>
      </c>
      <c r="U317" s="364">
        <f t="shared" si="38"/>
        <v>0</v>
      </c>
    </row>
    <row r="318" spans="1:21" s="29" customFormat="1" ht="30" customHeight="1" x14ac:dyDescent="0.35">
      <c r="A318" s="28"/>
      <c r="B318" s="550"/>
      <c r="C318" s="567"/>
      <c r="D318" s="570"/>
      <c r="E318" s="57" t="s">
        <v>207</v>
      </c>
      <c r="F318" s="145">
        <f t="shared" si="39"/>
        <v>0</v>
      </c>
      <c r="G318" s="155">
        <v>0</v>
      </c>
      <c r="H318" s="149">
        <v>0</v>
      </c>
      <c r="I318" s="149">
        <v>0</v>
      </c>
      <c r="J318" s="149">
        <v>0</v>
      </c>
      <c r="K318" s="146">
        <f t="shared" si="40"/>
        <v>0</v>
      </c>
      <c r="L318" s="155">
        <v>0</v>
      </c>
      <c r="M318" s="155">
        <v>0</v>
      </c>
      <c r="N318" s="155">
        <v>0</v>
      </c>
      <c r="O318" s="155">
        <v>0</v>
      </c>
      <c r="P318" s="364">
        <f t="shared" si="37"/>
        <v>0</v>
      </c>
      <c r="Q318" s="155">
        <v>0</v>
      </c>
      <c r="R318" s="155">
        <v>0</v>
      </c>
      <c r="S318" s="155">
        <v>0</v>
      </c>
      <c r="T318" s="476">
        <v>0</v>
      </c>
      <c r="U318" s="364">
        <f t="shared" si="38"/>
        <v>0</v>
      </c>
    </row>
    <row r="319" spans="1:21" s="29" customFormat="1" ht="26.45" customHeight="1" thickBot="1" x14ac:dyDescent="0.4">
      <c r="A319" s="28"/>
      <c r="B319" s="550"/>
      <c r="C319" s="567"/>
      <c r="D319" s="571"/>
      <c r="E319" s="131" t="s">
        <v>116</v>
      </c>
      <c r="F319" s="145">
        <f t="shared" si="39"/>
        <v>0</v>
      </c>
      <c r="G319" s="305"/>
      <c r="H319" s="305"/>
      <c r="I319" s="305"/>
      <c r="J319" s="305"/>
      <c r="K319" s="146">
        <f t="shared" si="40"/>
        <v>0</v>
      </c>
      <c r="L319" s="305"/>
      <c r="M319" s="305"/>
      <c r="N319" s="305"/>
      <c r="O319" s="305"/>
      <c r="P319" s="364">
        <f t="shared" si="37"/>
        <v>0</v>
      </c>
      <c r="Q319" s="305"/>
      <c r="R319" s="305"/>
      <c r="S319" s="305"/>
      <c r="T319" s="466"/>
      <c r="U319" s="364">
        <f t="shared" si="38"/>
        <v>0</v>
      </c>
    </row>
    <row r="320" spans="1:21" s="29" customFormat="1" ht="16.5" customHeight="1" x14ac:dyDescent="0.35">
      <c r="A320" s="28"/>
      <c r="B320" s="30"/>
      <c r="C320" s="567"/>
      <c r="D320" s="561" t="s">
        <v>267</v>
      </c>
      <c r="E320" s="561"/>
      <c r="F320" s="145">
        <f t="shared" si="39"/>
        <v>0</v>
      </c>
      <c r="G320" s="146">
        <f t="shared" ref="G320:J322" si="56">G317</f>
        <v>0</v>
      </c>
      <c r="H320" s="146">
        <f t="shared" si="56"/>
        <v>0</v>
      </c>
      <c r="I320" s="146">
        <f t="shared" si="56"/>
        <v>0</v>
      </c>
      <c r="J320" s="146">
        <f t="shared" si="56"/>
        <v>0</v>
      </c>
      <c r="K320" s="146">
        <f t="shared" si="40"/>
        <v>0</v>
      </c>
      <c r="L320" s="146">
        <f t="shared" ref="L320:O322" si="57">L317</f>
        <v>0</v>
      </c>
      <c r="M320" s="146">
        <f t="shared" si="57"/>
        <v>0</v>
      </c>
      <c r="N320" s="146">
        <f t="shared" si="57"/>
        <v>0</v>
      </c>
      <c r="O320" s="146">
        <f t="shared" si="57"/>
        <v>0</v>
      </c>
      <c r="P320" s="364">
        <f t="shared" si="37"/>
        <v>0</v>
      </c>
      <c r="Q320" s="146">
        <f t="shared" ref="Q320:T322" si="58">Q317</f>
        <v>0</v>
      </c>
      <c r="R320" s="146">
        <f t="shared" si="58"/>
        <v>0</v>
      </c>
      <c r="S320" s="146">
        <f t="shared" si="58"/>
        <v>0</v>
      </c>
      <c r="T320" s="464">
        <f t="shared" si="58"/>
        <v>0</v>
      </c>
      <c r="U320" s="364">
        <f t="shared" si="38"/>
        <v>0</v>
      </c>
    </row>
    <row r="321" spans="1:21" s="29" customFormat="1" ht="16.5" customHeight="1" x14ac:dyDescent="0.35">
      <c r="A321" s="28"/>
      <c r="B321" s="30"/>
      <c r="C321" s="567"/>
      <c r="D321" s="629" t="s">
        <v>268</v>
      </c>
      <c r="E321" s="629"/>
      <c r="F321" s="145">
        <f t="shared" si="39"/>
        <v>0</v>
      </c>
      <c r="G321" s="146">
        <f t="shared" si="56"/>
        <v>0</v>
      </c>
      <c r="H321" s="146">
        <f t="shared" si="56"/>
        <v>0</v>
      </c>
      <c r="I321" s="146">
        <f t="shared" si="56"/>
        <v>0</v>
      </c>
      <c r="J321" s="146">
        <f t="shared" si="56"/>
        <v>0</v>
      </c>
      <c r="K321" s="146">
        <f t="shared" si="40"/>
        <v>0</v>
      </c>
      <c r="L321" s="146">
        <f t="shared" si="57"/>
        <v>0</v>
      </c>
      <c r="M321" s="146">
        <f t="shared" si="57"/>
        <v>0</v>
      </c>
      <c r="N321" s="146">
        <f t="shared" si="57"/>
        <v>0</v>
      </c>
      <c r="O321" s="146">
        <f t="shared" si="57"/>
        <v>0</v>
      </c>
      <c r="P321" s="364">
        <f t="shared" si="37"/>
        <v>0</v>
      </c>
      <c r="Q321" s="146">
        <f t="shared" si="58"/>
        <v>0</v>
      </c>
      <c r="R321" s="146">
        <f t="shared" si="58"/>
        <v>0</v>
      </c>
      <c r="S321" s="146">
        <f t="shared" si="58"/>
        <v>0</v>
      </c>
      <c r="T321" s="464">
        <f t="shared" si="58"/>
        <v>0</v>
      </c>
      <c r="U321" s="364">
        <f t="shared" si="38"/>
        <v>0</v>
      </c>
    </row>
    <row r="322" spans="1:21" s="29" customFormat="1" ht="16.5" customHeight="1" thickBot="1" x14ac:dyDescent="0.4">
      <c r="A322" s="28"/>
      <c r="B322" s="40"/>
      <c r="C322" s="568"/>
      <c r="D322" s="562" t="s">
        <v>269</v>
      </c>
      <c r="E322" s="562"/>
      <c r="F322" s="145">
        <f t="shared" si="39"/>
        <v>0</v>
      </c>
      <c r="G322" s="146">
        <f t="shared" si="56"/>
        <v>0</v>
      </c>
      <c r="H322" s="146">
        <f t="shared" si="56"/>
        <v>0</v>
      </c>
      <c r="I322" s="146">
        <f t="shared" si="56"/>
        <v>0</v>
      </c>
      <c r="J322" s="146">
        <f t="shared" si="56"/>
        <v>0</v>
      </c>
      <c r="K322" s="146">
        <f t="shared" si="40"/>
        <v>0</v>
      </c>
      <c r="L322" s="146">
        <f t="shared" si="57"/>
        <v>0</v>
      </c>
      <c r="M322" s="146">
        <f t="shared" si="57"/>
        <v>0</v>
      </c>
      <c r="N322" s="146">
        <f t="shared" si="57"/>
        <v>0</v>
      </c>
      <c r="O322" s="146">
        <f t="shared" si="57"/>
        <v>0</v>
      </c>
      <c r="P322" s="364">
        <f t="shared" si="37"/>
        <v>0</v>
      </c>
      <c r="Q322" s="146">
        <f t="shared" si="58"/>
        <v>0</v>
      </c>
      <c r="R322" s="146">
        <f t="shared" si="58"/>
        <v>0</v>
      </c>
      <c r="S322" s="146">
        <f t="shared" si="58"/>
        <v>0</v>
      </c>
      <c r="T322" s="464">
        <f t="shared" si="58"/>
        <v>0</v>
      </c>
      <c r="U322" s="364">
        <f t="shared" si="38"/>
        <v>0</v>
      </c>
    </row>
    <row r="323" spans="1:21" s="29" customFormat="1" ht="30.6" customHeight="1" x14ac:dyDescent="0.35">
      <c r="A323" s="28"/>
      <c r="B323" s="553">
        <v>1</v>
      </c>
      <c r="C323" s="567" t="s">
        <v>270</v>
      </c>
      <c r="D323" s="569" t="s">
        <v>179</v>
      </c>
      <c r="E323" s="59" t="s">
        <v>120</v>
      </c>
      <c r="F323" s="145">
        <f t="shared" si="39"/>
        <v>0</v>
      </c>
      <c r="G323" s="156">
        <v>0</v>
      </c>
      <c r="H323" s="338">
        <v>0</v>
      </c>
      <c r="I323" s="338">
        <v>0</v>
      </c>
      <c r="J323" s="338">
        <v>0</v>
      </c>
      <c r="K323" s="146">
        <f t="shared" si="40"/>
        <v>0</v>
      </c>
      <c r="L323" s="156">
        <v>0</v>
      </c>
      <c r="M323" s="156">
        <v>0</v>
      </c>
      <c r="N323" s="156">
        <v>0</v>
      </c>
      <c r="O323" s="156">
        <v>0</v>
      </c>
      <c r="P323" s="364">
        <f t="shared" si="37"/>
        <v>0</v>
      </c>
      <c r="Q323" s="156">
        <v>0</v>
      </c>
      <c r="R323" s="156">
        <v>0</v>
      </c>
      <c r="S323" s="156">
        <v>0</v>
      </c>
      <c r="T323" s="478">
        <v>0</v>
      </c>
      <c r="U323" s="364">
        <f t="shared" si="38"/>
        <v>0</v>
      </c>
    </row>
    <row r="324" spans="1:21" s="29" customFormat="1" ht="30" customHeight="1" x14ac:dyDescent="0.35">
      <c r="A324" s="28"/>
      <c r="B324" s="550"/>
      <c r="C324" s="567"/>
      <c r="D324" s="570"/>
      <c r="E324" s="57" t="s">
        <v>207</v>
      </c>
      <c r="F324" s="145">
        <f t="shared" si="39"/>
        <v>0</v>
      </c>
      <c r="G324" s="155">
        <v>0</v>
      </c>
      <c r="H324" s="149">
        <v>0</v>
      </c>
      <c r="I324" s="149">
        <v>0</v>
      </c>
      <c r="J324" s="149">
        <v>0</v>
      </c>
      <c r="K324" s="146">
        <f t="shared" si="40"/>
        <v>0</v>
      </c>
      <c r="L324" s="155">
        <v>0</v>
      </c>
      <c r="M324" s="155">
        <v>0</v>
      </c>
      <c r="N324" s="155">
        <v>0</v>
      </c>
      <c r="O324" s="155">
        <v>0</v>
      </c>
      <c r="P324" s="364">
        <f t="shared" si="37"/>
        <v>0</v>
      </c>
      <c r="Q324" s="155">
        <v>0</v>
      </c>
      <c r="R324" s="155">
        <v>0</v>
      </c>
      <c r="S324" s="155">
        <v>0</v>
      </c>
      <c r="T324" s="476">
        <v>0</v>
      </c>
      <c r="U324" s="364">
        <f t="shared" si="38"/>
        <v>0</v>
      </c>
    </row>
    <row r="325" spans="1:21" s="29" customFormat="1" ht="26.45" customHeight="1" thickBot="1" x14ac:dyDescent="0.4">
      <c r="A325" s="28"/>
      <c r="B325" s="550"/>
      <c r="C325" s="567"/>
      <c r="D325" s="571"/>
      <c r="E325" s="131" t="s">
        <v>116</v>
      </c>
      <c r="F325" s="145">
        <f t="shared" si="39"/>
        <v>0</v>
      </c>
      <c r="G325" s="305"/>
      <c r="H325" s="305"/>
      <c r="I325" s="305"/>
      <c r="J325" s="305"/>
      <c r="K325" s="146">
        <f t="shared" si="40"/>
        <v>0</v>
      </c>
      <c r="L325" s="305"/>
      <c r="M325" s="305"/>
      <c r="N325" s="305"/>
      <c r="O325" s="305"/>
      <c r="P325" s="364">
        <f t="shared" si="37"/>
        <v>0</v>
      </c>
      <c r="Q325" s="305"/>
      <c r="R325" s="305"/>
      <c r="S325" s="305"/>
      <c r="T325" s="466"/>
      <c r="U325" s="364">
        <f t="shared" si="38"/>
        <v>0</v>
      </c>
    </row>
    <row r="326" spans="1:21" s="29" customFormat="1" ht="16.5" customHeight="1" x14ac:dyDescent="0.35">
      <c r="A326" s="28"/>
      <c r="B326" s="30"/>
      <c r="C326" s="567"/>
      <c r="D326" s="561" t="s">
        <v>271</v>
      </c>
      <c r="E326" s="561"/>
      <c r="F326" s="145">
        <f t="shared" si="39"/>
        <v>0</v>
      </c>
      <c r="G326" s="146">
        <f t="shared" ref="G326:J328" si="59">G323</f>
        <v>0</v>
      </c>
      <c r="H326" s="146">
        <f t="shared" si="59"/>
        <v>0</v>
      </c>
      <c r="I326" s="146">
        <f t="shared" si="59"/>
        <v>0</v>
      </c>
      <c r="J326" s="146">
        <f t="shared" si="59"/>
        <v>0</v>
      </c>
      <c r="K326" s="146">
        <f t="shared" si="40"/>
        <v>0</v>
      </c>
      <c r="L326" s="146">
        <f t="shared" ref="L326:O328" si="60">L323</f>
        <v>0</v>
      </c>
      <c r="M326" s="146">
        <f t="shared" si="60"/>
        <v>0</v>
      </c>
      <c r="N326" s="146">
        <f t="shared" si="60"/>
        <v>0</v>
      </c>
      <c r="O326" s="146">
        <f t="shared" si="60"/>
        <v>0</v>
      </c>
      <c r="P326" s="364">
        <f t="shared" si="37"/>
        <v>0</v>
      </c>
      <c r="Q326" s="146">
        <f t="shared" ref="Q326:T328" si="61">Q323</f>
        <v>0</v>
      </c>
      <c r="R326" s="146">
        <f t="shared" si="61"/>
        <v>0</v>
      </c>
      <c r="S326" s="146">
        <f t="shared" si="61"/>
        <v>0</v>
      </c>
      <c r="T326" s="464">
        <f t="shared" si="61"/>
        <v>0</v>
      </c>
      <c r="U326" s="364">
        <f t="shared" si="38"/>
        <v>0</v>
      </c>
    </row>
    <row r="327" spans="1:21" s="29" customFormat="1" ht="16.5" customHeight="1" x14ac:dyDescent="0.35">
      <c r="A327" s="28"/>
      <c r="B327" s="30"/>
      <c r="C327" s="567"/>
      <c r="D327" s="629" t="s">
        <v>272</v>
      </c>
      <c r="E327" s="629"/>
      <c r="F327" s="145">
        <f t="shared" si="39"/>
        <v>0</v>
      </c>
      <c r="G327" s="146">
        <f t="shared" si="59"/>
        <v>0</v>
      </c>
      <c r="H327" s="146">
        <f t="shared" si="59"/>
        <v>0</v>
      </c>
      <c r="I327" s="146">
        <f t="shared" si="59"/>
        <v>0</v>
      </c>
      <c r="J327" s="146">
        <f t="shared" si="59"/>
        <v>0</v>
      </c>
      <c r="K327" s="146">
        <f t="shared" si="40"/>
        <v>0</v>
      </c>
      <c r="L327" s="146">
        <f t="shared" si="60"/>
        <v>0</v>
      </c>
      <c r="M327" s="146">
        <f t="shared" si="60"/>
        <v>0</v>
      </c>
      <c r="N327" s="146">
        <f t="shared" si="60"/>
        <v>0</v>
      </c>
      <c r="O327" s="146">
        <f t="shared" si="60"/>
        <v>0</v>
      </c>
      <c r="P327" s="364">
        <f t="shared" si="37"/>
        <v>0</v>
      </c>
      <c r="Q327" s="146">
        <f t="shared" si="61"/>
        <v>0</v>
      </c>
      <c r="R327" s="146">
        <f t="shared" si="61"/>
        <v>0</v>
      </c>
      <c r="S327" s="146">
        <f t="shared" si="61"/>
        <v>0</v>
      </c>
      <c r="T327" s="464">
        <f t="shared" si="61"/>
        <v>0</v>
      </c>
      <c r="U327" s="364">
        <f t="shared" si="38"/>
        <v>0</v>
      </c>
    </row>
    <row r="328" spans="1:21" s="29" customFormat="1" ht="16.5" customHeight="1" thickBot="1" x14ac:dyDescent="0.4">
      <c r="A328" s="28"/>
      <c r="B328" s="40"/>
      <c r="C328" s="568"/>
      <c r="D328" s="566" t="s">
        <v>273</v>
      </c>
      <c r="E328" s="562"/>
      <c r="F328" s="145">
        <f t="shared" si="39"/>
        <v>0</v>
      </c>
      <c r="G328" s="331">
        <f t="shared" si="59"/>
        <v>0</v>
      </c>
      <c r="H328" s="331">
        <f t="shared" si="59"/>
        <v>0</v>
      </c>
      <c r="I328" s="331">
        <f t="shared" si="59"/>
        <v>0</v>
      </c>
      <c r="J328" s="331">
        <f t="shared" si="59"/>
        <v>0</v>
      </c>
      <c r="K328" s="146">
        <f t="shared" si="40"/>
        <v>0</v>
      </c>
      <c r="L328" s="331">
        <f t="shared" si="60"/>
        <v>0</v>
      </c>
      <c r="M328" s="331">
        <f t="shared" si="60"/>
        <v>0</v>
      </c>
      <c r="N328" s="331">
        <f t="shared" si="60"/>
        <v>0</v>
      </c>
      <c r="O328" s="331">
        <f t="shared" si="60"/>
        <v>0</v>
      </c>
      <c r="P328" s="364">
        <f t="shared" ref="P328:P379" si="62">L328+M328+N328+O328</f>
        <v>0</v>
      </c>
      <c r="Q328" s="331">
        <f t="shared" si="61"/>
        <v>0</v>
      </c>
      <c r="R328" s="331">
        <f t="shared" si="61"/>
        <v>0</v>
      </c>
      <c r="S328" s="331">
        <f t="shared" si="61"/>
        <v>0</v>
      </c>
      <c r="T328" s="479">
        <f t="shared" si="61"/>
        <v>0</v>
      </c>
      <c r="U328" s="364">
        <f t="shared" ref="U328:U379" si="63">Q328+R328+S328+T328</f>
        <v>0</v>
      </c>
    </row>
    <row r="329" spans="1:21" s="76" customFormat="1" ht="24.6" customHeight="1" x14ac:dyDescent="0.25">
      <c r="B329" s="516">
        <v>1</v>
      </c>
      <c r="C329" s="518" t="s">
        <v>275</v>
      </c>
      <c r="D329" s="531" t="s">
        <v>179</v>
      </c>
      <c r="E329" s="63" t="s">
        <v>120</v>
      </c>
      <c r="F329" s="145">
        <f t="shared" ref="F329:F379" si="64">K329+P329+U329</f>
        <v>0</v>
      </c>
      <c r="G329" s="156">
        <v>0</v>
      </c>
      <c r="H329" s="338">
        <v>0</v>
      </c>
      <c r="I329" s="338">
        <v>0</v>
      </c>
      <c r="J329" s="338">
        <v>0</v>
      </c>
      <c r="K329" s="146">
        <f t="shared" ref="K329:K379" si="65">G329+H329+I329+J329</f>
        <v>0</v>
      </c>
      <c r="L329" s="156">
        <v>0</v>
      </c>
      <c r="M329" s="156">
        <v>0</v>
      </c>
      <c r="N329" s="156">
        <v>0</v>
      </c>
      <c r="O329" s="156">
        <v>0</v>
      </c>
      <c r="P329" s="364">
        <f t="shared" si="62"/>
        <v>0</v>
      </c>
      <c r="Q329" s="156">
        <v>0</v>
      </c>
      <c r="R329" s="156">
        <v>0</v>
      </c>
      <c r="S329" s="156">
        <v>0</v>
      </c>
      <c r="T329" s="478">
        <v>0</v>
      </c>
      <c r="U329" s="364">
        <f t="shared" si="63"/>
        <v>0</v>
      </c>
    </row>
    <row r="330" spans="1:21" s="76" customFormat="1" ht="31.15" customHeight="1" x14ac:dyDescent="0.25">
      <c r="B330" s="517"/>
      <c r="C330" s="519"/>
      <c r="D330" s="532"/>
      <c r="E330" s="62" t="s">
        <v>207</v>
      </c>
      <c r="F330" s="145">
        <f t="shared" si="64"/>
        <v>0</v>
      </c>
      <c r="G330" s="155">
        <v>0</v>
      </c>
      <c r="H330" s="149">
        <v>0</v>
      </c>
      <c r="I330" s="149">
        <v>0</v>
      </c>
      <c r="J330" s="149">
        <v>0</v>
      </c>
      <c r="K330" s="146">
        <f t="shared" si="65"/>
        <v>0</v>
      </c>
      <c r="L330" s="155">
        <v>0</v>
      </c>
      <c r="M330" s="155">
        <v>0</v>
      </c>
      <c r="N330" s="155">
        <v>0</v>
      </c>
      <c r="O330" s="155">
        <v>0</v>
      </c>
      <c r="P330" s="364">
        <f t="shared" si="62"/>
        <v>0</v>
      </c>
      <c r="Q330" s="155">
        <v>0</v>
      </c>
      <c r="R330" s="155">
        <v>0</v>
      </c>
      <c r="S330" s="155">
        <v>0</v>
      </c>
      <c r="T330" s="476">
        <v>0</v>
      </c>
      <c r="U330" s="364">
        <f t="shared" si="63"/>
        <v>0</v>
      </c>
    </row>
    <row r="331" spans="1:21" s="76" customFormat="1" ht="29.45" customHeight="1" thickBot="1" x14ac:dyDescent="0.3">
      <c r="B331" s="517"/>
      <c r="C331" s="519"/>
      <c r="D331" s="533"/>
      <c r="E331" s="135" t="s">
        <v>116</v>
      </c>
      <c r="F331" s="145">
        <f t="shared" si="64"/>
        <v>0</v>
      </c>
      <c r="G331" s="305"/>
      <c r="H331" s="305"/>
      <c r="I331" s="305"/>
      <c r="J331" s="305"/>
      <c r="K331" s="146">
        <f t="shared" si="65"/>
        <v>0</v>
      </c>
      <c r="L331" s="305"/>
      <c r="M331" s="305"/>
      <c r="N331" s="305"/>
      <c r="O331" s="305"/>
      <c r="P331" s="364">
        <f t="shared" si="62"/>
        <v>0</v>
      </c>
      <c r="Q331" s="305"/>
      <c r="R331" s="305"/>
      <c r="S331" s="305"/>
      <c r="T331" s="466"/>
      <c r="U331" s="364">
        <f t="shared" si="63"/>
        <v>0</v>
      </c>
    </row>
    <row r="332" spans="1:21" s="76" customFormat="1" ht="16.5" customHeight="1" x14ac:dyDescent="0.25">
      <c r="B332" s="20"/>
      <c r="C332" s="519"/>
      <c r="D332" s="546" t="s">
        <v>287</v>
      </c>
      <c r="E332" s="546"/>
      <c r="F332" s="145">
        <f t="shared" si="64"/>
        <v>0</v>
      </c>
      <c r="G332" s="146">
        <f t="shared" ref="G332:J334" si="66">G329</f>
        <v>0</v>
      </c>
      <c r="H332" s="146">
        <f t="shared" si="66"/>
        <v>0</v>
      </c>
      <c r="I332" s="146">
        <f t="shared" si="66"/>
        <v>0</v>
      </c>
      <c r="J332" s="146">
        <f t="shared" si="66"/>
        <v>0</v>
      </c>
      <c r="K332" s="146">
        <f t="shared" si="65"/>
        <v>0</v>
      </c>
      <c r="L332" s="146">
        <f t="shared" ref="L332:O334" si="67">L329</f>
        <v>0</v>
      </c>
      <c r="M332" s="146">
        <f t="shared" si="67"/>
        <v>0</v>
      </c>
      <c r="N332" s="146">
        <f t="shared" si="67"/>
        <v>0</v>
      </c>
      <c r="O332" s="146">
        <f t="shared" si="67"/>
        <v>0</v>
      </c>
      <c r="P332" s="364">
        <f t="shared" si="62"/>
        <v>0</v>
      </c>
      <c r="Q332" s="146">
        <f t="shared" ref="Q332:T334" si="68">Q329</f>
        <v>0</v>
      </c>
      <c r="R332" s="146">
        <f t="shared" si="68"/>
        <v>0</v>
      </c>
      <c r="S332" s="146">
        <f t="shared" si="68"/>
        <v>0</v>
      </c>
      <c r="T332" s="464">
        <f t="shared" si="68"/>
        <v>0</v>
      </c>
      <c r="U332" s="364">
        <f t="shared" si="63"/>
        <v>0</v>
      </c>
    </row>
    <row r="333" spans="1:21" s="76" customFormat="1" ht="16.5" customHeight="1" x14ac:dyDescent="0.25">
      <c r="B333" s="20"/>
      <c r="C333" s="519"/>
      <c r="D333" s="529" t="s">
        <v>288</v>
      </c>
      <c r="E333" s="529"/>
      <c r="F333" s="145">
        <f t="shared" si="64"/>
        <v>0</v>
      </c>
      <c r="G333" s="146">
        <f t="shared" si="66"/>
        <v>0</v>
      </c>
      <c r="H333" s="146">
        <f t="shared" si="66"/>
        <v>0</v>
      </c>
      <c r="I333" s="146">
        <f t="shared" si="66"/>
        <v>0</v>
      </c>
      <c r="J333" s="146">
        <f t="shared" si="66"/>
        <v>0</v>
      </c>
      <c r="K333" s="146">
        <f t="shared" si="65"/>
        <v>0</v>
      </c>
      <c r="L333" s="146">
        <f t="shared" si="67"/>
        <v>0</v>
      </c>
      <c r="M333" s="146">
        <f t="shared" si="67"/>
        <v>0</v>
      </c>
      <c r="N333" s="146">
        <f t="shared" si="67"/>
        <v>0</v>
      </c>
      <c r="O333" s="146">
        <f t="shared" si="67"/>
        <v>0</v>
      </c>
      <c r="P333" s="364">
        <f t="shared" si="62"/>
        <v>0</v>
      </c>
      <c r="Q333" s="146">
        <f t="shared" si="68"/>
        <v>0</v>
      </c>
      <c r="R333" s="146">
        <f t="shared" si="68"/>
        <v>0</v>
      </c>
      <c r="S333" s="146">
        <f t="shared" si="68"/>
        <v>0</v>
      </c>
      <c r="T333" s="464">
        <f t="shared" si="68"/>
        <v>0</v>
      </c>
      <c r="U333" s="364">
        <f t="shared" si="63"/>
        <v>0</v>
      </c>
    </row>
    <row r="334" spans="1:21" s="76" customFormat="1" ht="16.5" customHeight="1" thickBot="1" x14ac:dyDescent="0.3">
      <c r="B334" s="179"/>
      <c r="C334" s="520"/>
      <c r="D334" s="530" t="s">
        <v>289</v>
      </c>
      <c r="E334" s="530"/>
      <c r="F334" s="145">
        <f t="shared" si="64"/>
        <v>0</v>
      </c>
      <c r="G334" s="331">
        <f t="shared" si="66"/>
        <v>0</v>
      </c>
      <c r="H334" s="331">
        <f t="shared" si="66"/>
        <v>0</v>
      </c>
      <c r="I334" s="331">
        <f t="shared" si="66"/>
        <v>0</v>
      </c>
      <c r="J334" s="331">
        <f t="shared" si="66"/>
        <v>0</v>
      </c>
      <c r="K334" s="146">
        <f t="shared" si="65"/>
        <v>0</v>
      </c>
      <c r="L334" s="331">
        <f t="shared" si="67"/>
        <v>0</v>
      </c>
      <c r="M334" s="331">
        <f t="shared" si="67"/>
        <v>0</v>
      </c>
      <c r="N334" s="331">
        <f t="shared" si="67"/>
        <v>0</v>
      </c>
      <c r="O334" s="331">
        <f t="shared" si="67"/>
        <v>0</v>
      </c>
      <c r="P334" s="364">
        <f t="shared" si="62"/>
        <v>0</v>
      </c>
      <c r="Q334" s="331">
        <f t="shared" si="68"/>
        <v>0</v>
      </c>
      <c r="R334" s="331">
        <f t="shared" si="68"/>
        <v>0</v>
      </c>
      <c r="S334" s="331">
        <f t="shared" si="68"/>
        <v>0</v>
      </c>
      <c r="T334" s="479">
        <f t="shared" si="68"/>
        <v>0</v>
      </c>
      <c r="U334" s="364">
        <f t="shared" si="63"/>
        <v>0</v>
      </c>
    </row>
    <row r="335" spans="1:21" s="76" customFormat="1" ht="24.6" customHeight="1" x14ac:dyDescent="0.25">
      <c r="B335" s="516">
        <v>1</v>
      </c>
      <c r="C335" s="518" t="s">
        <v>276</v>
      </c>
      <c r="D335" s="531" t="s">
        <v>179</v>
      </c>
      <c r="E335" s="63" t="s">
        <v>120</v>
      </c>
      <c r="F335" s="145">
        <f t="shared" si="64"/>
        <v>0</v>
      </c>
      <c r="G335" s="156">
        <v>0</v>
      </c>
      <c r="H335" s="338">
        <v>0</v>
      </c>
      <c r="I335" s="338">
        <v>0</v>
      </c>
      <c r="J335" s="338">
        <v>0</v>
      </c>
      <c r="K335" s="146">
        <f t="shared" si="65"/>
        <v>0</v>
      </c>
      <c r="L335" s="156">
        <v>0</v>
      </c>
      <c r="M335" s="156">
        <v>0</v>
      </c>
      <c r="N335" s="156">
        <v>0</v>
      </c>
      <c r="O335" s="156">
        <v>0</v>
      </c>
      <c r="P335" s="364">
        <f t="shared" si="62"/>
        <v>0</v>
      </c>
      <c r="Q335" s="156">
        <v>0</v>
      </c>
      <c r="R335" s="156">
        <v>0</v>
      </c>
      <c r="S335" s="156">
        <v>0</v>
      </c>
      <c r="T335" s="478">
        <v>0</v>
      </c>
      <c r="U335" s="364">
        <f t="shared" si="63"/>
        <v>0</v>
      </c>
    </row>
    <row r="336" spans="1:21" s="76" customFormat="1" ht="31.15" customHeight="1" x14ac:dyDescent="0.25">
      <c r="B336" s="517"/>
      <c r="C336" s="519"/>
      <c r="D336" s="532"/>
      <c r="E336" s="62" t="s">
        <v>207</v>
      </c>
      <c r="F336" s="145">
        <f t="shared" si="64"/>
        <v>0</v>
      </c>
      <c r="G336" s="155">
        <v>0</v>
      </c>
      <c r="H336" s="149">
        <v>0</v>
      </c>
      <c r="I336" s="149">
        <v>0</v>
      </c>
      <c r="J336" s="149">
        <v>0</v>
      </c>
      <c r="K336" s="146">
        <f t="shared" si="65"/>
        <v>0</v>
      </c>
      <c r="L336" s="155">
        <v>0</v>
      </c>
      <c r="M336" s="155">
        <v>0</v>
      </c>
      <c r="N336" s="155">
        <v>0</v>
      </c>
      <c r="O336" s="155">
        <v>0</v>
      </c>
      <c r="P336" s="364">
        <f t="shared" si="62"/>
        <v>0</v>
      </c>
      <c r="Q336" s="155">
        <v>0</v>
      </c>
      <c r="R336" s="155">
        <v>0</v>
      </c>
      <c r="S336" s="155">
        <v>0</v>
      </c>
      <c r="T336" s="476">
        <v>0</v>
      </c>
      <c r="U336" s="364">
        <f t="shared" si="63"/>
        <v>0</v>
      </c>
    </row>
    <row r="337" spans="2:21" s="76" customFormat="1" ht="29.45" customHeight="1" thickBot="1" x14ac:dyDescent="0.3">
      <c r="B337" s="517"/>
      <c r="C337" s="519"/>
      <c r="D337" s="533"/>
      <c r="E337" s="135" t="s">
        <v>116</v>
      </c>
      <c r="F337" s="145">
        <f t="shared" si="64"/>
        <v>0</v>
      </c>
      <c r="G337" s="305"/>
      <c r="H337" s="305"/>
      <c r="I337" s="305"/>
      <c r="J337" s="305"/>
      <c r="K337" s="146">
        <f t="shared" si="65"/>
        <v>0</v>
      </c>
      <c r="L337" s="305"/>
      <c r="M337" s="305"/>
      <c r="N337" s="305"/>
      <c r="O337" s="305"/>
      <c r="P337" s="364">
        <f t="shared" si="62"/>
        <v>0</v>
      </c>
      <c r="Q337" s="305"/>
      <c r="R337" s="305"/>
      <c r="S337" s="305"/>
      <c r="T337" s="466"/>
      <c r="U337" s="364">
        <f t="shared" si="63"/>
        <v>0</v>
      </c>
    </row>
    <row r="338" spans="2:21" s="76" customFormat="1" ht="16.5" customHeight="1" x14ac:dyDescent="0.25">
      <c r="B338" s="20"/>
      <c r="C338" s="519"/>
      <c r="D338" s="546" t="s">
        <v>290</v>
      </c>
      <c r="E338" s="546"/>
      <c r="F338" s="145">
        <f t="shared" si="64"/>
        <v>0</v>
      </c>
      <c r="G338" s="146">
        <f t="shared" ref="G338:J340" si="69">G335</f>
        <v>0</v>
      </c>
      <c r="H338" s="146">
        <f t="shared" si="69"/>
        <v>0</v>
      </c>
      <c r="I338" s="146">
        <f t="shared" si="69"/>
        <v>0</v>
      </c>
      <c r="J338" s="146">
        <f t="shared" si="69"/>
        <v>0</v>
      </c>
      <c r="K338" s="146">
        <f t="shared" si="65"/>
        <v>0</v>
      </c>
      <c r="L338" s="146">
        <f t="shared" ref="L338:O340" si="70">L335</f>
        <v>0</v>
      </c>
      <c r="M338" s="146">
        <f t="shared" si="70"/>
        <v>0</v>
      </c>
      <c r="N338" s="146">
        <f t="shared" si="70"/>
        <v>0</v>
      </c>
      <c r="O338" s="146">
        <f t="shared" si="70"/>
        <v>0</v>
      </c>
      <c r="P338" s="364">
        <f t="shared" si="62"/>
        <v>0</v>
      </c>
      <c r="Q338" s="146">
        <f t="shared" ref="Q338:T340" si="71">Q335</f>
        <v>0</v>
      </c>
      <c r="R338" s="146">
        <f t="shared" si="71"/>
        <v>0</v>
      </c>
      <c r="S338" s="146">
        <f t="shared" si="71"/>
        <v>0</v>
      </c>
      <c r="T338" s="464">
        <f t="shared" si="71"/>
        <v>0</v>
      </c>
      <c r="U338" s="364">
        <f t="shared" si="63"/>
        <v>0</v>
      </c>
    </row>
    <row r="339" spans="2:21" s="76" customFormat="1" ht="16.5" customHeight="1" x14ac:dyDescent="0.25">
      <c r="B339" s="20"/>
      <c r="C339" s="519"/>
      <c r="D339" s="529" t="s">
        <v>291</v>
      </c>
      <c r="E339" s="529"/>
      <c r="F339" s="145">
        <f t="shared" si="64"/>
        <v>0</v>
      </c>
      <c r="G339" s="146">
        <f t="shared" si="69"/>
        <v>0</v>
      </c>
      <c r="H339" s="146">
        <f t="shared" si="69"/>
        <v>0</v>
      </c>
      <c r="I339" s="146">
        <f t="shared" si="69"/>
        <v>0</v>
      </c>
      <c r="J339" s="146">
        <f t="shared" si="69"/>
        <v>0</v>
      </c>
      <c r="K339" s="146">
        <f t="shared" si="65"/>
        <v>0</v>
      </c>
      <c r="L339" s="146">
        <f t="shared" si="70"/>
        <v>0</v>
      </c>
      <c r="M339" s="146">
        <f t="shared" si="70"/>
        <v>0</v>
      </c>
      <c r="N339" s="146">
        <f t="shared" si="70"/>
        <v>0</v>
      </c>
      <c r="O339" s="146">
        <f t="shared" si="70"/>
        <v>0</v>
      </c>
      <c r="P339" s="364">
        <f t="shared" si="62"/>
        <v>0</v>
      </c>
      <c r="Q339" s="146">
        <f t="shared" si="71"/>
        <v>0</v>
      </c>
      <c r="R339" s="146">
        <f t="shared" si="71"/>
        <v>0</v>
      </c>
      <c r="S339" s="146">
        <f t="shared" si="71"/>
        <v>0</v>
      </c>
      <c r="T339" s="464">
        <f t="shared" si="71"/>
        <v>0</v>
      </c>
      <c r="U339" s="364">
        <f t="shared" si="63"/>
        <v>0</v>
      </c>
    </row>
    <row r="340" spans="2:21" s="76" customFormat="1" ht="16.5" customHeight="1" thickBot="1" x14ac:dyDescent="0.3">
      <c r="B340" s="179"/>
      <c r="C340" s="520"/>
      <c r="D340" s="530" t="s">
        <v>292</v>
      </c>
      <c r="E340" s="530"/>
      <c r="F340" s="145">
        <f t="shared" si="64"/>
        <v>0</v>
      </c>
      <c r="G340" s="331">
        <f t="shared" si="69"/>
        <v>0</v>
      </c>
      <c r="H340" s="331">
        <f t="shared" si="69"/>
        <v>0</v>
      </c>
      <c r="I340" s="331">
        <f t="shared" si="69"/>
        <v>0</v>
      </c>
      <c r="J340" s="331">
        <f t="shared" si="69"/>
        <v>0</v>
      </c>
      <c r="K340" s="146">
        <f t="shared" si="65"/>
        <v>0</v>
      </c>
      <c r="L340" s="331">
        <f t="shared" si="70"/>
        <v>0</v>
      </c>
      <c r="M340" s="331">
        <f t="shared" si="70"/>
        <v>0</v>
      </c>
      <c r="N340" s="331">
        <f t="shared" si="70"/>
        <v>0</v>
      </c>
      <c r="O340" s="331">
        <f t="shared" si="70"/>
        <v>0</v>
      </c>
      <c r="P340" s="364">
        <f t="shared" si="62"/>
        <v>0</v>
      </c>
      <c r="Q340" s="331">
        <f t="shared" si="71"/>
        <v>0</v>
      </c>
      <c r="R340" s="331">
        <f t="shared" si="71"/>
        <v>0</v>
      </c>
      <c r="S340" s="331">
        <f t="shared" si="71"/>
        <v>0</v>
      </c>
      <c r="T340" s="479">
        <f t="shared" si="71"/>
        <v>0</v>
      </c>
      <c r="U340" s="364">
        <f t="shared" si="63"/>
        <v>0</v>
      </c>
    </row>
    <row r="341" spans="2:21" s="81" customFormat="1" ht="24.6" customHeight="1" x14ac:dyDescent="0.25">
      <c r="B341" s="516">
        <v>1</v>
      </c>
      <c r="C341" s="518" t="s">
        <v>317</v>
      </c>
      <c r="D341" s="531" t="s">
        <v>179</v>
      </c>
      <c r="E341" s="63" t="s">
        <v>120</v>
      </c>
      <c r="F341" s="145">
        <f t="shared" si="64"/>
        <v>0</v>
      </c>
      <c r="G341" s="156">
        <v>0</v>
      </c>
      <c r="H341" s="338">
        <v>0</v>
      </c>
      <c r="I341" s="338">
        <v>0</v>
      </c>
      <c r="J341" s="338">
        <v>0</v>
      </c>
      <c r="K341" s="146">
        <f t="shared" si="65"/>
        <v>0</v>
      </c>
      <c r="L341" s="156">
        <v>0</v>
      </c>
      <c r="M341" s="156">
        <v>0</v>
      </c>
      <c r="N341" s="156">
        <v>0</v>
      </c>
      <c r="O341" s="156">
        <v>0</v>
      </c>
      <c r="P341" s="364">
        <f t="shared" si="62"/>
        <v>0</v>
      </c>
      <c r="Q341" s="156">
        <v>0</v>
      </c>
      <c r="R341" s="156">
        <v>0</v>
      </c>
      <c r="S341" s="156">
        <v>0</v>
      </c>
      <c r="T341" s="478">
        <v>0</v>
      </c>
      <c r="U341" s="364">
        <f t="shared" si="63"/>
        <v>0</v>
      </c>
    </row>
    <row r="342" spans="2:21" s="81" customFormat="1" ht="31.15" customHeight="1" x14ac:dyDescent="0.25">
      <c r="B342" s="517"/>
      <c r="C342" s="519"/>
      <c r="D342" s="532"/>
      <c r="E342" s="62" t="s">
        <v>207</v>
      </c>
      <c r="F342" s="145">
        <f t="shared" si="64"/>
        <v>0</v>
      </c>
      <c r="G342" s="155">
        <v>0</v>
      </c>
      <c r="H342" s="149">
        <v>0</v>
      </c>
      <c r="I342" s="149">
        <v>0</v>
      </c>
      <c r="J342" s="149">
        <v>0</v>
      </c>
      <c r="K342" s="146">
        <f t="shared" si="65"/>
        <v>0</v>
      </c>
      <c r="L342" s="155">
        <v>0</v>
      </c>
      <c r="M342" s="155">
        <v>0</v>
      </c>
      <c r="N342" s="155">
        <v>0</v>
      </c>
      <c r="O342" s="155">
        <v>0</v>
      </c>
      <c r="P342" s="364">
        <f t="shared" si="62"/>
        <v>0</v>
      </c>
      <c r="Q342" s="155">
        <v>0</v>
      </c>
      <c r="R342" s="155">
        <v>0</v>
      </c>
      <c r="S342" s="155">
        <v>0</v>
      </c>
      <c r="T342" s="476">
        <v>0</v>
      </c>
      <c r="U342" s="364">
        <f t="shared" si="63"/>
        <v>0</v>
      </c>
    </row>
    <row r="343" spans="2:21" s="81" customFormat="1" ht="29.45" customHeight="1" thickBot="1" x14ac:dyDescent="0.3">
      <c r="B343" s="517"/>
      <c r="C343" s="519"/>
      <c r="D343" s="533"/>
      <c r="E343" s="135" t="s">
        <v>116</v>
      </c>
      <c r="F343" s="145">
        <f t="shared" si="64"/>
        <v>0</v>
      </c>
      <c r="G343" s="305"/>
      <c r="H343" s="305"/>
      <c r="I343" s="305"/>
      <c r="J343" s="305"/>
      <c r="K343" s="146">
        <f t="shared" si="65"/>
        <v>0</v>
      </c>
      <c r="L343" s="305"/>
      <c r="M343" s="305"/>
      <c r="N343" s="305"/>
      <c r="O343" s="305"/>
      <c r="P343" s="364">
        <f t="shared" si="62"/>
        <v>0</v>
      </c>
      <c r="Q343" s="305"/>
      <c r="R343" s="305"/>
      <c r="S343" s="305"/>
      <c r="T343" s="466"/>
      <c r="U343" s="364">
        <f t="shared" si="63"/>
        <v>0</v>
      </c>
    </row>
    <row r="344" spans="2:21" s="81" customFormat="1" ht="16.5" customHeight="1" x14ac:dyDescent="0.25">
      <c r="B344" s="20"/>
      <c r="C344" s="519"/>
      <c r="D344" s="546" t="s">
        <v>318</v>
      </c>
      <c r="E344" s="546"/>
      <c r="F344" s="145">
        <f t="shared" si="64"/>
        <v>0</v>
      </c>
      <c r="G344" s="306">
        <f t="shared" ref="G344:J346" si="72">G341</f>
        <v>0</v>
      </c>
      <c r="H344" s="306">
        <f t="shared" si="72"/>
        <v>0</v>
      </c>
      <c r="I344" s="306">
        <f t="shared" si="72"/>
        <v>0</v>
      </c>
      <c r="J344" s="306">
        <f t="shared" si="72"/>
        <v>0</v>
      </c>
      <c r="K344" s="146">
        <f t="shared" si="65"/>
        <v>0</v>
      </c>
      <c r="L344" s="306">
        <f t="shared" ref="L344:O346" si="73">L341</f>
        <v>0</v>
      </c>
      <c r="M344" s="306">
        <f t="shared" si="73"/>
        <v>0</v>
      </c>
      <c r="N344" s="306">
        <f t="shared" si="73"/>
        <v>0</v>
      </c>
      <c r="O344" s="306">
        <f t="shared" si="73"/>
        <v>0</v>
      </c>
      <c r="P344" s="364">
        <f t="shared" si="62"/>
        <v>0</v>
      </c>
      <c r="Q344" s="306">
        <f t="shared" ref="Q344:T346" si="74">Q341</f>
        <v>0</v>
      </c>
      <c r="R344" s="306">
        <f t="shared" si="74"/>
        <v>0</v>
      </c>
      <c r="S344" s="306">
        <f t="shared" si="74"/>
        <v>0</v>
      </c>
      <c r="T344" s="480">
        <f t="shared" si="74"/>
        <v>0</v>
      </c>
      <c r="U344" s="364">
        <f t="shared" si="63"/>
        <v>0</v>
      </c>
    </row>
    <row r="345" spans="2:21" s="81" customFormat="1" ht="16.5" customHeight="1" x14ac:dyDescent="0.25">
      <c r="B345" s="20"/>
      <c r="C345" s="519"/>
      <c r="D345" s="529" t="s">
        <v>319</v>
      </c>
      <c r="E345" s="529"/>
      <c r="F345" s="145">
        <f t="shared" si="64"/>
        <v>0</v>
      </c>
      <c r="G345" s="306">
        <f t="shared" si="72"/>
        <v>0</v>
      </c>
      <c r="H345" s="306">
        <f t="shared" si="72"/>
        <v>0</v>
      </c>
      <c r="I345" s="306">
        <f t="shared" si="72"/>
        <v>0</v>
      </c>
      <c r="J345" s="306">
        <f t="shared" si="72"/>
        <v>0</v>
      </c>
      <c r="K345" s="146">
        <f t="shared" si="65"/>
        <v>0</v>
      </c>
      <c r="L345" s="306">
        <f t="shared" si="73"/>
        <v>0</v>
      </c>
      <c r="M345" s="306">
        <f t="shared" si="73"/>
        <v>0</v>
      </c>
      <c r="N345" s="306">
        <f t="shared" si="73"/>
        <v>0</v>
      </c>
      <c r="O345" s="306">
        <f t="shared" si="73"/>
        <v>0</v>
      </c>
      <c r="P345" s="364">
        <f t="shared" si="62"/>
        <v>0</v>
      </c>
      <c r="Q345" s="306">
        <f t="shared" si="74"/>
        <v>0</v>
      </c>
      <c r="R345" s="306">
        <f t="shared" si="74"/>
        <v>0</v>
      </c>
      <c r="S345" s="306">
        <f t="shared" si="74"/>
        <v>0</v>
      </c>
      <c r="T345" s="480">
        <f t="shared" si="74"/>
        <v>0</v>
      </c>
      <c r="U345" s="364">
        <f t="shared" si="63"/>
        <v>0</v>
      </c>
    </row>
    <row r="346" spans="2:21" s="81" customFormat="1" ht="16.5" customHeight="1" thickBot="1" x14ac:dyDescent="0.3">
      <c r="B346" s="179"/>
      <c r="C346" s="520"/>
      <c r="D346" s="530" t="s">
        <v>320</v>
      </c>
      <c r="E346" s="530"/>
      <c r="F346" s="145">
        <f t="shared" si="64"/>
        <v>0</v>
      </c>
      <c r="G346" s="332">
        <f t="shared" si="72"/>
        <v>0</v>
      </c>
      <c r="H346" s="332">
        <f t="shared" si="72"/>
        <v>0</v>
      </c>
      <c r="I346" s="332">
        <f t="shared" si="72"/>
        <v>0</v>
      </c>
      <c r="J346" s="332">
        <f t="shared" si="72"/>
        <v>0</v>
      </c>
      <c r="K346" s="146">
        <f t="shared" si="65"/>
        <v>0</v>
      </c>
      <c r="L346" s="332">
        <f t="shared" si="73"/>
        <v>0</v>
      </c>
      <c r="M346" s="332">
        <f t="shared" si="73"/>
        <v>0</v>
      </c>
      <c r="N346" s="332">
        <f t="shared" si="73"/>
        <v>0</v>
      </c>
      <c r="O346" s="332">
        <f t="shared" si="73"/>
        <v>0</v>
      </c>
      <c r="P346" s="364">
        <f t="shared" si="62"/>
        <v>0</v>
      </c>
      <c r="Q346" s="332">
        <f t="shared" si="74"/>
        <v>0</v>
      </c>
      <c r="R346" s="332">
        <f t="shared" si="74"/>
        <v>0</v>
      </c>
      <c r="S346" s="332">
        <f t="shared" si="74"/>
        <v>0</v>
      </c>
      <c r="T346" s="481">
        <f t="shared" si="74"/>
        <v>0</v>
      </c>
      <c r="U346" s="364">
        <f t="shared" si="63"/>
        <v>0</v>
      </c>
    </row>
    <row r="347" spans="2:21" s="76" customFormat="1" ht="24.6" customHeight="1" x14ac:dyDescent="0.25">
      <c r="B347" s="516">
        <v>1</v>
      </c>
      <c r="C347" s="518" t="s">
        <v>277</v>
      </c>
      <c r="D347" s="531" t="s">
        <v>179</v>
      </c>
      <c r="E347" s="63" t="s">
        <v>120</v>
      </c>
      <c r="F347" s="145">
        <f t="shared" si="64"/>
        <v>0</v>
      </c>
      <c r="G347" s="156">
        <v>0</v>
      </c>
      <c r="H347" s="338">
        <v>0</v>
      </c>
      <c r="I347" s="338">
        <v>0</v>
      </c>
      <c r="J347" s="338">
        <v>0</v>
      </c>
      <c r="K347" s="146">
        <f t="shared" si="65"/>
        <v>0</v>
      </c>
      <c r="L347" s="156">
        <v>0</v>
      </c>
      <c r="M347" s="156">
        <v>0</v>
      </c>
      <c r="N347" s="156">
        <v>0</v>
      </c>
      <c r="O347" s="156">
        <v>0</v>
      </c>
      <c r="P347" s="364">
        <f t="shared" si="62"/>
        <v>0</v>
      </c>
      <c r="Q347" s="156">
        <v>0</v>
      </c>
      <c r="R347" s="156">
        <v>0</v>
      </c>
      <c r="S347" s="156">
        <v>0</v>
      </c>
      <c r="T347" s="478">
        <v>0</v>
      </c>
      <c r="U347" s="364">
        <f t="shared" si="63"/>
        <v>0</v>
      </c>
    </row>
    <row r="348" spans="2:21" s="76" customFormat="1" ht="31.15" customHeight="1" x14ac:dyDescent="0.25">
      <c r="B348" s="517"/>
      <c r="C348" s="519"/>
      <c r="D348" s="532"/>
      <c r="E348" s="62" t="s">
        <v>207</v>
      </c>
      <c r="F348" s="145">
        <f t="shared" si="64"/>
        <v>0</v>
      </c>
      <c r="G348" s="155">
        <v>0</v>
      </c>
      <c r="H348" s="149">
        <v>0</v>
      </c>
      <c r="I348" s="149">
        <v>0</v>
      </c>
      <c r="J348" s="149">
        <v>0</v>
      </c>
      <c r="K348" s="146">
        <f t="shared" si="65"/>
        <v>0</v>
      </c>
      <c r="L348" s="155">
        <v>0</v>
      </c>
      <c r="M348" s="155">
        <v>0</v>
      </c>
      <c r="N348" s="155">
        <v>0</v>
      </c>
      <c r="O348" s="155">
        <v>0</v>
      </c>
      <c r="P348" s="364">
        <f t="shared" si="62"/>
        <v>0</v>
      </c>
      <c r="Q348" s="155">
        <v>0</v>
      </c>
      <c r="R348" s="155">
        <v>0</v>
      </c>
      <c r="S348" s="155">
        <v>0</v>
      </c>
      <c r="T348" s="476">
        <v>0</v>
      </c>
      <c r="U348" s="364">
        <f t="shared" si="63"/>
        <v>0</v>
      </c>
    </row>
    <row r="349" spans="2:21" s="76" customFormat="1" ht="29.45" customHeight="1" thickBot="1" x14ac:dyDescent="0.3">
      <c r="B349" s="517"/>
      <c r="C349" s="519"/>
      <c r="D349" s="533"/>
      <c r="E349" s="135" t="s">
        <v>116</v>
      </c>
      <c r="F349" s="145">
        <f t="shared" si="64"/>
        <v>0</v>
      </c>
      <c r="G349" s="305"/>
      <c r="H349" s="305"/>
      <c r="I349" s="305"/>
      <c r="J349" s="305"/>
      <c r="K349" s="146">
        <f t="shared" si="65"/>
        <v>0</v>
      </c>
      <c r="L349" s="305"/>
      <c r="M349" s="305"/>
      <c r="N349" s="305"/>
      <c r="O349" s="305"/>
      <c r="P349" s="364">
        <f t="shared" si="62"/>
        <v>0</v>
      </c>
      <c r="Q349" s="305"/>
      <c r="R349" s="305"/>
      <c r="S349" s="305"/>
      <c r="T349" s="466"/>
      <c r="U349" s="364">
        <f t="shared" si="63"/>
        <v>0</v>
      </c>
    </row>
    <row r="350" spans="2:21" s="76" customFormat="1" ht="16.5" customHeight="1" x14ac:dyDescent="0.25">
      <c r="B350" s="20"/>
      <c r="C350" s="519"/>
      <c r="D350" s="546" t="s">
        <v>293</v>
      </c>
      <c r="E350" s="546"/>
      <c r="F350" s="145">
        <f t="shared" si="64"/>
        <v>0</v>
      </c>
      <c r="G350" s="306">
        <f t="shared" ref="G350:J352" si="75">G347</f>
        <v>0</v>
      </c>
      <c r="H350" s="306">
        <f t="shared" si="75"/>
        <v>0</v>
      </c>
      <c r="I350" s="306">
        <f t="shared" si="75"/>
        <v>0</v>
      </c>
      <c r="J350" s="306">
        <f t="shared" si="75"/>
        <v>0</v>
      </c>
      <c r="K350" s="146">
        <f t="shared" si="65"/>
        <v>0</v>
      </c>
      <c r="L350" s="306">
        <f t="shared" ref="L350:O352" si="76">L347</f>
        <v>0</v>
      </c>
      <c r="M350" s="306">
        <f t="shared" si="76"/>
        <v>0</v>
      </c>
      <c r="N350" s="306">
        <f t="shared" si="76"/>
        <v>0</v>
      </c>
      <c r="O350" s="306">
        <f t="shared" si="76"/>
        <v>0</v>
      </c>
      <c r="P350" s="364">
        <f t="shared" si="62"/>
        <v>0</v>
      </c>
      <c r="Q350" s="306">
        <f t="shared" ref="Q350:T352" si="77">Q347</f>
        <v>0</v>
      </c>
      <c r="R350" s="306">
        <f t="shared" si="77"/>
        <v>0</v>
      </c>
      <c r="S350" s="306">
        <f t="shared" si="77"/>
        <v>0</v>
      </c>
      <c r="T350" s="480">
        <f t="shared" si="77"/>
        <v>0</v>
      </c>
      <c r="U350" s="364">
        <f t="shared" si="63"/>
        <v>0</v>
      </c>
    </row>
    <row r="351" spans="2:21" s="76" customFormat="1" ht="16.5" customHeight="1" x14ac:dyDescent="0.25">
      <c r="B351" s="20"/>
      <c r="C351" s="519"/>
      <c r="D351" s="529" t="s">
        <v>294</v>
      </c>
      <c r="E351" s="529"/>
      <c r="F351" s="145">
        <f t="shared" si="64"/>
        <v>0</v>
      </c>
      <c r="G351" s="306">
        <f t="shared" si="75"/>
        <v>0</v>
      </c>
      <c r="H351" s="306">
        <f t="shared" si="75"/>
        <v>0</v>
      </c>
      <c r="I351" s="306">
        <f t="shared" si="75"/>
        <v>0</v>
      </c>
      <c r="J351" s="306">
        <f t="shared" si="75"/>
        <v>0</v>
      </c>
      <c r="K351" s="146">
        <f t="shared" si="65"/>
        <v>0</v>
      </c>
      <c r="L351" s="306">
        <f t="shared" si="76"/>
        <v>0</v>
      </c>
      <c r="M351" s="306">
        <f t="shared" si="76"/>
        <v>0</v>
      </c>
      <c r="N351" s="306">
        <f t="shared" si="76"/>
        <v>0</v>
      </c>
      <c r="O351" s="306">
        <f t="shared" si="76"/>
        <v>0</v>
      </c>
      <c r="P351" s="364">
        <f t="shared" si="62"/>
        <v>0</v>
      </c>
      <c r="Q351" s="306">
        <f t="shared" si="77"/>
        <v>0</v>
      </c>
      <c r="R351" s="306">
        <f t="shared" si="77"/>
        <v>0</v>
      </c>
      <c r="S351" s="306">
        <f t="shared" si="77"/>
        <v>0</v>
      </c>
      <c r="T351" s="480">
        <f t="shared" si="77"/>
        <v>0</v>
      </c>
      <c r="U351" s="364">
        <f t="shared" si="63"/>
        <v>0</v>
      </c>
    </row>
    <row r="352" spans="2:21" s="76" customFormat="1" ht="16.5" customHeight="1" thickBot="1" x14ac:dyDescent="0.3">
      <c r="B352" s="179"/>
      <c r="C352" s="520"/>
      <c r="D352" s="530" t="s">
        <v>295</v>
      </c>
      <c r="E352" s="530"/>
      <c r="F352" s="145">
        <f t="shared" si="64"/>
        <v>0</v>
      </c>
      <c r="G352" s="333">
        <f t="shared" si="75"/>
        <v>0</v>
      </c>
      <c r="H352" s="333">
        <f t="shared" si="75"/>
        <v>0</v>
      </c>
      <c r="I352" s="333">
        <f t="shared" si="75"/>
        <v>0</v>
      </c>
      <c r="J352" s="333">
        <f t="shared" si="75"/>
        <v>0</v>
      </c>
      <c r="K352" s="146">
        <f t="shared" si="65"/>
        <v>0</v>
      </c>
      <c r="L352" s="333">
        <f t="shared" si="76"/>
        <v>0</v>
      </c>
      <c r="M352" s="333">
        <f t="shared" si="76"/>
        <v>0</v>
      </c>
      <c r="N352" s="333">
        <f t="shared" si="76"/>
        <v>0</v>
      </c>
      <c r="O352" s="333">
        <f t="shared" si="76"/>
        <v>0</v>
      </c>
      <c r="P352" s="364">
        <f t="shared" si="62"/>
        <v>0</v>
      </c>
      <c r="Q352" s="333">
        <f t="shared" si="77"/>
        <v>0</v>
      </c>
      <c r="R352" s="333">
        <f t="shared" si="77"/>
        <v>0</v>
      </c>
      <c r="S352" s="333">
        <f t="shared" si="77"/>
        <v>0</v>
      </c>
      <c r="T352" s="482">
        <f t="shared" si="77"/>
        <v>0</v>
      </c>
      <c r="U352" s="364">
        <f t="shared" si="63"/>
        <v>0</v>
      </c>
    </row>
    <row r="353" spans="2:21" s="76" customFormat="1" ht="24.6" customHeight="1" x14ac:dyDescent="0.25">
      <c r="B353" s="516">
        <v>1</v>
      </c>
      <c r="C353" s="518" t="s">
        <v>278</v>
      </c>
      <c r="D353" s="531" t="s">
        <v>179</v>
      </c>
      <c r="E353" s="63" t="s">
        <v>120</v>
      </c>
      <c r="F353" s="145">
        <f t="shared" si="64"/>
        <v>0</v>
      </c>
      <c r="G353" s="156">
        <v>0</v>
      </c>
      <c r="H353" s="338">
        <v>0</v>
      </c>
      <c r="I353" s="338">
        <v>0</v>
      </c>
      <c r="J353" s="338">
        <v>0</v>
      </c>
      <c r="K353" s="146">
        <f t="shared" si="65"/>
        <v>0</v>
      </c>
      <c r="L353" s="156">
        <v>0</v>
      </c>
      <c r="M353" s="156">
        <v>0</v>
      </c>
      <c r="N353" s="156">
        <v>0</v>
      </c>
      <c r="O353" s="156">
        <v>0</v>
      </c>
      <c r="P353" s="364">
        <f t="shared" si="62"/>
        <v>0</v>
      </c>
      <c r="Q353" s="156">
        <v>0</v>
      </c>
      <c r="R353" s="156">
        <v>0</v>
      </c>
      <c r="S353" s="156">
        <v>0</v>
      </c>
      <c r="T353" s="478">
        <v>0</v>
      </c>
      <c r="U353" s="364">
        <f t="shared" si="63"/>
        <v>0</v>
      </c>
    </row>
    <row r="354" spans="2:21" s="76" customFormat="1" ht="31.15" customHeight="1" x14ac:dyDescent="0.25">
      <c r="B354" s="517"/>
      <c r="C354" s="519"/>
      <c r="D354" s="532"/>
      <c r="E354" s="62" t="s">
        <v>207</v>
      </c>
      <c r="F354" s="145">
        <f t="shared" si="64"/>
        <v>0</v>
      </c>
      <c r="G354" s="155">
        <v>0</v>
      </c>
      <c r="H354" s="149">
        <v>0</v>
      </c>
      <c r="I354" s="149">
        <v>0</v>
      </c>
      <c r="J354" s="149">
        <v>0</v>
      </c>
      <c r="K354" s="146">
        <f t="shared" si="65"/>
        <v>0</v>
      </c>
      <c r="L354" s="155">
        <v>0</v>
      </c>
      <c r="M354" s="155">
        <v>0</v>
      </c>
      <c r="N354" s="155">
        <v>0</v>
      </c>
      <c r="O354" s="155">
        <v>0</v>
      </c>
      <c r="P354" s="364">
        <f t="shared" si="62"/>
        <v>0</v>
      </c>
      <c r="Q354" s="155">
        <v>0</v>
      </c>
      <c r="R354" s="155">
        <v>0</v>
      </c>
      <c r="S354" s="155">
        <v>0</v>
      </c>
      <c r="T354" s="476">
        <v>0</v>
      </c>
      <c r="U354" s="364">
        <f t="shared" si="63"/>
        <v>0</v>
      </c>
    </row>
    <row r="355" spans="2:21" s="76" customFormat="1" ht="29.45" customHeight="1" thickBot="1" x14ac:dyDescent="0.3">
      <c r="B355" s="517"/>
      <c r="C355" s="519"/>
      <c r="D355" s="533"/>
      <c r="E355" s="135" t="s">
        <v>116</v>
      </c>
      <c r="F355" s="145">
        <f t="shared" si="64"/>
        <v>0</v>
      </c>
      <c r="G355" s="305"/>
      <c r="H355" s="305"/>
      <c r="I355" s="305"/>
      <c r="J355" s="305"/>
      <c r="K355" s="146">
        <f t="shared" si="65"/>
        <v>0</v>
      </c>
      <c r="L355" s="305"/>
      <c r="M355" s="305"/>
      <c r="N355" s="305"/>
      <c r="O355" s="305"/>
      <c r="P355" s="364">
        <f t="shared" si="62"/>
        <v>0</v>
      </c>
      <c r="Q355" s="305"/>
      <c r="R355" s="305"/>
      <c r="S355" s="305"/>
      <c r="T355" s="466"/>
      <c r="U355" s="364">
        <f t="shared" si="63"/>
        <v>0</v>
      </c>
    </row>
    <row r="356" spans="2:21" s="76" customFormat="1" ht="16.5" customHeight="1" x14ac:dyDescent="0.25">
      <c r="B356" s="20"/>
      <c r="C356" s="519"/>
      <c r="D356" s="546" t="s">
        <v>296</v>
      </c>
      <c r="E356" s="546"/>
      <c r="F356" s="145">
        <f t="shared" si="64"/>
        <v>0</v>
      </c>
      <c r="G356" s="306">
        <f t="shared" ref="G356:J358" si="78">G353</f>
        <v>0</v>
      </c>
      <c r="H356" s="306">
        <f t="shared" si="78"/>
        <v>0</v>
      </c>
      <c r="I356" s="306">
        <f t="shared" si="78"/>
        <v>0</v>
      </c>
      <c r="J356" s="306">
        <f t="shared" si="78"/>
        <v>0</v>
      </c>
      <c r="K356" s="146">
        <f t="shared" si="65"/>
        <v>0</v>
      </c>
      <c r="L356" s="306">
        <f t="shared" ref="L356:O358" si="79">L353</f>
        <v>0</v>
      </c>
      <c r="M356" s="306">
        <f t="shared" si="79"/>
        <v>0</v>
      </c>
      <c r="N356" s="306">
        <f t="shared" si="79"/>
        <v>0</v>
      </c>
      <c r="O356" s="306">
        <f t="shared" si="79"/>
        <v>0</v>
      </c>
      <c r="P356" s="364">
        <f t="shared" si="62"/>
        <v>0</v>
      </c>
      <c r="Q356" s="306">
        <f t="shared" ref="Q356:T358" si="80">Q353</f>
        <v>0</v>
      </c>
      <c r="R356" s="306">
        <f t="shared" si="80"/>
        <v>0</v>
      </c>
      <c r="S356" s="306">
        <f t="shared" si="80"/>
        <v>0</v>
      </c>
      <c r="T356" s="480">
        <f t="shared" si="80"/>
        <v>0</v>
      </c>
      <c r="U356" s="364">
        <f t="shared" si="63"/>
        <v>0</v>
      </c>
    </row>
    <row r="357" spans="2:21" s="76" customFormat="1" ht="16.5" customHeight="1" x14ac:dyDescent="0.25">
      <c r="B357" s="20"/>
      <c r="C357" s="519"/>
      <c r="D357" s="529" t="s">
        <v>297</v>
      </c>
      <c r="E357" s="529"/>
      <c r="F357" s="145">
        <f t="shared" si="64"/>
        <v>0</v>
      </c>
      <c r="G357" s="306">
        <f t="shared" si="78"/>
        <v>0</v>
      </c>
      <c r="H357" s="306">
        <f t="shared" si="78"/>
        <v>0</v>
      </c>
      <c r="I357" s="306">
        <f t="shared" si="78"/>
        <v>0</v>
      </c>
      <c r="J357" s="306">
        <f t="shared" si="78"/>
        <v>0</v>
      </c>
      <c r="K357" s="146">
        <f t="shared" si="65"/>
        <v>0</v>
      </c>
      <c r="L357" s="306">
        <f t="shared" si="79"/>
        <v>0</v>
      </c>
      <c r="M357" s="306">
        <f t="shared" si="79"/>
        <v>0</v>
      </c>
      <c r="N357" s="306">
        <f t="shared" si="79"/>
        <v>0</v>
      </c>
      <c r="O357" s="306">
        <f t="shared" si="79"/>
        <v>0</v>
      </c>
      <c r="P357" s="364">
        <f t="shared" si="62"/>
        <v>0</v>
      </c>
      <c r="Q357" s="306">
        <f t="shared" si="80"/>
        <v>0</v>
      </c>
      <c r="R357" s="306">
        <f t="shared" si="80"/>
        <v>0</v>
      </c>
      <c r="S357" s="306">
        <f t="shared" si="80"/>
        <v>0</v>
      </c>
      <c r="T357" s="480">
        <f t="shared" si="80"/>
        <v>0</v>
      </c>
      <c r="U357" s="364">
        <f t="shared" si="63"/>
        <v>0</v>
      </c>
    </row>
    <row r="358" spans="2:21" s="76" customFormat="1" ht="16.5" customHeight="1" thickBot="1" x14ac:dyDescent="0.3">
      <c r="B358" s="179"/>
      <c r="C358" s="520"/>
      <c r="D358" s="530" t="s">
        <v>298</v>
      </c>
      <c r="E358" s="530"/>
      <c r="F358" s="145">
        <f t="shared" si="64"/>
        <v>0</v>
      </c>
      <c r="G358" s="333">
        <f t="shared" si="78"/>
        <v>0</v>
      </c>
      <c r="H358" s="333">
        <f t="shared" si="78"/>
        <v>0</v>
      </c>
      <c r="I358" s="333">
        <f t="shared" si="78"/>
        <v>0</v>
      </c>
      <c r="J358" s="333">
        <f t="shared" si="78"/>
        <v>0</v>
      </c>
      <c r="K358" s="146">
        <f t="shared" si="65"/>
        <v>0</v>
      </c>
      <c r="L358" s="333">
        <f t="shared" si="79"/>
        <v>0</v>
      </c>
      <c r="M358" s="333">
        <f t="shared" si="79"/>
        <v>0</v>
      </c>
      <c r="N358" s="333">
        <f t="shared" si="79"/>
        <v>0</v>
      </c>
      <c r="O358" s="333">
        <f t="shared" si="79"/>
        <v>0</v>
      </c>
      <c r="P358" s="364">
        <f t="shared" si="62"/>
        <v>0</v>
      </c>
      <c r="Q358" s="333">
        <f t="shared" si="80"/>
        <v>0</v>
      </c>
      <c r="R358" s="333">
        <f t="shared" si="80"/>
        <v>0</v>
      </c>
      <c r="S358" s="333">
        <f t="shared" si="80"/>
        <v>0</v>
      </c>
      <c r="T358" s="482">
        <f t="shared" si="80"/>
        <v>0</v>
      </c>
      <c r="U358" s="364">
        <f t="shared" si="63"/>
        <v>0</v>
      </c>
    </row>
    <row r="359" spans="2:21" s="80" customFormat="1" ht="16.5" customHeight="1" x14ac:dyDescent="0.25">
      <c r="B359" s="516">
        <v>1</v>
      </c>
      <c r="C359" s="518" t="s">
        <v>312</v>
      </c>
      <c r="D359" s="541" t="s">
        <v>620</v>
      </c>
      <c r="E359" s="63" t="s">
        <v>120</v>
      </c>
      <c r="F359" s="145">
        <f t="shared" si="64"/>
        <v>0</v>
      </c>
      <c r="G359" s="156">
        <v>0</v>
      </c>
      <c r="H359" s="338">
        <v>0</v>
      </c>
      <c r="I359" s="338">
        <v>0</v>
      </c>
      <c r="J359" s="338">
        <v>0</v>
      </c>
      <c r="K359" s="146">
        <f t="shared" si="65"/>
        <v>0</v>
      </c>
      <c r="L359" s="156">
        <v>0</v>
      </c>
      <c r="M359" s="156">
        <v>0</v>
      </c>
      <c r="N359" s="156">
        <v>0</v>
      </c>
      <c r="O359" s="156">
        <v>0</v>
      </c>
      <c r="P359" s="364">
        <f t="shared" si="62"/>
        <v>0</v>
      </c>
      <c r="Q359" s="156">
        <v>0</v>
      </c>
      <c r="R359" s="156">
        <v>0</v>
      </c>
      <c r="S359" s="156">
        <v>0</v>
      </c>
      <c r="T359" s="478">
        <v>0</v>
      </c>
      <c r="U359" s="364">
        <f t="shared" si="63"/>
        <v>0</v>
      </c>
    </row>
    <row r="360" spans="2:21" s="80" customFormat="1" ht="15.75" customHeight="1" x14ac:dyDescent="0.25">
      <c r="B360" s="517"/>
      <c r="C360" s="519"/>
      <c r="D360" s="542"/>
      <c r="E360" s="62" t="s">
        <v>207</v>
      </c>
      <c r="F360" s="145">
        <f t="shared" si="64"/>
        <v>0</v>
      </c>
      <c r="G360" s="155">
        <v>0</v>
      </c>
      <c r="H360" s="149">
        <v>0</v>
      </c>
      <c r="I360" s="149">
        <v>0</v>
      </c>
      <c r="J360" s="149">
        <v>0</v>
      </c>
      <c r="K360" s="146">
        <f t="shared" si="65"/>
        <v>0</v>
      </c>
      <c r="L360" s="155">
        <v>0</v>
      </c>
      <c r="M360" s="155">
        <v>0</v>
      </c>
      <c r="N360" s="155">
        <v>0</v>
      </c>
      <c r="O360" s="155">
        <v>0</v>
      </c>
      <c r="P360" s="364">
        <f t="shared" si="62"/>
        <v>0</v>
      </c>
      <c r="Q360" s="155">
        <v>0</v>
      </c>
      <c r="R360" s="155">
        <v>0</v>
      </c>
      <c r="S360" s="155">
        <v>0</v>
      </c>
      <c r="T360" s="476">
        <v>0</v>
      </c>
      <c r="U360" s="364">
        <f t="shared" si="63"/>
        <v>0</v>
      </c>
    </row>
    <row r="361" spans="2:21" s="80" customFormat="1" ht="15" customHeight="1" thickBot="1" x14ac:dyDescent="0.3">
      <c r="B361" s="517"/>
      <c r="C361" s="519"/>
      <c r="D361" s="543"/>
      <c r="E361" s="135" t="s">
        <v>116</v>
      </c>
      <c r="F361" s="145">
        <f t="shared" si="64"/>
        <v>0</v>
      </c>
      <c r="G361" s="305"/>
      <c r="H361" s="305"/>
      <c r="I361" s="305"/>
      <c r="J361" s="305"/>
      <c r="K361" s="146">
        <f t="shared" si="65"/>
        <v>0</v>
      </c>
      <c r="L361" s="305"/>
      <c r="M361" s="305"/>
      <c r="N361" s="305"/>
      <c r="O361" s="305"/>
      <c r="P361" s="364">
        <f t="shared" si="62"/>
        <v>0</v>
      </c>
      <c r="Q361" s="305"/>
      <c r="R361" s="305"/>
      <c r="S361" s="305"/>
      <c r="T361" s="466"/>
      <c r="U361" s="364">
        <f t="shared" si="63"/>
        <v>0</v>
      </c>
    </row>
    <row r="362" spans="2:21" s="80" customFormat="1" ht="16.5" customHeight="1" x14ac:dyDescent="0.25">
      <c r="B362" s="20"/>
      <c r="C362" s="519"/>
      <c r="D362" s="546" t="s">
        <v>313</v>
      </c>
      <c r="E362" s="546"/>
      <c r="F362" s="145">
        <f t="shared" si="64"/>
        <v>0</v>
      </c>
      <c r="G362" s="306">
        <f t="shared" ref="G362:J364" si="81">G359</f>
        <v>0</v>
      </c>
      <c r="H362" s="306">
        <f t="shared" si="81"/>
        <v>0</v>
      </c>
      <c r="I362" s="306">
        <f t="shared" si="81"/>
        <v>0</v>
      </c>
      <c r="J362" s="306">
        <f t="shared" si="81"/>
        <v>0</v>
      </c>
      <c r="K362" s="146">
        <f t="shared" si="65"/>
        <v>0</v>
      </c>
      <c r="L362" s="306">
        <f t="shared" ref="L362:O364" si="82">L359</f>
        <v>0</v>
      </c>
      <c r="M362" s="306">
        <f t="shared" si="82"/>
        <v>0</v>
      </c>
      <c r="N362" s="306">
        <f t="shared" si="82"/>
        <v>0</v>
      </c>
      <c r="O362" s="306">
        <f t="shared" si="82"/>
        <v>0</v>
      </c>
      <c r="P362" s="364">
        <f t="shared" si="62"/>
        <v>0</v>
      </c>
      <c r="Q362" s="306">
        <f t="shared" ref="Q362:T364" si="83">Q359</f>
        <v>0</v>
      </c>
      <c r="R362" s="306">
        <f t="shared" si="83"/>
        <v>0</v>
      </c>
      <c r="S362" s="306">
        <f t="shared" si="83"/>
        <v>0</v>
      </c>
      <c r="T362" s="480">
        <f t="shared" si="83"/>
        <v>0</v>
      </c>
      <c r="U362" s="364">
        <f t="shared" si="63"/>
        <v>0</v>
      </c>
    </row>
    <row r="363" spans="2:21" s="80" customFormat="1" ht="16.5" customHeight="1" x14ac:dyDescent="0.25">
      <c r="B363" s="20"/>
      <c r="C363" s="519"/>
      <c r="D363" s="529" t="s">
        <v>314</v>
      </c>
      <c r="E363" s="529"/>
      <c r="F363" s="145">
        <f t="shared" si="64"/>
        <v>0</v>
      </c>
      <c r="G363" s="306">
        <f t="shared" si="81"/>
        <v>0</v>
      </c>
      <c r="H363" s="306">
        <f t="shared" si="81"/>
        <v>0</v>
      </c>
      <c r="I363" s="306">
        <f t="shared" si="81"/>
        <v>0</v>
      </c>
      <c r="J363" s="306">
        <f t="shared" si="81"/>
        <v>0</v>
      </c>
      <c r="K363" s="146">
        <f t="shared" si="65"/>
        <v>0</v>
      </c>
      <c r="L363" s="306">
        <f t="shared" si="82"/>
        <v>0</v>
      </c>
      <c r="M363" s="306">
        <f t="shared" si="82"/>
        <v>0</v>
      </c>
      <c r="N363" s="306">
        <f t="shared" si="82"/>
        <v>0</v>
      </c>
      <c r="O363" s="306">
        <f t="shared" si="82"/>
        <v>0</v>
      </c>
      <c r="P363" s="364">
        <f t="shared" si="62"/>
        <v>0</v>
      </c>
      <c r="Q363" s="306">
        <f t="shared" si="83"/>
        <v>0</v>
      </c>
      <c r="R363" s="306">
        <f t="shared" si="83"/>
        <v>0</v>
      </c>
      <c r="S363" s="306">
        <f t="shared" si="83"/>
        <v>0</v>
      </c>
      <c r="T363" s="480">
        <f t="shared" si="83"/>
        <v>0</v>
      </c>
      <c r="U363" s="364">
        <f t="shared" si="63"/>
        <v>0</v>
      </c>
    </row>
    <row r="364" spans="2:21" s="80" customFormat="1" ht="16.5" customHeight="1" thickBot="1" x14ac:dyDescent="0.3">
      <c r="B364" s="179"/>
      <c r="C364" s="520"/>
      <c r="D364" s="530" t="s">
        <v>315</v>
      </c>
      <c r="E364" s="530"/>
      <c r="F364" s="145">
        <f t="shared" si="64"/>
        <v>0</v>
      </c>
      <c r="G364" s="306">
        <f t="shared" si="81"/>
        <v>0</v>
      </c>
      <c r="H364" s="306">
        <f t="shared" si="81"/>
        <v>0</v>
      </c>
      <c r="I364" s="306">
        <f t="shared" si="81"/>
        <v>0</v>
      </c>
      <c r="J364" s="306">
        <f t="shared" si="81"/>
        <v>0</v>
      </c>
      <c r="K364" s="146">
        <f t="shared" si="65"/>
        <v>0</v>
      </c>
      <c r="L364" s="306">
        <f t="shared" si="82"/>
        <v>0</v>
      </c>
      <c r="M364" s="306">
        <f t="shared" si="82"/>
        <v>0</v>
      </c>
      <c r="N364" s="306">
        <f t="shared" si="82"/>
        <v>0</v>
      </c>
      <c r="O364" s="306">
        <f t="shared" si="82"/>
        <v>0</v>
      </c>
      <c r="P364" s="364">
        <f t="shared" si="62"/>
        <v>0</v>
      </c>
      <c r="Q364" s="306">
        <f t="shared" si="83"/>
        <v>0</v>
      </c>
      <c r="R364" s="306">
        <f t="shared" si="83"/>
        <v>0</v>
      </c>
      <c r="S364" s="306">
        <f t="shared" si="83"/>
        <v>0</v>
      </c>
      <c r="T364" s="480">
        <f t="shared" si="83"/>
        <v>0</v>
      </c>
      <c r="U364" s="364">
        <f t="shared" si="63"/>
        <v>0</v>
      </c>
    </row>
    <row r="365" spans="2:21" s="82" customFormat="1" ht="17.45" customHeight="1" thickBot="1" x14ac:dyDescent="0.3">
      <c r="B365" s="516">
        <v>1</v>
      </c>
      <c r="C365" s="534" t="s">
        <v>328</v>
      </c>
      <c r="D365" s="536" t="s">
        <v>723</v>
      </c>
      <c r="E365" s="313" t="s">
        <v>120</v>
      </c>
      <c r="F365" s="145">
        <f t="shared" si="64"/>
        <v>1</v>
      </c>
      <c r="G365" s="156">
        <v>0</v>
      </c>
      <c r="H365" s="338">
        <v>0</v>
      </c>
      <c r="I365" s="338">
        <v>0</v>
      </c>
      <c r="J365" s="338">
        <v>0</v>
      </c>
      <c r="K365" s="146">
        <f t="shared" si="65"/>
        <v>0</v>
      </c>
      <c r="L365" s="356">
        <v>0</v>
      </c>
      <c r="M365" s="356">
        <v>0</v>
      </c>
      <c r="N365" s="356">
        <v>0</v>
      </c>
      <c r="O365" s="356">
        <v>0</v>
      </c>
      <c r="P365" s="364">
        <f t="shared" si="62"/>
        <v>0</v>
      </c>
      <c r="Q365" s="356">
        <v>1</v>
      </c>
      <c r="R365" s="356">
        <v>0</v>
      </c>
      <c r="S365" s="356">
        <v>0</v>
      </c>
      <c r="T365" s="483">
        <v>0</v>
      </c>
      <c r="U365" s="364">
        <f t="shared" si="63"/>
        <v>1</v>
      </c>
    </row>
    <row r="366" spans="2:21" s="82" customFormat="1" ht="19.899999999999999" customHeight="1" x14ac:dyDescent="0.25">
      <c r="B366" s="517"/>
      <c r="C366" s="535"/>
      <c r="D366" s="537"/>
      <c r="E366" s="314" t="s">
        <v>207</v>
      </c>
      <c r="F366" s="145">
        <f t="shared" si="64"/>
        <v>0</v>
      </c>
      <c r="G366" s="156">
        <v>0</v>
      </c>
      <c r="H366" s="338">
        <v>0</v>
      </c>
      <c r="I366" s="338">
        <v>0</v>
      </c>
      <c r="J366" s="338">
        <v>0</v>
      </c>
      <c r="K366" s="146">
        <f t="shared" si="65"/>
        <v>0</v>
      </c>
      <c r="L366" s="155">
        <v>0</v>
      </c>
      <c r="M366" s="155">
        <v>0</v>
      </c>
      <c r="N366" s="155">
        <v>0</v>
      </c>
      <c r="O366" s="155">
        <v>0</v>
      </c>
      <c r="P366" s="364">
        <f t="shared" si="62"/>
        <v>0</v>
      </c>
      <c r="Q366" s="155">
        <v>0</v>
      </c>
      <c r="R366" s="155">
        <v>0</v>
      </c>
      <c r="S366" s="155">
        <v>0</v>
      </c>
      <c r="T366" s="476">
        <v>0</v>
      </c>
      <c r="U366" s="364">
        <f t="shared" si="63"/>
        <v>0</v>
      </c>
    </row>
    <row r="367" spans="2:21" s="82" customFormat="1" ht="16.899999999999999" customHeight="1" thickBot="1" x14ac:dyDescent="0.3">
      <c r="B367" s="517"/>
      <c r="C367" s="535"/>
      <c r="D367" s="538"/>
      <c r="E367" s="315" t="s">
        <v>116</v>
      </c>
      <c r="F367" s="145">
        <f t="shared" si="64"/>
        <v>0</v>
      </c>
      <c r="G367" s="155">
        <v>0</v>
      </c>
      <c r="H367" s="149">
        <v>0</v>
      </c>
      <c r="I367" s="149">
        <v>0</v>
      </c>
      <c r="J367" s="149">
        <v>0</v>
      </c>
      <c r="K367" s="146">
        <f t="shared" si="65"/>
        <v>0</v>
      </c>
      <c r="L367" s="281">
        <v>0</v>
      </c>
      <c r="M367" s="281">
        <v>0</v>
      </c>
      <c r="N367" s="281">
        <v>0</v>
      </c>
      <c r="O367" s="281">
        <v>0</v>
      </c>
      <c r="P367" s="364">
        <f t="shared" si="62"/>
        <v>0</v>
      </c>
      <c r="Q367" s="281">
        <v>0</v>
      </c>
      <c r="R367" s="281">
        <v>0</v>
      </c>
      <c r="S367" s="281">
        <v>0</v>
      </c>
      <c r="T367" s="484">
        <v>0</v>
      </c>
      <c r="U367" s="364">
        <f t="shared" si="63"/>
        <v>0</v>
      </c>
    </row>
    <row r="368" spans="2:21" s="297" customFormat="1" ht="16.899999999999999" customHeight="1" x14ac:dyDescent="0.25">
      <c r="B368" s="544">
        <v>2</v>
      </c>
      <c r="C368" s="535"/>
      <c r="D368" s="536" t="s">
        <v>724</v>
      </c>
      <c r="E368" s="313" t="s">
        <v>120</v>
      </c>
      <c r="F368" s="145">
        <f t="shared" si="64"/>
        <v>0</v>
      </c>
      <c r="G368" s="154">
        <v>0</v>
      </c>
      <c r="H368" s="147">
        <v>0</v>
      </c>
      <c r="I368" s="147">
        <v>0</v>
      </c>
      <c r="J368" s="147">
        <v>0</v>
      </c>
      <c r="K368" s="146">
        <f t="shared" si="65"/>
        <v>0</v>
      </c>
      <c r="L368" s="156">
        <v>0</v>
      </c>
      <c r="M368" s="156">
        <v>0</v>
      </c>
      <c r="N368" s="156">
        <v>0</v>
      </c>
      <c r="O368" s="156">
        <v>0</v>
      </c>
      <c r="P368" s="364">
        <f t="shared" si="62"/>
        <v>0</v>
      </c>
      <c r="Q368" s="156">
        <v>0</v>
      </c>
      <c r="R368" s="156">
        <v>0</v>
      </c>
      <c r="S368" s="156">
        <v>0</v>
      </c>
      <c r="T368" s="478">
        <v>0</v>
      </c>
      <c r="U368" s="364">
        <f t="shared" si="63"/>
        <v>0</v>
      </c>
    </row>
    <row r="369" spans="2:21" s="297" customFormat="1" ht="16.899999999999999" customHeight="1" x14ac:dyDescent="0.25">
      <c r="B369" s="545"/>
      <c r="C369" s="535"/>
      <c r="D369" s="537"/>
      <c r="E369" s="314" t="s">
        <v>207</v>
      </c>
      <c r="F369" s="145">
        <f t="shared" si="64"/>
        <v>0</v>
      </c>
      <c r="G369" s="154">
        <v>0</v>
      </c>
      <c r="H369" s="147">
        <v>0</v>
      </c>
      <c r="I369" s="147">
        <v>0</v>
      </c>
      <c r="J369" s="147">
        <v>0</v>
      </c>
      <c r="K369" s="146">
        <f t="shared" si="65"/>
        <v>0</v>
      </c>
      <c r="L369" s="154">
        <v>0</v>
      </c>
      <c r="M369" s="154">
        <v>0</v>
      </c>
      <c r="N369" s="154">
        <v>0</v>
      </c>
      <c r="O369" s="154">
        <v>0</v>
      </c>
      <c r="P369" s="364">
        <f t="shared" si="62"/>
        <v>0</v>
      </c>
      <c r="Q369" s="154">
        <v>0</v>
      </c>
      <c r="R369" s="154">
        <v>0</v>
      </c>
      <c r="S369" s="154">
        <v>0</v>
      </c>
      <c r="T369" s="475">
        <v>0</v>
      </c>
      <c r="U369" s="364">
        <f t="shared" si="63"/>
        <v>0</v>
      </c>
    </row>
    <row r="370" spans="2:21" s="297" customFormat="1" ht="16.899999999999999" customHeight="1" thickBot="1" x14ac:dyDescent="0.3">
      <c r="B370" s="516"/>
      <c r="C370" s="535"/>
      <c r="D370" s="538"/>
      <c r="E370" s="315" t="s">
        <v>116</v>
      </c>
      <c r="F370" s="145">
        <f t="shared" si="64"/>
        <v>0</v>
      </c>
      <c r="G370" s="154">
        <v>0</v>
      </c>
      <c r="H370" s="147">
        <v>0</v>
      </c>
      <c r="I370" s="147">
        <v>0</v>
      </c>
      <c r="J370" s="147">
        <v>0</v>
      </c>
      <c r="K370" s="146">
        <f t="shared" si="65"/>
        <v>0</v>
      </c>
      <c r="L370" s="154">
        <v>0</v>
      </c>
      <c r="M370" s="154">
        <v>0</v>
      </c>
      <c r="N370" s="154">
        <v>0</v>
      </c>
      <c r="O370" s="154">
        <v>0</v>
      </c>
      <c r="P370" s="364">
        <f t="shared" si="62"/>
        <v>0</v>
      </c>
      <c r="Q370" s="154">
        <v>0</v>
      </c>
      <c r="R370" s="154">
        <v>0</v>
      </c>
      <c r="S370" s="154">
        <v>0</v>
      </c>
      <c r="T370" s="475">
        <v>0</v>
      </c>
      <c r="U370" s="364">
        <f t="shared" si="63"/>
        <v>0</v>
      </c>
    </row>
    <row r="371" spans="2:21" s="82" customFormat="1" ht="16.5" customHeight="1" x14ac:dyDescent="0.25">
      <c r="B371" s="20"/>
      <c r="C371" s="519"/>
      <c r="D371" s="539" t="s">
        <v>329</v>
      </c>
      <c r="E371" s="540"/>
      <c r="F371" s="145">
        <f t="shared" si="64"/>
        <v>1</v>
      </c>
      <c r="G371" s="306">
        <f t="shared" ref="G371:G373" si="84">G365+G368</f>
        <v>0</v>
      </c>
      <c r="H371" s="306">
        <v>0</v>
      </c>
      <c r="I371" s="306">
        <f t="shared" ref="H371:J373" si="85">I365+I368</f>
        <v>0</v>
      </c>
      <c r="J371" s="306">
        <f t="shared" si="85"/>
        <v>0</v>
      </c>
      <c r="K371" s="146">
        <f t="shared" si="65"/>
        <v>0</v>
      </c>
      <c r="L371" s="306">
        <f t="shared" ref="L371:O373" si="86">L365+L368</f>
        <v>0</v>
      </c>
      <c r="M371" s="306">
        <f t="shared" si="86"/>
        <v>0</v>
      </c>
      <c r="N371" s="306">
        <f t="shared" si="86"/>
        <v>0</v>
      </c>
      <c r="O371" s="306">
        <f t="shared" si="86"/>
        <v>0</v>
      </c>
      <c r="P371" s="364">
        <f t="shared" si="62"/>
        <v>0</v>
      </c>
      <c r="Q371" s="306">
        <f t="shared" ref="Q371:T373" si="87">Q365+Q368</f>
        <v>1</v>
      </c>
      <c r="R371" s="306">
        <f t="shared" si="87"/>
        <v>0</v>
      </c>
      <c r="S371" s="306">
        <f t="shared" si="87"/>
        <v>0</v>
      </c>
      <c r="T371" s="480">
        <f t="shared" si="87"/>
        <v>0</v>
      </c>
      <c r="U371" s="364">
        <f t="shared" si="63"/>
        <v>1</v>
      </c>
    </row>
    <row r="372" spans="2:21" s="82" customFormat="1" ht="16.5" customHeight="1" x14ac:dyDescent="0.25">
      <c r="B372" s="20"/>
      <c r="C372" s="519"/>
      <c r="D372" s="539" t="s">
        <v>330</v>
      </c>
      <c r="E372" s="540"/>
      <c r="F372" s="145">
        <f t="shared" si="64"/>
        <v>0</v>
      </c>
      <c r="G372" s="306">
        <f t="shared" si="84"/>
        <v>0</v>
      </c>
      <c r="H372" s="306">
        <f t="shared" si="85"/>
        <v>0</v>
      </c>
      <c r="I372" s="306">
        <f t="shared" si="85"/>
        <v>0</v>
      </c>
      <c r="J372" s="306">
        <f t="shared" si="85"/>
        <v>0</v>
      </c>
      <c r="K372" s="146">
        <f t="shared" si="65"/>
        <v>0</v>
      </c>
      <c r="L372" s="306">
        <f t="shared" si="86"/>
        <v>0</v>
      </c>
      <c r="M372" s="306">
        <f t="shared" si="86"/>
        <v>0</v>
      </c>
      <c r="N372" s="306">
        <f t="shared" si="86"/>
        <v>0</v>
      </c>
      <c r="O372" s="306">
        <f t="shared" si="86"/>
        <v>0</v>
      </c>
      <c r="P372" s="364">
        <f t="shared" si="62"/>
        <v>0</v>
      </c>
      <c r="Q372" s="306">
        <f t="shared" si="87"/>
        <v>0</v>
      </c>
      <c r="R372" s="306">
        <f t="shared" si="87"/>
        <v>0</v>
      </c>
      <c r="S372" s="306">
        <f t="shared" si="87"/>
        <v>0</v>
      </c>
      <c r="T372" s="480">
        <f t="shared" si="87"/>
        <v>0</v>
      </c>
      <c r="U372" s="364">
        <f t="shared" si="63"/>
        <v>0</v>
      </c>
    </row>
    <row r="373" spans="2:21" s="82" customFormat="1" ht="16.5" customHeight="1" thickBot="1" x14ac:dyDescent="0.3">
      <c r="B373" s="179"/>
      <c r="C373" s="520"/>
      <c r="D373" s="530" t="s">
        <v>331</v>
      </c>
      <c r="E373" s="530"/>
      <c r="F373" s="145">
        <f t="shared" si="64"/>
        <v>0</v>
      </c>
      <c r="G373" s="306">
        <f t="shared" si="84"/>
        <v>0</v>
      </c>
      <c r="H373" s="306">
        <f t="shared" si="85"/>
        <v>0</v>
      </c>
      <c r="I373" s="306">
        <f t="shared" si="85"/>
        <v>0</v>
      </c>
      <c r="J373" s="306">
        <f t="shared" si="85"/>
        <v>0</v>
      </c>
      <c r="K373" s="146">
        <f t="shared" si="65"/>
        <v>0</v>
      </c>
      <c r="L373" s="306">
        <f t="shared" si="86"/>
        <v>0</v>
      </c>
      <c r="M373" s="306">
        <f t="shared" si="86"/>
        <v>0</v>
      </c>
      <c r="N373" s="306">
        <f t="shared" si="86"/>
        <v>0</v>
      </c>
      <c r="O373" s="306">
        <f t="shared" si="86"/>
        <v>0</v>
      </c>
      <c r="P373" s="364">
        <f t="shared" si="62"/>
        <v>0</v>
      </c>
      <c r="Q373" s="306">
        <f t="shared" si="87"/>
        <v>0</v>
      </c>
      <c r="R373" s="306">
        <f t="shared" si="87"/>
        <v>0</v>
      </c>
      <c r="S373" s="306">
        <f t="shared" si="87"/>
        <v>0</v>
      </c>
      <c r="T373" s="480">
        <f t="shared" si="87"/>
        <v>0</v>
      </c>
      <c r="U373" s="364">
        <f t="shared" si="63"/>
        <v>0</v>
      </c>
    </row>
    <row r="374" spans="2:21" s="86" customFormat="1" ht="17.45" customHeight="1" x14ac:dyDescent="0.25">
      <c r="B374" s="516">
        <v>1</v>
      </c>
      <c r="C374" s="518" t="s">
        <v>434</v>
      </c>
      <c r="D374" s="521" t="s">
        <v>179</v>
      </c>
      <c r="E374" s="178" t="s">
        <v>120</v>
      </c>
      <c r="F374" s="145">
        <f t="shared" si="64"/>
        <v>0</v>
      </c>
      <c r="G374" s="156">
        <v>0</v>
      </c>
      <c r="H374" s="338">
        <v>0</v>
      </c>
      <c r="I374" s="338">
        <v>0</v>
      </c>
      <c r="J374" s="338">
        <v>0</v>
      </c>
      <c r="K374" s="146">
        <f t="shared" si="65"/>
        <v>0</v>
      </c>
      <c r="L374" s="156">
        <v>0</v>
      </c>
      <c r="M374" s="156">
        <v>0</v>
      </c>
      <c r="N374" s="156">
        <v>0</v>
      </c>
      <c r="O374" s="156">
        <v>0</v>
      </c>
      <c r="P374" s="364">
        <f t="shared" si="62"/>
        <v>0</v>
      </c>
      <c r="Q374" s="156">
        <v>0</v>
      </c>
      <c r="R374" s="156">
        <v>0</v>
      </c>
      <c r="S374" s="156">
        <v>0</v>
      </c>
      <c r="T374" s="478">
        <v>0</v>
      </c>
      <c r="U374" s="364">
        <f t="shared" si="63"/>
        <v>0</v>
      </c>
    </row>
    <row r="375" spans="2:21" s="86" customFormat="1" ht="28.5" customHeight="1" x14ac:dyDescent="0.25">
      <c r="B375" s="517"/>
      <c r="C375" s="519"/>
      <c r="D375" s="521"/>
      <c r="E375" s="85" t="s">
        <v>207</v>
      </c>
      <c r="F375" s="145">
        <f t="shared" si="64"/>
        <v>0</v>
      </c>
      <c r="G375" s="155">
        <v>0</v>
      </c>
      <c r="H375" s="149">
        <v>0</v>
      </c>
      <c r="I375" s="149">
        <v>0</v>
      </c>
      <c r="J375" s="149">
        <v>0</v>
      </c>
      <c r="K375" s="146">
        <f t="shared" si="65"/>
        <v>0</v>
      </c>
      <c r="L375" s="155">
        <v>0</v>
      </c>
      <c r="M375" s="155">
        <v>0</v>
      </c>
      <c r="N375" s="155">
        <v>0</v>
      </c>
      <c r="O375" s="155">
        <v>0</v>
      </c>
      <c r="P375" s="364">
        <f t="shared" si="62"/>
        <v>0</v>
      </c>
      <c r="Q375" s="155">
        <v>0</v>
      </c>
      <c r="R375" s="155">
        <v>0</v>
      </c>
      <c r="S375" s="155">
        <v>0</v>
      </c>
      <c r="T375" s="476">
        <v>0</v>
      </c>
      <c r="U375" s="364">
        <f t="shared" si="63"/>
        <v>0</v>
      </c>
    </row>
    <row r="376" spans="2:21" s="86" customFormat="1" ht="37.5" customHeight="1" thickBot="1" x14ac:dyDescent="0.3">
      <c r="B376" s="517"/>
      <c r="C376" s="519"/>
      <c r="D376" s="522"/>
      <c r="E376" s="177" t="s">
        <v>116</v>
      </c>
      <c r="F376" s="145">
        <f t="shared" si="64"/>
        <v>0</v>
      </c>
      <c r="G376" s="176"/>
      <c r="H376" s="176"/>
      <c r="I376" s="176"/>
      <c r="J376" s="176"/>
      <c r="K376" s="146">
        <f t="shared" si="65"/>
        <v>0</v>
      </c>
      <c r="L376" s="176"/>
      <c r="M376" s="176"/>
      <c r="N376" s="176"/>
      <c r="O376" s="176"/>
      <c r="P376" s="364">
        <f t="shared" si="62"/>
        <v>0</v>
      </c>
      <c r="Q376" s="176"/>
      <c r="R376" s="176"/>
      <c r="S376" s="176"/>
      <c r="T376" s="485"/>
      <c r="U376" s="364">
        <f t="shared" si="63"/>
        <v>0</v>
      </c>
    </row>
    <row r="377" spans="2:21" s="86" customFormat="1" ht="23.25" customHeight="1" x14ac:dyDescent="0.25">
      <c r="B377" s="20"/>
      <c r="C377" s="519"/>
      <c r="D377" s="523" t="s">
        <v>435</v>
      </c>
      <c r="E377" s="524"/>
      <c r="F377" s="145">
        <f t="shared" si="64"/>
        <v>0</v>
      </c>
      <c r="G377" s="306">
        <f t="shared" ref="G377:J379" si="88">G374</f>
        <v>0</v>
      </c>
      <c r="H377" s="306">
        <f t="shared" si="88"/>
        <v>0</v>
      </c>
      <c r="I377" s="306">
        <f t="shared" si="88"/>
        <v>0</v>
      </c>
      <c r="J377" s="306">
        <f t="shared" si="88"/>
        <v>0</v>
      </c>
      <c r="K377" s="146">
        <f t="shared" si="65"/>
        <v>0</v>
      </c>
      <c r="L377" s="306">
        <f t="shared" ref="L377:O379" si="89">L374</f>
        <v>0</v>
      </c>
      <c r="M377" s="306">
        <f t="shared" si="89"/>
        <v>0</v>
      </c>
      <c r="N377" s="306">
        <f t="shared" si="89"/>
        <v>0</v>
      </c>
      <c r="O377" s="306">
        <f t="shared" si="89"/>
        <v>0</v>
      </c>
      <c r="P377" s="364">
        <f t="shared" si="62"/>
        <v>0</v>
      </c>
      <c r="Q377" s="306">
        <f t="shared" ref="Q377:T379" si="90">Q374</f>
        <v>0</v>
      </c>
      <c r="R377" s="306">
        <f t="shared" si="90"/>
        <v>0</v>
      </c>
      <c r="S377" s="306">
        <f t="shared" si="90"/>
        <v>0</v>
      </c>
      <c r="T377" s="480">
        <f t="shared" si="90"/>
        <v>0</v>
      </c>
      <c r="U377" s="364">
        <f t="shared" si="63"/>
        <v>0</v>
      </c>
    </row>
    <row r="378" spans="2:21" s="86" customFormat="1" ht="16.5" customHeight="1" x14ac:dyDescent="0.25">
      <c r="B378" s="20"/>
      <c r="C378" s="519"/>
      <c r="D378" s="525" t="s">
        <v>436</v>
      </c>
      <c r="E378" s="526"/>
      <c r="F378" s="145">
        <f t="shared" si="64"/>
        <v>0</v>
      </c>
      <c r="G378" s="306">
        <f t="shared" si="88"/>
        <v>0</v>
      </c>
      <c r="H378" s="306">
        <f t="shared" si="88"/>
        <v>0</v>
      </c>
      <c r="I378" s="306">
        <f t="shared" si="88"/>
        <v>0</v>
      </c>
      <c r="J378" s="306">
        <f t="shared" si="88"/>
        <v>0</v>
      </c>
      <c r="K378" s="146">
        <f t="shared" si="65"/>
        <v>0</v>
      </c>
      <c r="L378" s="306">
        <f t="shared" si="89"/>
        <v>0</v>
      </c>
      <c r="M378" s="306">
        <f t="shared" si="89"/>
        <v>0</v>
      </c>
      <c r="N378" s="306">
        <f t="shared" si="89"/>
        <v>0</v>
      </c>
      <c r="O378" s="306">
        <f t="shared" si="89"/>
        <v>0</v>
      </c>
      <c r="P378" s="364">
        <f t="shared" si="62"/>
        <v>0</v>
      </c>
      <c r="Q378" s="306">
        <f t="shared" si="90"/>
        <v>0</v>
      </c>
      <c r="R378" s="306">
        <f t="shared" si="90"/>
        <v>0</v>
      </c>
      <c r="S378" s="306">
        <f t="shared" si="90"/>
        <v>0</v>
      </c>
      <c r="T378" s="480">
        <f t="shared" si="90"/>
        <v>0</v>
      </c>
      <c r="U378" s="364">
        <f t="shared" si="63"/>
        <v>0</v>
      </c>
    </row>
    <row r="379" spans="2:21" s="86" customFormat="1" ht="16.5" customHeight="1" thickBot="1" x14ac:dyDescent="0.3">
      <c r="B379" s="179"/>
      <c r="C379" s="520"/>
      <c r="D379" s="527" t="s">
        <v>437</v>
      </c>
      <c r="E379" s="528"/>
      <c r="F379" s="145">
        <f t="shared" si="64"/>
        <v>0</v>
      </c>
      <c r="G379" s="306">
        <f t="shared" si="88"/>
        <v>0</v>
      </c>
      <c r="H379" s="306">
        <f t="shared" si="88"/>
        <v>0</v>
      </c>
      <c r="I379" s="306">
        <f t="shared" si="88"/>
        <v>0</v>
      </c>
      <c r="J379" s="306">
        <f t="shared" si="88"/>
        <v>0</v>
      </c>
      <c r="K379" s="146">
        <f t="shared" si="65"/>
        <v>0</v>
      </c>
      <c r="L379" s="306">
        <f t="shared" si="89"/>
        <v>0</v>
      </c>
      <c r="M379" s="306">
        <f t="shared" si="89"/>
        <v>0</v>
      </c>
      <c r="N379" s="306">
        <f t="shared" si="89"/>
        <v>0</v>
      </c>
      <c r="O379" s="306">
        <f t="shared" si="89"/>
        <v>0</v>
      </c>
      <c r="P379" s="364">
        <f t="shared" si="62"/>
        <v>0</v>
      </c>
      <c r="Q379" s="306">
        <f t="shared" si="90"/>
        <v>0</v>
      </c>
      <c r="R379" s="306">
        <f t="shared" si="90"/>
        <v>0</v>
      </c>
      <c r="S379" s="306">
        <f t="shared" si="90"/>
        <v>0</v>
      </c>
      <c r="T379" s="480">
        <f t="shared" si="90"/>
        <v>0</v>
      </c>
      <c r="U379" s="364">
        <f t="shared" si="63"/>
        <v>0</v>
      </c>
    </row>
    <row r="380" spans="2:21" x14ac:dyDescent="0.3">
      <c r="B380" s="5">
        <f>COUNT(B8:B379)</f>
        <v>105</v>
      </c>
    </row>
  </sheetData>
  <sheetProtection formatCells="0" formatColumns="0" formatRows="0" insertColumns="0" insertRows="0" insertHyperlinks="0" deleteColumns="0" deleteRows="0" sort="0" autoFilter="0"/>
  <customSheetViews>
    <customSheetView guid="{9D1D14F5-8C2B-4583-83B3-9F89558F07EC}" scale="40" showPageBreaks="1" showGridLines="0" fitToPage="1" printArea="1" view="pageBreakPreview">
      <pane xSplit="6" ySplit="7" topLeftCell="CN8" activePane="bottomRight" state="frozen"/>
      <selection pane="bottomRight" activeCell="G5" sqref="G5:DG7"/>
      <rowBreaks count="1" manualBreakCount="1">
        <brk id="94" max="16383" man="1"/>
      </rowBreaks>
      <colBreaks count="1" manualBreakCount="1">
        <brk id="38" max="204" man="1"/>
      </colBreaks>
      <pageMargins left="0.7" right="0.7" top="0.75" bottom="0.75" header="0.3" footer="0.3"/>
      <pageSetup paperSize="9" scale="10" fitToHeight="0" orientation="landscape" r:id="rId1"/>
    </customSheetView>
  </customSheetViews>
  <mergeCells count="298">
    <mergeCell ref="K3:K4"/>
    <mergeCell ref="L2:P2"/>
    <mergeCell ref="P3:P4"/>
    <mergeCell ref="G2:K2"/>
    <mergeCell ref="D98:D100"/>
    <mergeCell ref="D309:E309"/>
    <mergeCell ref="D323:D325"/>
    <mergeCell ref="C311:C316"/>
    <mergeCell ref="B155:B157"/>
    <mergeCell ref="B287:B289"/>
    <mergeCell ref="D311:D313"/>
    <mergeCell ref="D316:E316"/>
    <mergeCell ref="D303:E303"/>
    <mergeCell ref="D296:D298"/>
    <mergeCell ref="D294:E294"/>
    <mergeCell ref="D295:E295"/>
    <mergeCell ref="D140:D142"/>
    <mergeCell ref="D143:D145"/>
    <mergeCell ref="D302:E302"/>
    <mergeCell ref="D293:E293"/>
    <mergeCell ref="D146:D148"/>
    <mergeCell ref="D149:D151"/>
    <mergeCell ref="D281:D283"/>
    <mergeCell ref="D272:D274"/>
    <mergeCell ref="D275:D277"/>
    <mergeCell ref="D173:D175"/>
    <mergeCell ref="D188:D190"/>
    <mergeCell ref="D327:E327"/>
    <mergeCell ref="B311:B313"/>
    <mergeCell ref="B323:B325"/>
    <mergeCell ref="B317:B319"/>
    <mergeCell ref="C317:C322"/>
    <mergeCell ref="D317:D319"/>
    <mergeCell ref="D320:E320"/>
    <mergeCell ref="D321:E321"/>
    <mergeCell ref="D315:E315"/>
    <mergeCell ref="D326:E326"/>
    <mergeCell ref="B272:B274"/>
    <mergeCell ref="B275:B277"/>
    <mergeCell ref="B173:B175"/>
    <mergeCell ref="C296:C304"/>
    <mergeCell ref="D251:D253"/>
    <mergeCell ref="D254:D256"/>
    <mergeCell ref="D257:D259"/>
    <mergeCell ref="D260:D262"/>
    <mergeCell ref="D263:D265"/>
    <mergeCell ref="D266:D268"/>
    <mergeCell ref="B98:B100"/>
    <mergeCell ref="D107:D109"/>
    <mergeCell ref="D284:D286"/>
    <mergeCell ref="D278:D280"/>
    <mergeCell ref="D287:D289"/>
    <mergeCell ref="D227:D229"/>
    <mergeCell ref="D114:E114"/>
    <mergeCell ref="B89:B91"/>
    <mergeCell ref="D164:D166"/>
    <mergeCell ref="D167:D169"/>
    <mergeCell ref="D170:D172"/>
    <mergeCell ref="D176:D178"/>
    <mergeCell ref="D179:D181"/>
    <mergeCell ref="D182:D184"/>
    <mergeCell ref="D197:D199"/>
    <mergeCell ref="D200:D202"/>
    <mergeCell ref="D203:D205"/>
    <mergeCell ref="D215:D217"/>
    <mergeCell ref="D218:D220"/>
    <mergeCell ref="D224:D226"/>
    <mergeCell ref="D230:D232"/>
    <mergeCell ref="D236:D238"/>
    <mergeCell ref="D239:D241"/>
    <mergeCell ref="B233:B235"/>
    <mergeCell ref="B146:B148"/>
    <mergeCell ref="B149:B151"/>
    <mergeCell ref="B140:B142"/>
    <mergeCell ref="B278:B280"/>
    <mergeCell ref="C272:C295"/>
    <mergeCell ref="B185:B187"/>
    <mergeCell ref="B152:B154"/>
    <mergeCell ref="B191:B193"/>
    <mergeCell ref="B281:B283"/>
    <mergeCell ref="B248:B250"/>
    <mergeCell ref="B164:B166"/>
    <mergeCell ref="B167:B169"/>
    <mergeCell ref="B170:B172"/>
    <mergeCell ref="B176:B178"/>
    <mergeCell ref="B179:B181"/>
    <mergeCell ref="B182:B184"/>
    <mergeCell ref="B197:B199"/>
    <mergeCell ref="B200:B202"/>
    <mergeCell ref="B203:B205"/>
    <mergeCell ref="B251:B253"/>
    <mergeCell ref="B254:B256"/>
    <mergeCell ref="B260:B262"/>
    <mergeCell ref="B263:B265"/>
    <mergeCell ref="B266:B268"/>
    <mergeCell ref="B125:B127"/>
    <mergeCell ref="D269:E269"/>
    <mergeCell ref="B110:B112"/>
    <mergeCell ref="C122:C271"/>
    <mergeCell ref="B143:B145"/>
    <mergeCell ref="D125:D127"/>
    <mergeCell ref="B206:B208"/>
    <mergeCell ref="B218:B220"/>
    <mergeCell ref="B227:B229"/>
    <mergeCell ref="B188:B190"/>
    <mergeCell ref="B134:B136"/>
    <mergeCell ref="D113:E113"/>
    <mergeCell ref="D206:D208"/>
    <mergeCell ref="D209:D211"/>
    <mergeCell ref="D248:D250"/>
    <mergeCell ref="B209:B211"/>
    <mergeCell ref="B215:B217"/>
    <mergeCell ref="B221:B223"/>
    <mergeCell ref="B224:B226"/>
    <mergeCell ref="B230:B232"/>
    <mergeCell ref="B236:B238"/>
    <mergeCell ref="B239:B241"/>
    <mergeCell ref="B242:B244"/>
    <mergeCell ref="B245:B247"/>
    <mergeCell ref="B1:F2"/>
    <mergeCell ref="D43:E43"/>
    <mergeCell ref="C17:C43"/>
    <mergeCell ref="B26:B28"/>
    <mergeCell ref="D29:D31"/>
    <mergeCell ref="B29:B31"/>
    <mergeCell ref="D26:D28"/>
    <mergeCell ref="D23:D25"/>
    <mergeCell ref="D42:E42"/>
    <mergeCell ref="D41:E41"/>
    <mergeCell ref="B32:B34"/>
    <mergeCell ref="D8:D10"/>
    <mergeCell ref="D11:D13"/>
    <mergeCell ref="F3:F4"/>
    <mergeCell ref="B11:B13"/>
    <mergeCell ref="D16:E16"/>
    <mergeCell ref="D32:D34"/>
    <mergeCell ref="B35:B37"/>
    <mergeCell ref="B3:B4"/>
    <mergeCell ref="C7:E7"/>
    <mergeCell ref="D3:E4"/>
    <mergeCell ref="B8:B10"/>
    <mergeCell ref="D35:D37"/>
    <mergeCell ref="C3:C4"/>
    <mergeCell ref="D15:E15"/>
    <mergeCell ref="B50:B52"/>
    <mergeCell ref="C8:C16"/>
    <mergeCell ref="B17:B19"/>
    <mergeCell ref="D47:D49"/>
    <mergeCell ref="D50:D52"/>
    <mergeCell ref="B62:B64"/>
    <mergeCell ref="B47:B49"/>
    <mergeCell ref="D62:D64"/>
    <mergeCell ref="B38:B40"/>
    <mergeCell ref="B23:B25"/>
    <mergeCell ref="C5:E5"/>
    <mergeCell ref="C6:E6"/>
    <mergeCell ref="B20:B22"/>
    <mergeCell ref="B116:B118"/>
    <mergeCell ref="D71:D73"/>
    <mergeCell ref="B95:B97"/>
    <mergeCell ref="D89:D91"/>
    <mergeCell ref="B77:B79"/>
    <mergeCell ref="B128:B130"/>
    <mergeCell ref="D14:E14"/>
    <mergeCell ref="D65:D67"/>
    <mergeCell ref="B107:B109"/>
    <mergeCell ref="B65:B67"/>
    <mergeCell ref="D74:D76"/>
    <mergeCell ref="D83:D85"/>
    <mergeCell ref="C116:C121"/>
    <mergeCell ref="D119:E119"/>
    <mergeCell ref="D121:E121"/>
    <mergeCell ref="D120:E120"/>
    <mergeCell ref="D116:D118"/>
    <mergeCell ref="B86:B88"/>
    <mergeCell ref="D86:D88"/>
    <mergeCell ref="B83:B85"/>
    <mergeCell ref="D115:E115"/>
    <mergeCell ref="D68:D70"/>
    <mergeCell ref="D104:D106"/>
    <mergeCell ref="B122:B124"/>
    <mergeCell ref="D17:D19"/>
    <mergeCell ref="D20:D22"/>
    <mergeCell ref="B92:B94"/>
    <mergeCell ref="D92:D94"/>
    <mergeCell ref="B299:B301"/>
    <mergeCell ref="D299:D301"/>
    <mergeCell ref="B68:B70"/>
    <mergeCell ref="D38:D40"/>
    <mergeCell ref="D44:D46"/>
    <mergeCell ref="B44:B46"/>
    <mergeCell ref="D59:D61"/>
    <mergeCell ref="D56:D58"/>
    <mergeCell ref="D53:D55"/>
    <mergeCell ref="B53:B55"/>
    <mergeCell ref="B56:B58"/>
    <mergeCell ref="B59:B61"/>
    <mergeCell ref="C44:C115"/>
    <mergeCell ref="D128:D130"/>
    <mergeCell ref="D131:D133"/>
    <mergeCell ref="D134:D136"/>
    <mergeCell ref="D137:D139"/>
    <mergeCell ref="D345:E345"/>
    <mergeCell ref="D346:E346"/>
    <mergeCell ref="D185:D187"/>
    <mergeCell ref="D95:D97"/>
    <mergeCell ref="B131:B133"/>
    <mergeCell ref="B137:B139"/>
    <mergeCell ref="D351:E351"/>
    <mergeCell ref="D352:E352"/>
    <mergeCell ref="B341:B343"/>
    <mergeCell ref="B212:B214"/>
    <mergeCell ref="D122:D124"/>
    <mergeCell ref="B158:B160"/>
    <mergeCell ref="B161:B163"/>
    <mergeCell ref="D194:D196"/>
    <mergeCell ref="B194:B196"/>
    <mergeCell ref="B305:B307"/>
    <mergeCell ref="D308:E308"/>
    <mergeCell ref="D310:E310"/>
    <mergeCell ref="D152:D154"/>
    <mergeCell ref="B284:B286"/>
    <mergeCell ref="D155:D157"/>
    <mergeCell ref="D101:D103"/>
    <mergeCell ref="D329:D331"/>
    <mergeCell ref="D332:E332"/>
    <mergeCell ref="B71:B73"/>
    <mergeCell ref="B74:B76"/>
    <mergeCell ref="D341:D343"/>
    <mergeCell ref="D344:E344"/>
    <mergeCell ref="D191:D193"/>
    <mergeCell ref="D271:E271"/>
    <mergeCell ref="D158:D160"/>
    <mergeCell ref="D161:D163"/>
    <mergeCell ref="D314:E314"/>
    <mergeCell ref="D322:E322"/>
    <mergeCell ref="D212:D214"/>
    <mergeCell ref="D221:D223"/>
    <mergeCell ref="D328:E328"/>
    <mergeCell ref="C305:C310"/>
    <mergeCell ref="C323:C328"/>
    <mergeCell ref="D305:D307"/>
    <mergeCell ref="D304:E304"/>
    <mergeCell ref="B80:B82"/>
    <mergeCell ref="D80:D82"/>
    <mergeCell ref="D77:D79"/>
    <mergeCell ref="D270:E270"/>
    <mergeCell ref="D110:D112"/>
    <mergeCell ref="D290:D292"/>
    <mergeCell ref="B290:B292"/>
    <mergeCell ref="B359:B361"/>
    <mergeCell ref="D233:D235"/>
    <mergeCell ref="B296:B298"/>
    <mergeCell ref="D363:E363"/>
    <mergeCell ref="D364:E364"/>
    <mergeCell ref="D362:E362"/>
    <mergeCell ref="B329:B331"/>
    <mergeCell ref="C329:C334"/>
    <mergeCell ref="B335:B337"/>
    <mergeCell ref="C335:C340"/>
    <mergeCell ref="D335:D337"/>
    <mergeCell ref="D338:E338"/>
    <mergeCell ref="D339:E339"/>
    <mergeCell ref="D340:E340"/>
    <mergeCell ref="D333:E333"/>
    <mergeCell ref="D334:E334"/>
    <mergeCell ref="C341:C346"/>
    <mergeCell ref="B347:B349"/>
    <mergeCell ref="C347:C352"/>
    <mergeCell ref="D347:D349"/>
    <mergeCell ref="D350:E350"/>
    <mergeCell ref="D242:D244"/>
    <mergeCell ref="D245:D247"/>
    <mergeCell ref="B257:B259"/>
    <mergeCell ref="Q2:U2"/>
    <mergeCell ref="U3:U4"/>
    <mergeCell ref="B374:B376"/>
    <mergeCell ref="C374:C379"/>
    <mergeCell ref="D374:D376"/>
    <mergeCell ref="D377:E377"/>
    <mergeCell ref="D378:E378"/>
    <mergeCell ref="D379:E379"/>
    <mergeCell ref="B353:B355"/>
    <mergeCell ref="C353:C358"/>
    <mergeCell ref="D357:E357"/>
    <mergeCell ref="D358:E358"/>
    <mergeCell ref="D353:D355"/>
    <mergeCell ref="B365:B367"/>
    <mergeCell ref="C365:C373"/>
    <mergeCell ref="D365:D367"/>
    <mergeCell ref="D371:E371"/>
    <mergeCell ref="D372:E372"/>
    <mergeCell ref="D373:E373"/>
    <mergeCell ref="C359:C364"/>
    <mergeCell ref="D359:D361"/>
    <mergeCell ref="D368:D370"/>
    <mergeCell ref="B368:B370"/>
    <mergeCell ref="D356:E356"/>
  </mergeCells>
  <pageMargins left="0.7" right="0.7" top="0.75" bottom="0.75" header="0.3" footer="0.3"/>
  <pageSetup paperSize="9" scale="1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CZ987"/>
  <sheetViews>
    <sheetView showGridLines="0" tabSelected="1" zoomScale="80" zoomScaleNormal="80" zoomScaleSheetLayoutView="80" workbookViewId="0">
      <pane xSplit="6" ySplit="8" topLeftCell="G9" activePane="bottomRight" state="frozen"/>
      <selection pane="topRight" activeCell="G1" sqref="G1"/>
      <selection pane="bottomLeft" activeCell="A9" sqref="A9"/>
      <selection pane="bottomRight" activeCell="P10" sqref="P10"/>
    </sheetView>
  </sheetViews>
  <sheetFormatPr defaultColWidth="9.140625" defaultRowHeight="15" x14ac:dyDescent="0.25"/>
  <cols>
    <col min="1" max="1" width="1.5703125" style="12" customWidth="1"/>
    <col min="2" max="2" width="5.85546875" style="12" bestFit="1" customWidth="1"/>
    <col min="3" max="3" width="29.28515625" style="26" customWidth="1"/>
    <col min="4" max="4" width="64.5703125" style="27" customWidth="1"/>
    <col min="5" max="5" width="17.42578125" style="168" customWidth="1"/>
    <col min="6" max="6" width="13.42578125" style="12" customWidth="1"/>
    <col min="7" max="10" width="6" style="12" customWidth="1"/>
    <col min="11" max="11" width="13.42578125" style="12" customWidth="1"/>
    <col min="12" max="12" width="6.140625" style="12" customWidth="1"/>
    <col min="13" max="15" width="6.28515625" style="12" customWidth="1"/>
    <col min="16" max="16" width="13.42578125" style="12" customWidth="1"/>
    <col min="17" max="18" width="6.140625" style="12" customWidth="1"/>
    <col min="19" max="19" width="6" style="12" customWidth="1"/>
    <col min="20" max="20" width="6.140625" style="12" customWidth="1"/>
    <col min="21" max="21" width="13.42578125" style="12" customWidth="1"/>
    <col min="22" max="16384" width="9.140625" style="12"/>
  </cols>
  <sheetData>
    <row r="1" spans="1:21" s="17" customFormat="1" ht="32.25" customHeight="1" thickBot="1" x14ac:dyDescent="0.4">
      <c r="B1" s="610" t="s">
        <v>768</v>
      </c>
      <c r="C1" s="610"/>
      <c r="D1" s="610"/>
      <c r="E1" s="610"/>
      <c r="F1" s="610"/>
    </row>
    <row r="2" spans="1:21" s="17" customFormat="1" ht="23.25" customHeight="1" thickBot="1" x14ac:dyDescent="0.4">
      <c r="B2" s="611"/>
      <c r="C2" s="611"/>
      <c r="D2" s="611"/>
      <c r="E2" s="611"/>
      <c r="F2" s="611"/>
      <c r="G2" s="646" t="s">
        <v>765</v>
      </c>
      <c r="H2" s="647"/>
      <c r="I2" s="647"/>
      <c r="J2" s="647"/>
      <c r="K2" s="648"/>
      <c r="L2" s="646" t="s">
        <v>772</v>
      </c>
      <c r="M2" s="647"/>
      <c r="N2" s="647"/>
      <c r="O2" s="647"/>
      <c r="P2" s="648"/>
      <c r="Q2" s="646" t="s">
        <v>776</v>
      </c>
      <c r="R2" s="647"/>
      <c r="S2" s="647"/>
      <c r="T2" s="647"/>
      <c r="U2" s="648"/>
    </row>
    <row r="3" spans="1:21" s="31" customFormat="1" ht="126.75" customHeight="1" x14ac:dyDescent="0.2">
      <c r="B3" s="742" t="s">
        <v>57</v>
      </c>
      <c r="C3" s="742" t="s">
        <v>124</v>
      </c>
      <c r="D3" s="776" t="s">
        <v>130</v>
      </c>
      <c r="E3" s="777"/>
      <c r="F3" s="742" t="s">
        <v>163</v>
      </c>
      <c r="G3" s="344" t="s">
        <v>332</v>
      </c>
      <c r="H3" s="343" t="s">
        <v>762</v>
      </c>
      <c r="I3" s="343" t="s">
        <v>763</v>
      </c>
      <c r="J3" s="343" t="s">
        <v>764</v>
      </c>
      <c r="K3" s="649" t="s">
        <v>769</v>
      </c>
      <c r="L3" s="344" t="s">
        <v>332</v>
      </c>
      <c r="M3" s="343" t="s">
        <v>762</v>
      </c>
      <c r="N3" s="343" t="s">
        <v>763</v>
      </c>
      <c r="O3" s="343" t="s">
        <v>764</v>
      </c>
      <c r="P3" s="649" t="s">
        <v>773</v>
      </c>
      <c r="Q3" s="344" t="s">
        <v>332</v>
      </c>
      <c r="R3" s="343" t="s">
        <v>762</v>
      </c>
      <c r="S3" s="343" t="s">
        <v>763</v>
      </c>
      <c r="T3" s="343" t="s">
        <v>764</v>
      </c>
      <c r="U3" s="649" t="s">
        <v>778</v>
      </c>
    </row>
    <row r="4" spans="1:21" s="39" customFormat="1" ht="21" customHeight="1" thickBot="1" x14ac:dyDescent="0.25">
      <c r="B4" s="650"/>
      <c r="C4" s="650"/>
      <c r="D4" s="778"/>
      <c r="E4" s="779"/>
      <c r="F4" s="650"/>
      <c r="G4" s="55">
        <v>103</v>
      </c>
      <c r="H4" s="55">
        <v>172</v>
      </c>
      <c r="I4" s="55">
        <v>173</v>
      </c>
      <c r="J4" s="55">
        <v>174</v>
      </c>
      <c r="K4" s="650"/>
      <c r="L4" s="55">
        <v>103</v>
      </c>
      <c r="M4" s="55">
        <v>172</v>
      </c>
      <c r="N4" s="55">
        <v>173</v>
      </c>
      <c r="O4" s="55">
        <v>174</v>
      </c>
      <c r="P4" s="650"/>
      <c r="Q4" s="55">
        <v>103</v>
      </c>
      <c r="R4" s="55">
        <v>172</v>
      </c>
      <c r="S4" s="55">
        <v>173</v>
      </c>
      <c r="T4" s="55">
        <v>174</v>
      </c>
      <c r="U4" s="650"/>
    </row>
    <row r="5" spans="1:21" s="261" customFormat="1" ht="16.5" customHeight="1" x14ac:dyDescent="0.25">
      <c r="A5" s="19"/>
      <c r="B5" s="53"/>
      <c r="C5" s="774" t="s">
        <v>139</v>
      </c>
      <c r="D5" s="775"/>
      <c r="E5" s="775"/>
      <c r="F5" s="381">
        <f t="shared" ref="F5:F10" si="0">K5+P5+U5</f>
        <v>815</v>
      </c>
      <c r="G5" s="382">
        <f t="shared" ref="G5:G6" si="1">G331+G386+G412+G457+G485+G515+G535+G545+G580+G713+G750+G775+G839+G857+G902+G910+G931+G956+G525</f>
        <v>226</v>
      </c>
      <c r="H5" s="382">
        <f t="shared" ref="H5:J5" si="2">H331+H386+H412+H457+H485+H515+H535+H545+H580+H715+H752+H777+H838+H856+H901+H909++H930+H955+H525</f>
        <v>2</v>
      </c>
      <c r="I5" s="382">
        <f t="shared" si="2"/>
        <v>16</v>
      </c>
      <c r="J5" s="382">
        <f t="shared" si="2"/>
        <v>4</v>
      </c>
      <c r="K5" s="383">
        <f>G5+H5+I5+J5</f>
        <v>248</v>
      </c>
      <c r="L5" s="382">
        <f t="shared" ref="L5:N6" si="3">L331+L386+L412+L457+L485+L515+L535+L545+L580+L713+L750+L775+L839+L857+L902+L910+L931+L956+L525</f>
        <v>258</v>
      </c>
      <c r="M5" s="382">
        <f t="shared" si="3"/>
        <v>2</v>
      </c>
      <c r="N5" s="382">
        <f t="shared" si="3"/>
        <v>15</v>
      </c>
      <c r="O5" s="382">
        <f t="shared" ref="O5" si="4">O331+O386+O412+O457+O485+O515+O535+O545+O580+O715+O752+O777+O838+O856+O901+O909++O930+O955+O525</f>
        <v>2</v>
      </c>
      <c r="P5" s="384">
        <f>L5+M5+N5+O5</f>
        <v>277</v>
      </c>
      <c r="Q5" s="382">
        <f t="shared" ref="Q5:S5" si="5">Q331+Q386+Q412+Q457+Q485+Q515+Q535+Q545+Q580+Q713+Q750+Q775+Q839+Q857+Q902+Q910+Q931+Q956+Q525</f>
        <v>277</v>
      </c>
      <c r="R5" s="382">
        <f t="shared" si="5"/>
        <v>0</v>
      </c>
      <c r="S5" s="382">
        <f t="shared" si="5"/>
        <v>5</v>
      </c>
      <c r="T5" s="382">
        <f t="shared" ref="T5" si="6">T331+T386+T412+T457+T485+T515+T535+T545+T580+T715+T752+T777+T838+T856+T901+T909++T930+T955+T525</f>
        <v>8</v>
      </c>
      <c r="U5" s="384">
        <f>Q5+R5+S5+T5</f>
        <v>290</v>
      </c>
    </row>
    <row r="6" spans="1:21" s="261" customFormat="1" ht="16.5" customHeight="1" x14ac:dyDescent="0.25">
      <c r="A6" s="19"/>
      <c r="B6" s="32"/>
      <c r="C6" s="594" t="s">
        <v>140</v>
      </c>
      <c r="D6" s="743"/>
      <c r="E6" s="743"/>
      <c r="F6" s="503">
        <f t="shared" si="0"/>
        <v>0</v>
      </c>
      <c r="G6" s="54">
        <f t="shared" si="1"/>
        <v>0</v>
      </c>
      <c r="H6" s="253">
        <f t="shared" ref="H6:J6" si="7">H332+H387+H413+H458+H486+H516+H536+H546+H581+H716+H753+H778+H839+H857+H902+H910+H931+H956+H526</f>
        <v>0</v>
      </c>
      <c r="I6" s="253">
        <f t="shared" si="7"/>
        <v>0</v>
      </c>
      <c r="J6" s="253">
        <f t="shared" si="7"/>
        <v>0</v>
      </c>
      <c r="K6" s="353">
        <f>G6+H6+I6+J6</f>
        <v>0</v>
      </c>
      <c r="L6" s="54">
        <f t="shared" si="3"/>
        <v>0</v>
      </c>
      <c r="M6" s="54">
        <f t="shared" si="3"/>
        <v>0</v>
      </c>
      <c r="N6" s="54">
        <f t="shared" si="3"/>
        <v>0</v>
      </c>
      <c r="O6" s="253">
        <f t="shared" ref="O6" si="8">O332+O387+O413+O458+O486+O516+O536+O546+O581+O716+O753+O778+O839+O857+O902+O910+O931+O956+O526</f>
        <v>0</v>
      </c>
      <c r="P6" s="385">
        <f>L6+M6+N6+O6</f>
        <v>0</v>
      </c>
      <c r="Q6" s="54">
        <f t="shared" ref="Q6:S6" si="9">Q332+Q387+Q413+Q458+Q486+Q516+Q536+Q546+Q581+Q714+Q751+Q776+Q840+Q858+Q903+Q911+Q932+Q957+Q526</f>
        <v>0</v>
      </c>
      <c r="R6" s="54">
        <f t="shared" si="9"/>
        <v>0</v>
      </c>
      <c r="S6" s="54">
        <f t="shared" si="9"/>
        <v>0</v>
      </c>
      <c r="T6" s="253">
        <f t="shared" ref="T6" si="10">T332+T387+T413+T458+T486+T516+T536+T546+T581+T716+T753+T778+T839+T857+T902+T910+T931+T956+T526</f>
        <v>0</v>
      </c>
      <c r="U6" s="385">
        <f>Q6+R6+S6+T6</f>
        <v>0</v>
      </c>
    </row>
    <row r="7" spans="1:21" s="261" customFormat="1" ht="16.5" customHeight="1" thickBot="1" x14ac:dyDescent="0.3">
      <c r="A7" s="19"/>
      <c r="B7" s="180"/>
      <c r="C7" s="617" t="s">
        <v>141</v>
      </c>
      <c r="D7" s="744"/>
      <c r="E7" s="744"/>
      <c r="F7" s="389">
        <f t="shared" si="0"/>
        <v>1313</v>
      </c>
      <c r="G7" s="392">
        <f t="shared" ref="G7" si="11">G333+G388+G414+G459+G487+G517+G537+G547+G582+G715+G752+G777+G841+G859+G904+G912++G933+G958+G527+G976</f>
        <v>363</v>
      </c>
      <c r="H7" s="392">
        <f t="shared" ref="H7:J7" si="12">H333+H388+H414+H459+H487+H517+H537+H547+H582+H717+H754+H779+H840+H858+H903+H911++H932+H957+H527+H975</f>
        <v>3</v>
      </c>
      <c r="I7" s="392">
        <f t="shared" si="12"/>
        <v>15</v>
      </c>
      <c r="J7" s="392">
        <f t="shared" si="12"/>
        <v>4</v>
      </c>
      <c r="K7" s="351">
        <f>J7+I7+H7+G7</f>
        <v>385</v>
      </c>
      <c r="L7" s="392">
        <f t="shared" ref="L7:N7" si="13">L333+L388+L414+L459+L487+L517+L537+L547+L582+L715+L752+L777+L841+L859+L904+L912++L933+L958+L527+L976</f>
        <v>408</v>
      </c>
      <c r="M7" s="392">
        <f t="shared" si="13"/>
        <v>2</v>
      </c>
      <c r="N7" s="392">
        <f t="shared" si="13"/>
        <v>23</v>
      </c>
      <c r="O7" s="392">
        <f t="shared" ref="O7" si="14">O333+O388+O414+O459+O487+O517+O537+O547+O582+O717+O754+O779+O840+O858+O903+O911++O932+O957+O527+O975</f>
        <v>2</v>
      </c>
      <c r="P7" s="386">
        <f>O7+N7+M7+L7</f>
        <v>435</v>
      </c>
      <c r="Q7" s="392">
        <f t="shared" ref="Q7:S7" si="15">Q333+Q388+Q414+Q459+Q487+Q517+Q537+Q547+Q582+Q715+Q752+Q777+Q841+Q859+Q904+Q912++Q933+Q958+Q527+Q976</f>
        <v>464</v>
      </c>
      <c r="R7" s="392">
        <f t="shared" si="15"/>
        <v>3</v>
      </c>
      <c r="S7" s="392">
        <f t="shared" si="15"/>
        <v>22</v>
      </c>
      <c r="T7" s="392">
        <f t="shared" ref="T7" si="16">T333+T388+T414+T459+T487+T517+T537+T547+T582+T717+T754+T779+T840+T858+T903+T911++T932+T957+T527+T975</f>
        <v>4</v>
      </c>
      <c r="U7" s="386">
        <f>T7+S7+R7+Q7</f>
        <v>493</v>
      </c>
    </row>
    <row r="8" spans="1:21" s="261" customFormat="1" ht="16.5" customHeight="1" thickBot="1" x14ac:dyDescent="0.3">
      <c r="A8" s="19"/>
      <c r="B8" s="181"/>
      <c r="C8" s="637" t="s">
        <v>423</v>
      </c>
      <c r="D8" s="638"/>
      <c r="E8" s="638"/>
      <c r="F8" s="390">
        <f t="shared" si="0"/>
        <v>882</v>
      </c>
      <c r="G8" s="381">
        <f>G334+G389+G415+G460+G488+G518+G548+G583+G716+G753+G778+G842+G860+G905+G934+G959+G528+G977</f>
        <v>222</v>
      </c>
      <c r="H8" s="382">
        <f t="shared" ref="H8:J8" si="17">H334+H389+H415+H460+H488+H518+H548+H583+H718+H755+H780+H841+H859+H904+H933+H958+H528+H976</f>
        <v>4</v>
      </c>
      <c r="I8" s="382">
        <f t="shared" si="17"/>
        <v>27</v>
      </c>
      <c r="J8" s="393">
        <f t="shared" si="17"/>
        <v>10</v>
      </c>
      <c r="K8" s="395">
        <f>J8+I8+H8+G8</f>
        <v>263</v>
      </c>
      <c r="L8" s="381">
        <f t="shared" ref="L8:N9" si="18">L334+L389+L415+L460+L488+L518+L548+L583+L716+L753+L778+L842+L860+L905+L934+L959+L528+L977</f>
        <v>255</v>
      </c>
      <c r="M8" s="382">
        <f t="shared" si="18"/>
        <v>1</v>
      </c>
      <c r="N8" s="382">
        <f t="shared" si="18"/>
        <v>25</v>
      </c>
      <c r="O8" s="393">
        <f t="shared" ref="O8" si="19">O334+O389+O415+O460+O488+O518+O548+O583+O718+O755+O780+O841+O859+O904+O933+O958+O528+O976</f>
        <v>6</v>
      </c>
      <c r="P8" s="397">
        <f>O8+N8+M8+L8</f>
        <v>287</v>
      </c>
      <c r="Q8" s="381">
        <f t="shared" ref="Q8:S8" si="20">Q334+Q389+Q415+Q460+Q488+Q518+Q548+Q583+Q716+Q753+Q778+Q842+Q860+Q905+Q934+Q959+Q528+Q977</f>
        <v>306</v>
      </c>
      <c r="R8" s="382">
        <f t="shared" si="20"/>
        <v>3</v>
      </c>
      <c r="S8" s="382">
        <f t="shared" si="20"/>
        <v>18</v>
      </c>
      <c r="T8" s="393">
        <f t="shared" ref="T8:T9" si="21">T334+T389+T415+T460+T488+T518+T548+T583+T718+T755+T780+T841+T859+T904+T933+T958+T528+T976</f>
        <v>5</v>
      </c>
      <c r="U8" s="501">
        <f>T8+S8+R8+Q8</f>
        <v>332</v>
      </c>
    </row>
    <row r="9" spans="1:21" s="261" customFormat="1" ht="16.5" customHeight="1" thickBot="1" x14ac:dyDescent="0.3">
      <c r="A9" s="19"/>
      <c r="B9" s="244"/>
      <c r="C9" s="637" t="s">
        <v>651</v>
      </c>
      <c r="D9" s="638"/>
      <c r="E9" s="638"/>
      <c r="F9" s="391">
        <f t="shared" si="0"/>
        <v>455</v>
      </c>
      <c r="G9" s="387">
        <f t="shared" ref="G9" si="22">G335+G390+G416+G461+G489+G519+G549+G584+G717+G754+G779+G843+G861+G906+G935+G960+G529+G978</f>
        <v>126</v>
      </c>
      <c r="H9" s="388">
        <f t="shared" ref="H9:J9" si="23">H335+H390+H416+H461+H489+H519+H549+H584+H719+H756+H781+H842+H860+H905+H934+H959+H529+H977</f>
        <v>2</v>
      </c>
      <c r="I9" s="388">
        <f t="shared" si="23"/>
        <v>21</v>
      </c>
      <c r="J9" s="394">
        <f t="shared" si="23"/>
        <v>3</v>
      </c>
      <c r="K9" s="396">
        <f>G9+H9+I9+J9</f>
        <v>152</v>
      </c>
      <c r="L9" s="387">
        <f t="shared" si="18"/>
        <v>122</v>
      </c>
      <c r="M9" s="388">
        <f t="shared" si="18"/>
        <v>1</v>
      </c>
      <c r="N9" s="388">
        <f t="shared" si="18"/>
        <v>19</v>
      </c>
      <c r="O9" s="394">
        <f t="shared" ref="O9" si="24">O335+O390+O416+O461+O489+O519+O549+O584+O719+O756+O781+O842+O860+O905+O934+O959+O529+O977</f>
        <v>3</v>
      </c>
      <c r="P9" s="398">
        <f>L9+M9+N9+O9</f>
        <v>145</v>
      </c>
      <c r="Q9" s="387">
        <f t="shared" ref="Q9:S9" si="25">Q335+Q390+Q416+Q461+Q489+Q519+Q549+Q584+Q717+Q754+Q779+Q843+Q861+Q906+Q935+Q960+Q529+Q978</f>
        <v>134</v>
      </c>
      <c r="R9" s="388">
        <f t="shared" si="25"/>
        <v>5</v>
      </c>
      <c r="S9" s="388">
        <f t="shared" si="25"/>
        <v>13</v>
      </c>
      <c r="T9" s="394">
        <f t="shared" si="21"/>
        <v>6</v>
      </c>
      <c r="U9" s="502">
        <f>Q9+R9+S9+T9</f>
        <v>158</v>
      </c>
    </row>
    <row r="10" spans="1:21" s="261" customFormat="1" ht="16.5" customHeight="1" x14ac:dyDescent="0.25">
      <c r="A10" s="19"/>
      <c r="B10" s="723">
        <v>1</v>
      </c>
      <c r="C10" s="731" t="s">
        <v>122</v>
      </c>
      <c r="D10" s="633" t="s">
        <v>61</v>
      </c>
      <c r="E10" s="127" t="s">
        <v>120</v>
      </c>
      <c r="F10" s="54">
        <f t="shared" si="0"/>
        <v>0</v>
      </c>
      <c r="G10" s="117">
        <v>0</v>
      </c>
      <c r="H10" s="120">
        <v>0</v>
      </c>
      <c r="I10" s="120">
        <v>0</v>
      </c>
      <c r="J10" s="120">
        <v>0</v>
      </c>
      <c r="K10" s="75">
        <f>G10+H10+I10+J10</f>
        <v>0</v>
      </c>
      <c r="L10" s="117">
        <v>0</v>
      </c>
      <c r="M10" s="117">
        <v>0</v>
      </c>
      <c r="N10" s="117">
        <v>0</v>
      </c>
      <c r="O10" s="117">
        <v>0</v>
      </c>
      <c r="P10" s="352">
        <f t="shared" ref="P10:P73" si="26">L10+M10+N10+O10</f>
        <v>0</v>
      </c>
      <c r="Q10" s="117">
        <v>0</v>
      </c>
      <c r="R10" s="117">
        <v>0</v>
      </c>
      <c r="S10" s="117">
        <v>0</v>
      </c>
      <c r="T10" s="117">
        <v>0</v>
      </c>
      <c r="U10" s="352">
        <f t="shared" ref="U10:U73" si="27">Q10+R10+S10+T10</f>
        <v>0</v>
      </c>
    </row>
    <row r="11" spans="1:21" s="261" customFormat="1" ht="16.5" customHeight="1" x14ac:dyDescent="0.25">
      <c r="A11" s="19"/>
      <c r="B11" s="723"/>
      <c r="C11" s="731"/>
      <c r="D11" s="634"/>
      <c r="E11" s="98" t="s">
        <v>207</v>
      </c>
      <c r="F11" s="54">
        <f t="shared" ref="F11:F74" si="28">K11+P11+U11</f>
        <v>0</v>
      </c>
      <c r="G11" s="117">
        <v>0</v>
      </c>
      <c r="H11" s="120">
        <v>0</v>
      </c>
      <c r="I11" s="120">
        <v>0</v>
      </c>
      <c r="J11" s="120">
        <v>0</v>
      </c>
      <c r="K11" s="75">
        <f t="shared" ref="K11:K74" si="29">G11+H11+I11+J11</f>
        <v>0</v>
      </c>
      <c r="L11" s="112">
        <v>0</v>
      </c>
      <c r="M11" s="112">
        <v>0</v>
      </c>
      <c r="N11" s="112">
        <v>0</v>
      </c>
      <c r="O11" s="112">
        <v>0</v>
      </c>
      <c r="P11" s="352">
        <f t="shared" si="26"/>
        <v>0</v>
      </c>
      <c r="Q11" s="112">
        <v>0</v>
      </c>
      <c r="R11" s="112">
        <v>0</v>
      </c>
      <c r="S11" s="112">
        <v>0</v>
      </c>
      <c r="T11" s="112">
        <v>0</v>
      </c>
      <c r="U11" s="352">
        <f t="shared" si="27"/>
        <v>0</v>
      </c>
    </row>
    <row r="12" spans="1:21" s="261" customFormat="1" ht="16.5" customHeight="1" thickBot="1" x14ac:dyDescent="0.3">
      <c r="A12" s="73"/>
      <c r="B12" s="723"/>
      <c r="C12" s="731"/>
      <c r="D12" s="634"/>
      <c r="E12" s="99" t="s">
        <v>116</v>
      </c>
      <c r="F12" s="54">
        <f t="shared" si="28"/>
        <v>0</v>
      </c>
      <c r="G12" s="117">
        <v>0</v>
      </c>
      <c r="H12" s="120">
        <v>0</v>
      </c>
      <c r="I12" s="120">
        <v>0</v>
      </c>
      <c r="J12" s="120">
        <v>0</v>
      </c>
      <c r="K12" s="75">
        <f t="shared" si="29"/>
        <v>0</v>
      </c>
      <c r="L12" s="116">
        <v>0</v>
      </c>
      <c r="M12" s="116">
        <v>0</v>
      </c>
      <c r="N12" s="116">
        <v>0</v>
      </c>
      <c r="O12" s="116">
        <v>0</v>
      </c>
      <c r="P12" s="352">
        <f t="shared" si="26"/>
        <v>0</v>
      </c>
      <c r="Q12" s="116">
        <v>0</v>
      </c>
      <c r="R12" s="116">
        <v>0</v>
      </c>
      <c r="S12" s="116">
        <v>0</v>
      </c>
      <c r="T12" s="116">
        <v>0</v>
      </c>
      <c r="U12" s="352">
        <f t="shared" si="27"/>
        <v>0</v>
      </c>
    </row>
    <row r="13" spans="1:21" s="261" customFormat="1" ht="16.5" customHeight="1" thickBot="1" x14ac:dyDescent="0.3">
      <c r="A13" s="73"/>
      <c r="B13" s="723"/>
      <c r="C13" s="731"/>
      <c r="D13" s="634"/>
      <c r="E13" s="100" t="s">
        <v>637</v>
      </c>
      <c r="F13" s="54">
        <f t="shared" si="28"/>
        <v>2</v>
      </c>
      <c r="G13" s="117">
        <v>0</v>
      </c>
      <c r="H13" s="120">
        <v>0</v>
      </c>
      <c r="I13" s="120">
        <v>0</v>
      </c>
      <c r="J13" s="120">
        <v>0</v>
      </c>
      <c r="K13" s="75">
        <f t="shared" si="29"/>
        <v>0</v>
      </c>
      <c r="L13" s="116">
        <v>0</v>
      </c>
      <c r="M13" s="116">
        <v>0</v>
      </c>
      <c r="N13" s="116">
        <v>0</v>
      </c>
      <c r="O13" s="116">
        <v>0</v>
      </c>
      <c r="P13" s="352">
        <f t="shared" si="26"/>
        <v>0</v>
      </c>
      <c r="Q13" s="116">
        <v>1</v>
      </c>
      <c r="R13" s="116">
        <v>0</v>
      </c>
      <c r="S13" s="116">
        <v>1</v>
      </c>
      <c r="T13" s="116">
        <v>0</v>
      </c>
      <c r="U13" s="352">
        <f t="shared" si="27"/>
        <v>2</v>
      </c>
    </row>
    <row r="14" spans="1:21" s="261" customFormat="1" ht="21.75" thickBot="1" x14ac:dyDescent="0.3">
      <c r="B14" s="724"/>
      <c r="C14" s="731"/>
      <c r="D14" s="636"/>
      <c r="E14" s="100" t="s">
        <v>636</v>
      </c>
      <c r="F14" s="54">
        <f t="shared" si="28"/>
        <v>4</v>
      </c>
      <c r="G14" s="117">
        <v>0</v>
      </c>
      <c r="H14" s="120">
        <v>0</v>
      </c>
      <c r="I14" s="120">
        <v>0</v>
      </c>
      <c r="J14" s="120">
        <v>0</v>
      </c>
      <c r="K14" s="75">
        <f t="shared" si="29"/>
        <v>0</v>
      </c>
      <c r="L14" s="116">
        <v>1</v>
      </c>
      <c r="M14" s="116">
        <v>0</v>
      </c>
      <c r="N14" s="116">
        <v>0</v>
      </c>
      <c r="O14" s="116">
        <v>0</v>
      </c>
      <c r="P14" s="352">
        <f t="shared" si="26"/>
        <v>1</v>
      </c>
      <c r="Q14" s="116">
        <v>3</v>
      </c>
      <c r="R14" s="116">
        <v>0</v>
      </c>
      <c r="S14" s="116">
        <v>0</v>
      </c>
      <c r="T14" s="116">
        <v>0</v>
      </c>
      <c r="U14" s="352">
        <f t="shared" si="27"/>
        <v>3</v>
      </c>
    </row>
    <row r="15" spans="1:21" s="261" customFormat="1" ht="16.5" customHeight="1" thickBot="1" x14ac:dyDescent="0.3">
      <c r="B15" s="726">
        <v>2</v>
      </c>
      <c r="C15" s="731"/>
      <c r="D15" s="654" t="s">
        <v>469</v>
      </c>
      <c r="E15" s="97" t="s">
        <v>120</v>
      </c>
      <c r="F15" s="54">
        <f t="shared" si="28"/>
        <v>0</v>
      </c>
      <c r="G15" s="158"/>
      <c r="H15" s="158"/>
      <c r="I15" s="158"/>
      <c r="J15" s="158"/>
      <c r="K15" s="75">
        <f t="shared" si="29"/>
        <v>0</v>
      </c>
      <c r="L15" s="305"/>
      <c r="M15" s="305"/>
      <c r="N15" s="305"/>
      <c r="O15" s="305"/>
      <c r="P15" s="352">
        <f t="shared" si="26"/>
        <v>0</v>
      </c>
      <c r="Q15" s="305"/>
      <c r="R15" s="305"/>
      <c r="S15" s="305"/>
      <c r="T15" s="305"/>
      <c r="U15" s="352">
        <f t="shared" si="27"/>
        <v>0</v>
      </c>
    </row>
    <row r="16" spans="1:21" s="261" customFormat="1" ht="16.5" customHeight="1" thickBot="1" x14ac:dyDescent="0.3">
      <c r="B16" s="723"/>
      <c r="C16" s="731"/>
      <c r="D16" s="634"/>
      <c r="E16" s="97" t="s">
        <v>207</v>
      </c>
      <c r="F16" s="54">
        <f t="shared" si="28"/>
        <v>0</v>
      </c>
      <c r="G16" s="162"/>
      <c r="H16" s="162"/>
      <c r="I16" s="162"/>
      <c r="J16" s="162"/>
      <c r="K16" s="75">
        <f t="shared" si="29"/>
        <v>0</v>
      </c>
      <c r="L16" s="305"/>
      <c r="M16" s="305"/>
      <c r="N16" s="305"/>
      <c r="O16" s="305"/>
      <c r="P16" s="352">
        <f t="shared" si="26"/>
        <v>0</v>
      </c>
      <c r="Q16" s="305"/>
      <c r="R16" s="305"/>
      <c r="S16" s="305"/>
      <c r="T16" s="305"/>
      <c r="U16" s="352">
        <f t="shared" si="27"/>
        <v>0</v>
      </c>
    </row>
    <row r="17" spans="2:21" s="261" customFormat="1" ht="16.5" customHeight="1" thickBot="1" x14ac:dyDescent="0.3">
      <c r="B17" s="723"/>
      <c r="C17" s="731"/>
      <c r="D17" s="634"/>
      <c r="E17" s="99" t="s">
        <v>116</v>
      </c>
      <c r="F17" s="54">
        <f t="shared" si="28"/>
        <v>11</v>
      </c>
      <c r="G17" s="116">
        <v>5</v>
      </c>
      <c r="H17" s="123">
        <v>0</v>
      </c>
      <c r="I17" s="123">
        <v>0</v>
      </c>
      <c r="J17" s="123">
        <v>0</v>
      </c>
      <c r="K17" s="75">
        <f t="shared" si="29"/>
        <v>5</v>
      </c>
      <c r="L17" s="116">
        <v>0</v>
      </c>
      <c r="M17" s="116">
        <v>0</v>
      </c>
      <c r="N17" s="116">
        <v>0</v>
      </c>
      <c r="O17" s="116">
        <v>0</v>
      </c>
      <c r="P17" s="352">
        <f t="shared" si="26"/>
        <v>0</v>
      </c>
      <c r="Q17" s="116">
        <v>4</v>
      </c>
      <c r="R17" s="116">
        <v>0</v>
      </c>
      <c r="S17" s="116">
        <v>2</v>
      </c>
      <c r="T17" s="116">
        <v>0</v>
      </c>
      <c r="U17" s="352">
        <f t="shared" si="27"/>
        <v>6</v>
      </c>
    </row>
    <row r="18" spans="2:21" s="261" customFormat="1" ht="21.75" thickBot="1" x14ac:dyDescent="0.3">
      <c r="B18" s="723"/>
      <c r="C18" s="731"/>
      <c r="D18" s="634"/>
      <c r="E18" s="100" t="s">
        <v>637</v>
      </c>
      <c r="F18" s="54">
        <f t="shared" si="28"/>
        <v>155</v>
      </c>
      <c r="G18" s="142">
        <v>41</v>
      </c>
      <c r="H18" s="161">
        <v>3</v>
      </c>
      <c r="I18" s="161">
        <v>10</v>
      </c>
      <c r="J18" s="161">
        <v>3</v>
      </c>
      <c r="K18" s="75">
        <f t="shared" si="29"/>
        <v>57</v>
      </c>
      <c r="L18" s="142">
        <v>45</v>
      </c>
      <c r="M18" s="142">
        <v>0</v>
      </c>
      <c r="N18" s="142">
        <v>6</v>
      </c>
      <c r="O18" s="142">
        <v>2</v>
      </c>
      <c r="P18" s="352">
        <f t="shared" si="26"/>
        <v>53</v>
      </c>
      <c r="Q18" s="142">
        <v>38</v>
      </c>
      <c r="R18" s="142">
        <v>2</v>
      </c>
      <c r="S18" s="142">
        <v>4</v>
      </c>
      <c r="T18" s="142">
        <v>1</v>
      </c>
      <c r="U18" s="352">
        <f t="shared" si="27"/>
        <v>45</v>
      </c>
    </row>
    <row r="19" spans="2:21" s="261" customFormat="1" ht="21.75" thickBot="1" x14ac:dyDescent="0.3">
      <c r="B19" s="724"/>
      <c r="C19" s="731"/>
      <c r="D19" s="636"/>
      <c r="E19" s="100" t="s">
        <v>636</v>
      </c>
      <c r="F19" s="54">
        <f t="shared" si="28"/>
        <v>181</v>
      </c>
      <c r="G19" s="119">
        <v>54</v>
      </c>
      <c r="H19" s="124">
        <v>0</v>
      </c>
      <c r="I19" s="124">
        <v>11</v>
      </c>
      <c r="J19" s="124">
        <v>2</v>
      </c>
      <c r="K19" s="75">
        <f t="shared" si="29"/>
        <v>67</v>
      </c>
      <c r="L19" s="231">
        <v>49</v>
      </c>
      <c r="M19" s="231">
        <v>0</v>
      </c>
      <c r="N19" s="231">
        <v>6</v>
      </c>
      <c r="O19" s="231">
        <v>2</v>
      </c>
      <c r="P19" s="352">
        <f t="shared" si="26"/>
        <v>57</v>
      </c>
      <c r="Q19" s="231">
        <v>46</v>
      </c>
      <c r="R19" s="231">
        <v>4</v>
      </c>
      <c r="S19" s="231">
        <v>6</v>
      </c>
      <c r="T19" s="231">
        <v>1</v>
      </c>
      <c r="U19" s="352">
        <f t="shared" si="27"/>
        <v>57</v>
      </c>
    </row>
    <row r="20" spans="2:21" s="261" customFormat="1" ht="16.5" customHeight="1" x14ac:dyDescent="0.25">
      <c r="B20" s="726">
        <v>3</v>
      </c>
      <c r="C20" s="731"/>
      <c r="D20" s="654" t="s">
        <v>62</v>
      </c>
      <c r="E20" s="127" t="s">
        <v>120</v>
      </c>
      <c r="F20" s="54">
        <f t="shared" si="28"/>
        <v>0</v>
      </c>
      <c r="G20" s="112">
        <v>0</v>
      </c>
      <c r="H20" s="121">
        <v>0</v>
      </c>
      <c r="I20" s="121">
        <v>0</v>
      </c>
      <c r="J20" s="121">
        <v>0</v>
      </c>
      <c r="K20" s="75">
        <f t="shared" si="29"/>
        <v>0</v>
      </c>
      <c r="L20" s="117">
        <v>0</v>
      </c>
      <c r="M20" s="117">
        <v>0</v>
      </c>
      <c r="N20" s="117">
        <v>0</v>
      </c>
      <c r="O20" s="117">
        <v>0</v>
      </c>
      <c r="P20" s="352">
        <f t="shared" si="26"/>
        <v>0</v>
      </c>
      <c r="Q20" s="117">
        <v>0</v>
      </c>
      <c r="R20" s="117">
        <v>0</v>
      </c>
      <c r="S20" s="117">
        <v>0</v>
      </c>
      <c r="T20" s="117">
        <v>0</v>
      </c>
      <c r="U20" s="352">
        <f t="shared" si="27"/>
        <v>0</v>
      </c>
    </row>
    <row r="21" spans="2:21" s="261" customFormat="1" ht="16.5" customHeight="1" x14ac:dyDescent="0.25">
      <c r="B21" s="723"/>
      <c r="C21" s="731"/>
      <c r="D21" s="634"/>
      <c r="E21" s="98" t="s">
        <v>207</v>
      </c>
      <c r="F21" s="54">
        <f t="shared" si="28"/>
        <v>0</v>
      </c>
      <c r="G21" s="112">
        <v>0</v>
      </c>
      <c r="H21" s="121">
        <v>0</v>
      </c>
      <c r="I21" s="121">
        <v>0</v>
      </c>
      <c r="J21" s="121">
        <v>0</v>
      </c>
      <c r="K21" s="75">
        <f t="shared" si="29"/>
        <v>0</v>
      </c>
      <c r="L21" s="112">
        <v>0</v>
      </c>
      <c r="M21" s="112">
        <v>0</v>
      </c>
      <c r="N21" s="112">
        <v>0</v>
      </c>
      <c r="O21" s="112">
        <v>0</v>
      </c>
      <c r="P21" s="352">
        <f t="shared" si="26"/>
        <v>0</v>
      </c>
      <c r="Q21" s="112">
        <v>0</v>
      </c>
      <c r="R21" s="112">
        <v>0</v>
      </c>
      <c r="S21" s="112">
        <v>0</v>
      </c>
      <c r="T21" s="112">
        <v>0</v>
      </c>
      <c r="U21" s="352">
        <f t="shared" si="27"/>
        <v>0</v>
      </c>
    </row>
    <row r="22" spans="2:21" s="261" customFormat="1" ht="16.5" customHeight="1" thickBot="1" x14ac:dyDescent="0.3">
      <c r="B22" s="723"/>
      <c r="C22" s="731"/>
      <c r="D22" s="634"/>
      <c r="E22" s="99" t="s">
        <v>116</v>
      </c>
      <c r="F22" s="54">
        <f t="shared" si="28"/>
        <v>52</v>
      </c>
      <c r="G22" s="116">
        <v>0</v>
      </c>
      <c r="H22" s="123">
        <v>0</v>
      </c>
      <c r="I22" s="123">
        <v>1</v>
      </c>
      <c r="J22" s="123">
        <v>0</v>
      </c>
      <c r="K22" s="75">
        <f t="shared" si="29"/>
        <v>1</v>
      </c>
      <c r="L22" s="116">
        <v>14</v>
      </c>
      <c r="M22" s="116">
        <v>2</v>
      </c>
      <c r="N22" s="116">
        <v>2</v>
      </c>
      <c r="O22" s="116">
        <v>0</v>
      </c>
      <c r="P22" s="352">
        <f t="shared" si="26"/>
        <v>18</v>
      </c>
      <c r="Q22" s="116">
        <v>25</v>
      </c>
      <c r="R22" s="116">
        <v>2</v>
      </c>
      <c r="S22" s="116">
        <v>5</v>
      </c>
      <c r="T22" s="116">
        <v>1</v>
      </c>
      <c r="U22" s="352">
        <f t="shared" si="27"/>
        <v>33</v>
      </c>
    </row>
    <row r="23" spans="2:21" s="261" customFormat="1" ht="16.5" customHeight="1" thickBot="1" x14ac:dyDescent="0.3">
      <c r="B23" s="723"/>
      <c r="C23" s="731"/>
      <c r="D23" s="634"/>
      <c r="E23" s="100" t="s">
        <v>637</v>
      </c>
      <c r="F23" s="54">
        <f t="shared" si="28"/>
        <v>144</v>
      </c>
      <c r="G23" s="142">
        <v>49</v>
      </c>
      <c r="H23" s="161">
        <v>1</v>
      </c>
      <c r="I23" s="161">
        <v>8</v>
      </c>
      <c r="J23" s="161">
        <v>3</v>
      </c>
      <c r="K23" s="75">
        <f t="shared" si="29"/>
        <v>61</v>
      </c>
      <c r="L23" s="142">
        <v>32</v>
      </c>
      <c r="M23" s="142">
        <v>1</v>
      </c>
      <c r="N23" s="142">
        <v>6</v>
      </c>
      <c r="O23" s="142">
        <v>3</v>
      </c>
      <c r="P23" s="352">
        <f t="shared" si="26"/>
        <v>42</v>
      </c>
      <c r="Q23" s="142">
        <v>36</v>
      </c>
      <c r="R23" s="142">
        <v>0</v>
      </c>
      <c r="S23" s="142">
        <v>3</v>
      </c>
      <c r="T23" s="142">
        <v>2</v>
      </c>
      <c r="U23" s="352">
        <f t="shared" si="27"/>
        <v>41</v>
      </c>
    </row>
    <row r="24" spans="2:21" s="261" customFormat="1" ht="21.75" thickBot="1" x14ac:dyDescent="0.3">
      <c r="B24" s="724"/>
      <c r="C24" s="731"/>
      <c r="D24" s="635"/>
      <c r="E24" s="100" t="s">
        <v>636</v>
      </c>
      <c r="F24" s="54">
        <f t="shared" si="28"/>
        <v>119</v>
      </c>
      <c r="G24" s="142">
        <v>41</v>
      </c>
      <c r="H24" s="161">
        <v>1</v>
      </c>
      <c r="I24" s="161">
        <v>7</v>
      </c>
      <c r="J24" s="161">
        <v>1</v>
      </c>
      <c r="K24" s="75">
        <f t="shared" si="29"/>
        <v>50</v>
      </c>
      <c r="L24" s="142">
        <v>25</v>
      </c>
      <c r="M24" s="142">
        <v>0</v>
      </c>
      <c r="N24" s="142">
        <v>7</v>
      </c>
      <c r="O24" s="142">
        <v>1</v>
      </c>
      <c r="P24" s="352">
        <f t="shared" si="26"/>
        <v>33</v>
      </c>
      <c r="Q24" s="142">
        <v>31</v>
      </c>
      <c r="R24" s="142">
        <v>0</v>
      </c>
      <c r="S24" s="142">
        <v>3</v>
      </c>
      <c r="T24" s="142">
        <v>2</v>
      </c>
      <c r="U24" s="352">
        <f t="shared" si="27"/>
        <v>36</v>
      </c>
    </row>
    <row r="25" spans="2:21" s="261" customFormat="1" ht="16.5" customHeight="1" x14ac:dyDescent="0.25">
      <c r="B25" s="726">
        <v>4</v>
      </c>
      <c r="C25" s="731"/>
      <c r="D25" s="633" t="s">
        <v>63</v>
      </c>
      <c r="E25" s="127" t="s">
        <v>120</v>
      </c>
      <c r="F25" s="54">
        <f t="shared" si="28"/>
        <v>21</v>
      </c>
      <c r="G25" s="112">
        <v>2</v>
      </c>
      <c r="H25" s="121">
        <v>0</v>
      </c>
      <c r="I25" s="121">
        <v>0</v>
      </c>
      <c r="J25" s="121">
        <v>0</v>
      </c>
      <c r="K25" s="75">
        <f t="shared" si="29"/>
        <v>2</v>
      </c>
      <c r="L25" s="112">
        <v>8</v>
      </c>
      <c r="M25" s="112">
        <v>0</v>
      </c>
      <c r="N25" s="112">
        <v>1</v>
      </c>
      <c r="O25" s="112">
        <v>0</v>
      </c>
      <c r="P25" s="352">
        <f t="shared" si="26"/>
        <v>9</v>
      </c>
      <c r="Q25" s="112">
        <v>10</v>
      </c>
      <c r="R25" s="112">
        <v>0</v>
      </c>
      <c r="S25" s="112">
        <v>0</v>
      </c>
      <c r="T25" s="112">
        <v>0</v>
      </c>
      <c r="U25" s="352">
        <f t="shared" si="27"/>
        <v>10</v>
      </c>
    </row>
    <row r="26" spans="2:21" s="261" customFormat="1" ht="16.5" customHeight="1" x14ac:dyDescent="0.25">
      <c r="B26" s="723"/>
      <c r="C26" s="731"/>
      <c r="D26" s="634"/>
      <c r="E26" s="98" t="s">
        <v>207</v>
      </c>
      <c r="F26" s="54">
        <f t="shared" si="28"/>
        <v>0</v>
      </c>
      <c r="G26" s="112">
        <v>0</v>
      </c>
      <c r="H26" s="121">
        <v>0</v>
      </c>
      <c r="I26" s="121">
        <v>0</v>
      </c>
      <c r="J26" s="121">
        <v>0</v>
      </c>
      <c r="K26" s="75">
        <f t="shared" si="29"/>
        <v>0</v>
      </c>
      <c r="L26" s="112">
        <v>0</v>
      </c>
      <c r="M26" s="112">
        <v>0</v>
      </c>
      <c r="N26" s="112">
        <v>0</v>
      </c>
      <c r="O26" s="112">
        <v>0</v>
      </c>
      <c r="P26" s="352">
        <f t="shared" si="26"/>
        <v>0</v>
      </c>
      <c r="Q26" s="112">
        <v>0</v>
      </c>
      <c r="R26" s="112">
        <v>0</v>
      </c>
      <c r="S26" s="112">
        <v>0</v>
      </c>
      <c r="T26" s="112">
        <v>0</v>
      </c>
      <c r="U26" s="352">
        <f t="shared" si="27"/>
        <v>0</v>
      </c>
    </row>
    <row r="27" spans="2:21" s="261" customFormat="1" ht="16.5" customHeight="1" thickBot="1" x14ac:dyDescent="0.3">
      <c r="B27" s="723"/>
      <c r="C27" s="731"/>
      <c r="D27" s="634"/>
      <c r="E27" s="99" t="s">
        <v>116</v>
      </c>
      <c r="F27" s="54">
        <f t="shared" si="28"/>
        <v>6</v>
      </c>
      <c r="G27" s="116">
        <v>0</v>
      </c>
      <c r="H27" s="123">
        <v>0</v>
      </c>
      <c r="I27" s="123">
        <v>0</v>
      </c>
      <c r="J27" s="123">
        <v>0</v>
      </c>
      <c r="K27" s="75">
        <f t="shared" si="29"/>
        <v>0</v>
      </c>
      <c r="L27" s="116">
        <v>3</v>
      </c>
      <c r="M27" s="116">
        <v>0</v>
      </c>
      <c r="N27" s="116">
        <v>2</v>
      </c>
      <c r="O27" s="116">
        <v>0</v>
      </c>
      <c r="P27" s="352">
        <f t="shared" si="26"/>
        <v>5</v>
      </c>
      <c r="Q27" s="116">
        <v>0</v>
      </c>
      <c r="R27" s="116">
        <v>0</v>
      </c>
      <c r="S27" s="116">
        <v>1</v>
      </c>
      <c r="T27" s="116">
        <v>0</v>
      </c>
      <c r="U27" s="352">
        <f t="shared" si="27"/>
        <v>1</v>
      </c>
    </row>
    <row r="28" spans="2:21" s="261" customFormat="1" ht="16.5" customHeight="1" thickBot="1" x14ac:dyDescent="0.3">
      <c r="B28" s="723"/>
      <c r="C28" s="731"/>
      <c r="D28" s="634"/>
      <c r="E28" s="265" t="s">
        <v>637</v>
      </c>
      <c r="F28" s="54">
        <f t="shared" si="28"/>
        <v>0</v>
      </c>
      <c r="G28" s="267"/>
      <c r="H28" s="267"/>
      <c r="I28" s="267"/>
      <c r="J28" s="267"/>
      <c r="K28" s="75">
        <f t="shared" si="29"/>
        <v>0</v>
      </c>
      <c r="L28" s="305"/>
      <c r="M28" s="305"/>
      <c r="N28" s="305"/>
      <c r="O28" s="305"/>
      <c r="P28" s="352">
        <f t="shared" si="26"/>
        <v>0</v>
      </c>
      <c r="Q28" s="305"/>
      <c r="R28" s="305"/>
      <c r="S28" s="305"/>
      <c r="T28" s="305"/>
      <c r="U28" s="352">
        <f t="shared" si="27"/>
        <v>0</v>
      </c>
    </row>
    <row r="29" spans="2:21" s="261" customFormat="1" ht="21.75" thickBot="1" x14ac:dyDescent="0.3">
      <c r="B29" s="724"/>
      <c r="C29" s="731"/>
      <c r="D29" s="635"/>
      <c r="E29" s="265" t="s">
        <v>636</v>
      </c>
      <c r="F29" s="54">
        <f t="shared" si="28"/>
        <v>0</v>
      </c>
      <c r="G29" s="267"/>
      <c r="H29" s="267"/>
      <c r="I29" s="267"/>
      <c r="J29" s="267"/>
      <c r="K29" s="75">
        <f t="shared" si="29"/>
        <v>0</v>
      </c>
      <c r="L29" s="305"/>
      <c r="M29" s="305"/>
      <c r="N29" s="305"/>
      <c r="O29" s="305"/>
      <c r="P29" s="352">
        <f t="shared" si="26"/>
        <v>0</v>
      </c>
      <c r="Q29" s="305"/>
      <c r="R29" s="305"/>
      <c r="S29" s="305"/>
      <c r="T29" s="305"/>
      <c r="U29" s="352">
        <f t="shared" si="27"/>
        <v>0</v>
      </c>
    </row>
    <row r="30" spans="2:21" s="261" customFormat="1" ht="16.5" customHeight="1" thickBot="1" x14ac:dyDescent="0.3">
      <c r="B30" s="726">
        <v>5</v>
      </c>
      <c r="C30" s="731"/>
      <c r="D30" s="633" t="s">
        <v>64</v>
      </c>
      <c r="E30" s="97" t="s">
        <v>120</v>
      </c>
      <c r="F30" s="54">
        <f t="shared" si="28"/>
        <v>0</v>
      </c>
      <c r="G30" s="162"/>
      <c r="H30" s="162"/>
      <c r="I30" s="162"/>
      <c r="J30" s="162"/>
      <c r="K30" s="75">
        <f t="shared" si="29"/>
        <v>0</v>
      </c>
      <c r="L30" s="305"/>
      <c r="M30" s="305"/>
      <c r="N30" s="305"/>
      <c r="O30" s="305"/>
      <c r="P30" s="352">
        <f t="shared" si="26"/>
        <v>0</v>
      </c>
      <c r="Q30" s="305"/>
      <c r="R30" s="305"/>
      <c r="S30" s="305"/>
      <c r="T30" s="305"/>
      <c r="U30" s="352">
        <f t="shared" si="27"/>
        <v>0</v>
      </c>
    </row>
    <row r="31" spans="2:21" s="261" customFormat="1" ht="16.5" customHeight="1" thickBot="1" x14ac:dyDescent="0.3">
      <c r="B31" s="723"/>
      <c r="C31" s="731"/>
      <c r="D31" s="634"/>
      <c r="E31" s="97" t="s">
        <v>207</v>
      </c>
      <c r="F31" s="54">
        <f t="shared" si="28"/>
        <v>0</v>
      </c>
      <c r="G31" s="162"/>
      <c r="H31" s="162"/>
      <c r="I31" s="162"/>
      <c r="J31" s="162"/>
      <c r="K31" s="75">
        <f t="shared" si="29"/>
        <v>0</v>
      </c>
      <c r="L31" s="305"/>
      <c r="M31" s="305"/>
      <c r="N31" s="305"/>
      <c r="O31" s="305"/>
      <c r="P31" s="352">
        <f t="shared" si="26"/>
        <v>0</v>
      </c>
      <c r="Q31" s="305"/>
      <c r="R31" s="305"/>
      <c r="S31" s="305"/>
      <c r="T31" s="305"/>
      <c r="U31" s="352">
        <f t="shared" si="27"/>
        <v>0</v>
      </c>
    </row>
    <row r="32" spans="2:21" s="261" customFormat="1" ht="16.5" customHeight="1" thickBot="1" x14ac:dyDescent="0.3">
      <c r="B32" s="723"/>
      <c r="C32" s="731"/>
      <c r="D32" s="634"/>
      <c r="E32" s="99" t="s">
        <v>116</v>
      </c>
      <c r="F32" s="54">
        <f t="shared" si="28"/>
        <v>0</v>
      </c>
      <c r="G32" s="116">
        <v>0</v>
      </c>
      <c r="H32" s="123">
        <v>0</v>
      </c>
      <c r="I32" s="123">
        <v>0</v>
      </c>
      <c r="J32" s="123">
        <v>0</v>
      </c>
      <c r="K32" s="75">
        <f t="shared" si="29"/>
        <v>0</v>
      </c>
      <c r="L32" s="116">
        <v>0</v>
      </c>
      <c r="M32" s="116">
        <v>0</v>
      </c>
      <c r="N32" s="116">
        <v>0</v>
      </c>
      <c r="O32" s="116">
        <v>0</v>
      </c>
      <c r="P32" s="352">
        <f t="shared" si="26"/>
        <v>0</v>
      </c>
      <c r="Q32" s="116">
        <v>0</v>
      </c>
      <c r="R32" s="116">
        <v>0</v>
      </c>
      <c r="S32" s="116">
        <v>0</v>
      </c>
      <c r="T32" s="116">
        <v>0</v>
      </c>
      <c r="U32" s="352">
        <f t="shared" si="27"/>
        <v>0</v>
      </c>
    </row>
    <row r="33" spans="2:21" s="261" customFormat="1" ht="16.5" customHeight="1" thickBot="1" x14ac:dyDescent="0.3">
      <c r="B33" s="723"/>
      <c r="C33" s="731"/>
      <c r="D33" s="634"/>
      <c r="E33" s="100" t="s">
        <v>637</v>
      </c>
      <c r="F33" s="54">
        <f t="shared" si="28"/>
        <v>1</v>
      </c>
      <c r="G33" s="142">
        <v>1</v>
      </c>
      <c r="H33" s="161">
        <v>0</v>
      </c>
      <c r="I33" s="161">
        <v>0</v>
      </c>
      <c r="J33" s="161">
        <v>0</v>
      </c>
      <c r="K33" s="75">
        <f t="shared" si="29"/>
        <v>1</v>
      </c>
      <c r="L33" s="142">
        <v>0</v>
      </c>
      <c r="M33" s="142">
        <v>0</v>
      </c>
      <c r="N33" s="142">
        <v>0</v>
      </c>
      <c r="O33" s="142">
        <v>0</v>
      </c>
      <c r="P33" s="352">
        <f t="shared" si="26"/>
        <v>0</v>
      </c>
      <c r="Q33" s="142">
        <v>0</v>
      </c>
      <c r="R33" s="142">
        <v>0</v>
      </c>
      <c r="S33" s="142">
        <v>0</v>
      </c>
      <c r="T33" s="142">
        <v>0</v>
      </c>
      <c r="U33" s="352">
        <f t="shared" si="27"/>
        <v>0</v>
      </c>
    </row>
    <row r="34" spans="2:21" s="261" customFormat="1" ht="21.75" thickBot="1" x14ac:dyDescent="0.3">
      <c r="B34" s="724"/>
      <c r="C34" s="731"/>
      <c r="D34" s="635"/>
      <c r="E34" s="100" t="s">
        <v>636</v>
      </c>
      <c r="F34" s="54">
        <f t="shared" si="28"/>
        <v>3</v>
      </c>
      <c r="G34" s="142">
        <v>0</v>
      </c>
      <c r="H34" s="161">
        <v>0</v>
      </c>
      <c r="I34" s="161">
        <v>0</v>
      </c>
      <c r="J34" s="161">
        <v>0</v>
      </c>
      <c r="K34" s="75">
        <f t="shared" si="29"/>
        <v>0</v>
      </c>
      <c r="L34" s="142">
        <v>2</v>
      </c>
      <c r="M34" s="142">
        <v>0</v>
      </c>
      <c r="N34" s="142">
        <v>1</v>
      </c>
      <c r="O34" s="142">
        <v>0</v>
      </c>
      <c r="P34" s="352">
        <f t="shared" si="26"/>
        <v>3</v>
      </c>
      <c r="Q34" s="142">
        <v>0</v>
      </c>
      <c r="R34" s="142">
        <v>0</v>
      </c>
      <c r="S34" s="142">
        <v>0</v>
      </c>
      <c r="T34" s="142">
        <v>0</v>
      </c>
      <c r="U34" s="352">
        <f t="shared" si="27"/>
        <v>0</v>
      </c>
    </row>
    <row r="35" spans="2:21" s="261" customFormat="1" ht="16.5" customHeight="1" x14ac:dyDescent="0.25">
      <c r="B35" s="726">
        <v>6</v>
      </c>
      <c r="C35" s="731"/>
      <c r="D35" s="633" t="s">
        <v>98</v>
      </c>
      <c r="E35" s="98" t="s">
        <v>120</v>
      </c>
      <c r="F35" s="54">
        <f t="shared" si="28"/>
        <v>0</v>
      </c>
      <c r="G35" s="112">
        <v>0</v>
      </c>
      <c r="H35" s="121">
        <v>0</v>
      </c>
      <c r="I35" s="121">
        <v>0</v>
      </c>
      <c r="J35" s="121">
        <v>0</v>
      </c>
      <c r="K35" s="75">
        <f t="shared" si="29"/>
        <v>0</v>
      </c>
      <c r="L35" s="112">
        <v>0</v>
      </c>
      <c r="M35" s="112">
        <v>0</v>
      </c>
      <c r="N35" s="112">
        <v>0</v>
      </c>
      <c r="O35" s="112">
        <v>0</v>
      </c>
      <c r="P35" s="352">
        <f t="shared" si="26"/>
        <v>0</v>
      </c>
      <c r="Q35" s="112">
        <v>0</v>
      </c>
      <c r="R35" s="112">
        <v>0</v>
      </c>
      <c r="S35" s="112">
        <v>0</v>
      </c>
      <c r="T35" s="112">
        <v>0</v>
      </c>
      <c r="U35" s="352">
        <f t="shared" si="27"/>
        <v>0</v>
      </c>
    </row>
    <row r="36" spans="2:21" s="261" customFormat="1" ht="16.5" customHeight="1" x14ac:dyDescent="0.25">
      <c r="B36" s="723"/>
      <c r="C36" s="731"/>
      <c r="D36" s="634"/>
      <c r="E36" s="98" t="s">
        <v>207</v>
      </c>
      <c r="F36" s="54">
        <f t="shared" si="28"/>
        <v>0</v>
      </c>
      <c r="G36" s="112">
        <v>0</v>
      </c>
      <c r="H36" s="121">
        <v>0</v>
      </c>
      <c r="I36" s="121">
        <v>0</v>
      </c>
      <c r="J36" s="121">
        <v>0</v>
      </c>
      <c r="K36" s="75">
        <f t="shared" si="29"/>
        <v>0</v>
      </c>
      <c r="L36" s="112">
        <v>0</v>
      </c>
      <c r="M36" s="112">
        <v>0</v>
      </c>
      <c r="N36" s="112">
        <v>0</v>
      </c>
      <c r="O36" s="112">
        <v>0</v>
      </c>
      <c r="P36" s="352">
        <f t="shared" si="26"/>
        <v>0</v>
      </c>
      <c r="Q36" s="112">
        <v>0</v>
      </c>
      <c r="R36" s="112">
        <v>0</v>
      </c>
      <c r="S36" s="112">
        <v>0</v>
      </c>
      <c r="T36" s="112">
        <v>0</v>
      </c>
      <c r="U36" s="352">
        <f t="shared" si="27"/>
        <v>0</v>
      </c>
    </row>
    <row r="37" spans="2:21" s="261" customFormat="1" ht="16.5" customHeight="1" thickBot="1" x14ac:dyDescent="0.3">
      <c r="B37" s="723"/>
      <c r="C37" s="731"/>
      <c r="D37" s="634"/>
      <c r="E37" s="99" t="s">
        <v>116</v>
      </c>
      <c r="F37" s="54">
        <f t="shared" si="28"/>
        <v>0</v>
      </c>
      <c r="G37" s="116">
        <v>0</v>
      </c>
      <c r="H37" s="123">
        <v>0</v>
      </c>
      <c r="I37" s="123">
        <v>0</v>
      </c>
      <c r="J37" s="123">
        <v>0</v>
      </c>
      <c r="K37" s="75">
        <f t="shared" si="29"/>
        <v>0</v>
      </c>
      <c r="L37" s="116">
        <v>0</v>
      </c>
      <c r="M37" s="116">
        <v>0</v>
      </c>
      <c r="N37" s="116">
        <v>0</v>
      </c>
      <c r="O37" s="116">
        <v>0</v>
      </c>
      <c r="P37" s="352">
        <f t="shared" si="26"/>
        <v>0</v>
      </c>
      <c r="Q37" s="116">
        <v>0</v>
      </c>
      <c r="R37" s="116">
        <v>0</v>
      </c>
      <c r="S37" s="116">
        <v>0</v>
      </c>
      <c r="T37" s="116">
        <v>0</v>
      </c>
      <c r="U37" s="352">
        <f t="shared" si="27"/>
        <v>0</v>
      </c>
    </row>
    <row r="38" spans="2:21" s="261" customFormat="1" ht="16.5" customHeight="1" thickBot="1" x14ac:dyDescent="0.3">
      <c r="B38" s="723"/>
      <c r="C38" s="731"/>
      <c r="D38" s="634"/>
      <c r="E38" s="100" t="s">
        <v>637</v>
      </c>
      <c r="F38" s="54">
        <f t="shared" si="28"/>
        <v>0</v>
      </c>
      <c r="G38" s="142">
        <v>0</v>
      </c>
      <c r="H38" s="161">
        <v>0</v>
      </c>
      <c r="I38" s="161">
        <v>0</v>
      </c>
      <c r="J38" s="161">
        <v>0</v>
      </c>
      <c r="K38" s="75">
        <f t="shared" si="29"/>
        <v>0</v>
      </c>
      <c r="L38" s="142">
        <v>0</v>
      </c>
      <c r="M38" s="142">
        <v>0</v>
      </c>
      <c r="N38" s="142">
        <v>0</v>
      </c>
      <c r="O38" s="142">
        <v>0</v>
      </c>
      <c r="P38" s="352">
        <f t="shared" si="26"/>
        <v>0</v>
      </c>
      <c r="Q38" s="142">
        <v>0</v>
      </c>
      <c r="R38" s="142">
        <v>0</v>
      </c>
      <c r="S38" s="142">
        <v>0</v>
      </c>
      <c r="T38" s="142">
        <v>0</v>
      </c>
      <c r="U38" s="352">
        <f t="shared" si="27"/>
        <v>0</v>
      </c>
    </row>
    <row r="39" spans="2:21" s="261" customFormat="1" ht="21.75" thickBot="1" x14ac:dyDescent="0.3">
      <c r="B39" s="724"/>
      <c r="C39" s="731"/>
      <c r="D39" s="635"/>
      <c r="E39" s="100" t="s">
        <v>636</v>
      </c>
      <c r="F39" s="54">
        <f t="shared" si="28"/>
        <v>0</v>
      </c>
      <c r="G39" s="142">
        <v>0</v>
      </c>
      <c r="H39" s="161">
        <v>0</v>
      </c>
      <c r="I39" s="161">
        <v>0</v>
      </c>
      <c r="J39" s="161">
        <v>0</v>
      </c>
      <c r="K39" s="75">
        <f t="shared" si="29"/>
        <v>0</v>
      </c>
      <c r="L39" s="142">
        <v>0</v>
      </c>
      <c r="M39" s="142">
        <v>0</v>
      </c>
      <c r="N39" s="142">
        <v>0</v>
      </c>
      <c r="O39" s="142">
        <v>0</v>
      </c>
      <c r="P39" s="352">
        <f t="shared" si="26"/>
        <v>0</v>
      </c>
      <c r="Q39" s="142">
        <v>0</v>
      </c>
      <c r="R39" s="142">
        <v>0</v>
      </c>
      <c r="S39" s="142">
        <v>0</v>
      </c>
      <c r="T39" s="142">
        <v>0</v>
      </c>
      <c r="U39" s="352">
        <f t="shared" si="27"/>
        <v>0</v>
      </c>
    </row>
    <row r="40" spans="2:21" s="261" customFormat="1" ht="16.5" customHeight="1" x14ac:dyDescent="0.25">
      <c r="B40" s="726">
        <v>7</v>
      </c>
      <c r="C40" s="731"/>
      <c r="D40" s="633" t="s">
        <v>512</v>
      </c>
      <c r="E40" s="98" t="s">
        <v>120</v>
      </c>
      <c r="F40" s="54">
        <f t="shared" si="28"/>
        <v>2</v>
      </c>
      <c r="G40" s="112">
        <v>0</v>
      </c>
      <c r="H40" s="121">
        <v>0</v>
      </c>
      <c r="I40" s="121">
        <v>0</v>
      </c>
      <c r="J40" s="121">
        <v>0</v>
      </c>
      <c r="K40" s="75">
        <f t="shared" si="29"/>
        <v>0</v>
      </c>
      <c r="L40" s="112">
        <v>0</v>
      </c>
      <c r="M40" s="112">
        <v>2</v>
      </c>
      <c r="N40" s="112">
        <v>0</v>
      </c>
      <c r="O40" s="112">
        <v>0</v>
      </c>
      <c r="P40" s="352">
        <f t="shared" si="26"/>
        <v>2</v>
      </c>
      <c r="Q40" s="112">
        <v>0</v>
      </c>
      <c r="R40" s="112">
        <v>0</v>
      </c>
      <c r="S40" s="112">
        <v>0</v>
      </c>
      <c r="T40" s="112">
        <v>0</v>
      </c>
      <c r="U40" s="352">
        <f t="shared" si="27"/>
        <v>0</v>
      </c>
    </row>
    <row r="41" spans="2:21" s="261" customFormat="1" ht="16.5" customHeight="1" x14ac:dyDescent="0.25">
      <c r="B41" s="723"/>
      <c r="C41" s="731"/>
      <c r="D41" s="634"/>
      <c r="E41" s="98" t="s">
        <v>207</v>
      </c>
      <c r="F41" s="54">
        <f t="shared" si="28"/>
        <v>0</v>
      </c>
      <c r="G41" s="112">
        <v>0</v>
      </c>
      <c r="H41" s="121">
        <v>0</v>
      </c>
      <c r="I41" s="121">
        <v>0</v>
      </c>
      <c r="J41" s="121">
        <v>0</v>
      </c>
      <c r="K41" s="75">
        <f t="shared" si="29"/>
        <v>0</v>
      </c>
      <c r="L41" s="112">
        <v>0</v>
      </c>
      <c r="M41" s="112">
        <v>0</v>
      </c>
      <c r="N41" s="112">
        <v>0</v>
      </c>
      <c r="O41" s="112">
        <v>0</v>
      </c>
      <c r="P41" s="352">
        <f t="shared" si="26"/>
        <v>0</v>
      </c>
      <c r="Q41" s="112">
        <v>0</v>
      </c>
      <c r="R41" s="112">
        <v>0</v>
      </c>
      <c r="S41" s="112">
        <v>0</v>
      </c>
      <c r="T41" s="112">
        <v>0</v>
      </c>
      <c r="U41" s="352">
        <f t="shared" si="27"/>
        <v>0</v>
      </c>
    </row>
    <row r="42" spans="2:21" s="261" customFormat="1" ht="16.5" customHeight="1" thickBot="1" x14ac:dyDescent="0.3">
      <c r="B42" s="723"/>
      <c r="C42" s="731"/>
      <c r="D42" s="634"/>
      <c r="E42" s="99" t="s">
        <v>116</v>
      </c>
      <c r="F42" s="54">
        <f t="shared" si="28"/>
        <v>323</v>
      </c>
      <c r="G42" s="116">
        <v>95</v>
      </c>
      <c r="H42" s="123">
        <v>2</v>
      </c>
      <c r="I42" s="123">
        <v>2</v>
      </c>
      <c r="J42" s="123">
        <v>0</v>
      </c>
      <c r="K42" s="75">
        <f t="shared" si="29"/>
        <v>99</v>
      </c>
      <c r="L42" s="123">
        <v>104</v>
      </c>
      <c r="M42" s="116">
        <v>0</v>
      </c>
      <c r="N42" s="116">
        <v>2</v>
      </c>
      <c r="O42" s="116">
        <v>0</v>
      </c>
      <c r="P42" s="352">
        <f t="shared" si="26"/>
        <v>106</v>
      </c>
      <c r="Q42" s="123">
        <v>115</v>
      </c>
      <c r="R42" s="116">
        <v>0</v>
      </c>
      <c r="S42" s="116">
        <v>3</v>
      </c>
      <c r="T42" s="116">
        <v>0</v>
      </c>
      <c r="U42" s="352">
        <f t="shared" si="27"/>
        <v>118</v>
      </c>
    </row>
    <row r="43" spans="2:21" s="261" customFormat="1" ht="16.5" customHeight="1" thickBot="1" x14ac:dyDescent="0.3">
      <c r="B43" s="723"/>
      <c r="C43" s="731"/>
      <c r="D43" s="634"/>
      <c r="E43" s="100" t="s">
        <v>637</v>
      </c>
      <c r="F43" s="54">
        <f t="shared" si="28"/>
        <v>185</v>
      </c>
      <c r="G43" s="142">
        <v>49</v>
      </c>
      <c r="H43" s="161">
        <v>0</v>
      </c>
      <c r="I43" s="161">
        <v>3</v>
      </c>
      <c r="J43" s="161">
        <v>0</v>
      </c>
      <c r="K43" s="75">
        <f t="shared" si="29"/>
        <v>52</v>
      </c>
      <c r="L43" s="142">
        <v>54</v>
      </c>
      <c r="M43" s="142">
        <v>0</v>
      </c>
      <c r="N43" s="142">
        <v>4</v>
      </c>
      <c r="O43" s="142">
        <v>0</v>
      </c>
      <c r="P43" s="352">
        <f t="shared" si="26"/>
        <v>58</v>
      </c>
      <c r="Q43" s="142">
        <v>71</v>
      </c>
      <c r="R43" s="142">
        <v>0</v>
      </c>
      <c r="S43" s="142">
        <v>4</v>
      </c>
      <c r="T43" s="142">
        <v>0</v>
      </c>
      <c r="U43" s="352">
        <f t="shared" si="27"/>
        <v>75</v>
      </c>
    </row>
    <row r="44" spans="2:21" s="261" customFormat="1" ht="21.75" thickBot="1" x14ac:dyDescent="0.3">
      <c r="B44" s="724"/>
      <c r="C44" s="731"/>
      <c r="D44" s="635"/>
      <c r="E44" s="100" t="s">
        <v>636</v>
      </c>
      <c r="F44" s="54">
        <f t="shared" si="28"/>
        <v>1</v>
      </c>
      <c r="G44" s="142">
        <v>0</v>
      </c>
      <c r="H44" s="161">
        <v>0</v>
      </c>
      <c r="I44" s="161">
        <v>0</v>
      </c>
      <c r="J44" s="161">
        <v>0</v>
      </c>
      <c r="K44" s="75">
        <f t="shared" si="29"/>
        <v>0</v>
      </c>
      <c r="L44" s="142">
        <v>0</v>
      </c>
      <c r="M44" s="142">
        <v>1</v>
      </c>
      <c r="N44" s="142">
        <v>0</v>
      </c>
      <c r="O44" s="142">
        <v>0</v>
      </c>
      <c r="P44" s="352">
        <f t="shared" si="26"/>
        <v>1</v>
      </c>
      <c r="Q44" s="142">
        <v>0</v>
      </c>
      <c r="R44" s="142">
        <v>0</v>
      </c>
      <c r="S44" s="142">
        <v>0</v>
      </c>
      <c r="T44" s="142">
        <v>0</v>
      </c>
      <c r="U44" s="352">
        <f t="shared" si="27"/>
        <v>0</v>
      </c>
    </row>
    <row r="45" spans="2:21" s="261" customFormat="1" ht="16.5" customHeight="1" thickBot="1" x14ac:dyDescent="0.3">
      <c r="B45" s="43" t="s">
        <v>615</v>
      </c>
      <c r="C45" s="731"/>
      <c r="D45" s="224" t="s">
        <v>115</v>
      </c>
      <c r="E45" s="99" t="s">
        <v>116</v>
      </c>
      <c r="F45" s="54">
        <f t="shared" si="28"/>
        <v>159</v>
      </c>
      <c r="G45" s="116">
        <v>45</v>
      </c>
      <c r="H45" s="123">
        <v>0</v>
      </c>
      <c r="I45" s="123">
        <v>1</v>
      </c>
      <c r="J45" s="123">
        <v>0</v>
      </c>
      <c r="K45" s="75">
        <f t="shared" si="29"/>
        <v>46</v>
      </c>
      <c r="L45" s="123">
        <v>56</v>
      </c>
      <c r="M45" s="116">
        <v>0</v>
      </c>
      <c r="N45" s="116">
        <v>0</v>
      </c>
      <c r="O45" s="116">
        <v>0</v>
      </c>
      <c r="P45" s="352">
        <f t="shared" si="26"/>
        <v>56</v>
      </c>
      <c r="Q45" s="123">
        <v>53</v>
      </c>
      <c r="R45" s="116">
        <v>0</v>
      </c>
      <c r="S45" s="116">
        <v>4</v>
      </c>
      <c r="T45" s="116">
        <v>0</v>
      </c>
      <c r="U45" s="352">
        <f t="shared" si="27"/>
        <v>57</v>
      </c>
    </row>
    <row r="46" spans="2:21" s="261" customFormat="1" ht="16.5" customHeight="1" thickBot="1" x14ac:dyDescent="0.3">
      <c r="B46" s="726">
        <v>8</v>
      </c>
      <c r="C46" s="731"/>
      <c r="D46" s="633" t="s">
        <v>65</v>
      </c>
      <c r="E46" s="97" t="s">
        <v>120</v>
      </c>
      <c r="F46" s="54">
        <f t="shared" si="28"/>
        <v>0</v>
      </c>
      <c r="G46" s="162"/>
      <c r="H46" s="162"/>
      <c r="I46" s="162"/>
      <c r="J46" s="162"/>
      <c r="K46" s="75">
        <f t="shared" si="29"/>
        <v>0</v>
      </c>
      <c r="L46" s="305"/>
      <c r="M46" s="305"/>
      <c r="N46" s="305"/>
      <c r="O46" s="305"/>
      <c r="P46" s="352">
        <f t="shared" si="26"/>
        <v>0</v>
      </c>
      <c r="Q46" s="305"/>
      <c r="R46" s="305"/>
      <c r="S46" s="305"/>
      <c r="T46" s="305"/>
      <c r="U46" s="352">
        <f t="shared" si="27"/>
        <v>0</v>
      </c>
    </row>
    <row r="47" spans="2:21" s="261" customFormat="1" ht="16.5" customHeight="1" thickBot="1" x14ac:dyDescent="0.3">
      <c r="B47" s="723"/>
      <c r="C47" s="731"/>
      <c r="D47" s="634"/>
      <c r="E47" s="97" t="s">
        <v>207</v>
      </c>
      <c r="F47" s="54">
        <f t="shared" si="28"/>
        <v>0</v>
      </c>
      <c r="G47" s="162"/>
      <c r="H47" s="162"/>
      <c r="I47" s="162"/>
      <c r="J47" s="162"/>
      <c r="K47" s="75">
        <f t="shared" si="29"/>
        <v>0</v>
      </c>
      <c r="L47" s="305"/>
      <c r="M47" s="305"/>
      <c r="N47" s="305"/>
      <c r="O47" s="305"/>
      <c r="P47" s="352">
        <f t="shared" si="26"/>
        <v>0</v>
      </c>
      <c r="Q47" s="305"/>
      <c r="R47" s="305"/>
      <c r="S47" s="305"/>
      <c r="T47" s="305"/>
      <c r="U47" s="352">
        <f t="shared" si="27"/>
        <v>0</v>
      </c>
    </row>
    <row r="48" spans="2:21" s="261" customFormat="1" ht="16.5" customHeight="1" thickBot="1" x14ac:dyDescent="0.3">
      <c r="B48" s="723"/>
      <c r="C48" s="731"/>
      <c r="D48" s="634"/>
      <c r="E48" s="99" t="s">
        <v>116</v>
      </c>
      <c r="F48" s="54">
        <f t="shared" si="28"/>
        <v>37</v>
      </c>
      <c r="G48" s="116">
        <v>4</v>
      </c>
      <c r="H48" s="123">
        <v>0</v>
      </c>
      <c r="I48" s="123">
        <v>1</v>
      </c>
      <c r="J48" s="123">
        <v>0</v>
      </c>
      <c r="K48" s="75">
        <f t="shared" si="29"/>
        <v>5</v>
      </c>
      <c r="L48" s="116">
        <v>9</v>
      </c>
      <c r="M48" s="116">
        <v>0</v>
      </c>
      <c r="N48" s="116">
        <v>2</v>
      </c>
      <c r="O48" s="116">
        <v>0</v>
      </c>
      <c r="P48" s="352">
        <f t="shared" si="26"/>
        <v>11</v>
      </c>
      <c r="Q48" s="116">
        <v>21</v>
      </c>
      <c r="R48" s="116">
        <v>0</v>
      </c>
      <c r="S48" s="116">
        <v>0</v>
      </c>
      <c r="T48" s="116">
        <v>0</v>
      </c>
      <c r="U48" s="352">
        <f t="shared" si="27"/>
        <v>21</v>
      </c>
    </row>
    <row r="49" spans="2:21" s="261" customFormat="1" ht="16.5" customHeight="1" thickBot="1" x14ac:dyDescent="0.3">
      <c r="B49" s="723"/>
      <c r="C49" s="731"/>
      <c r="D49" s="634"/>
      <c r="E49" s="100" t="s">
        <v>637</v>
      </c>
      <c r="F49" s="54">
        <f t="shared" si="28"/>
        <v>105</v>
      </c>
      <c r="G49" s="142">
        <v>23</v>
      </c>
      <c r="H49" s="161">
        <v>0</v>
      </c>
      <c r="I49" s="161">
        <v>3</v>
      </c>
      <c r="J49" s="161">
        <v>0</v>
      </c>
      <c r="K49" s="75">
        <f t="shared" si="29"/>
        <v>26</v>
      </c>
      <c r="L49" s="142">
        <v>29</v>
      </c>
      <c r="M49" s="142">
        <v>0</v>
      </c>
      <c r="N49" s="142">
        <v>5</v>
      </c>
      <c r="O49" s="142">
        <v>0</v>
      </c>
      <c r="P49" s="352">
        <f t="shared" si="26"/>
        <v>34</v>
      </c>
      <c r="Q49" s="142">
        <v>42</v>
      </c>
      <c r="R49" s="142">
        <v>1</v>
      </c>
      <c r="S49" s="142">
        <v>1</v>
      </c>
      <c r="T49" s="142">
        <v>1</v>
      </c>
      <c r="U49" s="352">
        <f t="shared" si="27"/>
        <v>45</v>
      </c>
    </row>
    <row r="50" spans="2:21" s="261" customFormat="1" ht="21.75" thickBot="1" x14ac:dyDescent="0.3">
      <c r="B50" s="724"/>
      <c r="C50" s="731"/>
      <c r="D50" s="635"/>
      <c r="E50" s="100" t="s">
        <v>636</v>
      </c>
      <c r="F50" s="54">
        <f t="shared" si="28"/>
        <v>110</v>
      </c>
      <c r="G50" s="142">
        <v>25</v>
      </c>
      <c r="H50" s="161">
        <v>1</v>
      </c>
      <c r="I50" s="161">
        <v>3</v>
      </c>
      <c r="J50" s="161">
        <v>0</v>
      </c>
      <c r="K50" s="75">
        <f t="shared" si="29"/>
        <v>29</v>
      </c>
      <c r="L50" s="142">
        <v>32</v>
      </c>
      <c r="M50" s="142">
        <v>0</v>
      </c>
      <c r="N50" s="142">
        <v>4</v>
      </c>
      <c r="O50" s="142">
        <v>0</v>
      </c>
      <c r="P50" s="352">
        <f t="shared" si="26"/>
        <v>36</v>
      </c>
      <c r="Q50" s="142">
        <v>40</v>
      </c>
      <c r="R50" s="142">
        <v>1</v>
      </c>
      <c r="S50" s="142">
        <v>2</v>
      </c>
      <c r="T50" s="142">
        <v>2</v>
      </c>
      <c r="U50" s="352">
        <f t="shared" si="27"/>
        <v>45</v>
      </c>
    </row>
    <row r="51" spans="2:21" s="261" customFormat="1" ht="16.5" customHeight="1" x14ac:dyDescent="0.25">
      <c r="B51" s="726">
        <v>9</v>
      </c>
      <c r="C51" s="731"/>
      <c r="D51" s="633" t="s">
        <v>691</v>
      </c>
      <c r="E51" s="98" t="s">
        <v>120</v>
      </c>
      <c r="F51" s="54">
        <f t="shared" si="28"/>
        <v>0</v>
      </c>
      <c r="G51" s="112">
        <v>0</v>
      </c>
      <c r="H51" s="121">
        <v>0</v>
      </c>
      <c r="I51" s="121">
        <v>0</v>
      </c>
      <c r="J51" s="121">
        <v>0</v>
      </c>
      <c r="K51" s="75">
        <f t="shared" si="29"/>
        <v>0</v>
      </c>
      <c r="L51" s="112">
        <v>0</v>
      </c>
      <c r="M51" s="112">
        <v>0</v>
      </c>
      <c r="N51" s="112">
        <v>0</v>
      </c>
      <c r="O51" s="112">
        <v>0</v>
      </c>
      <c r="P51" s="352">
        <f t="shared" si="26"/>
        <v>0</v>
      </c>
      <c r="Q51" s="112">
        <v>0</v>
      </c>
      <c r="R51" s="112">
        <v>0</v>
      </c>
      <c r="S51" s="112">
        <v>0</v>
      </c>
      <c r="T51" s="112">
        <v>0</v>
      </c>
      <c r="U51" s="352">
        <f t="shared" si="27"/>
        <v>0</v>
      </c>
    </row>
    <row r="52" spans="2:21" s="261" customFormat="1" ht="16.5" customHeight="1" x14ac:dyDescent="0.25">
      <c r="B52" s="723"/>
      <c r="C52" s="731"/>
      <c r="D52" s="634"/>
      <c r="E52" s="90" t="s">
        <v>207</v>
      </c>
      <c r="F52" s="54">
        <f t="shared" si="28"/>
        <v>0</v>
      </c>
      <c r="G52" s="112">
        <v>0</v>
      </c>
      <c r="H52" s="121">
        <v>0</v>
      </c>
      <c r="I52" s="121">
        <v>0</v>
      </c>
      <c r="J52" s="121">
        <v>0</v>
      </c>
      <c r="K52" s="75">
        <f t="shared" si="29"/>
        <v>0</v>
      </c>
      <c r="L52" s="112">
        <v>0</v>
      </c>
      <c r="M52" s="112">
        <v>0</v>
      </c>
      <c r="N52" s="112">
        <v>0</v>
      </c>
      <c r="O52" s="112">
        <v>0</v>
      </c>
      <c r="P52" s="352">
        <f t="shared" si="26"/>
        <v>0</v>
      </c>
      <c r="Q52" s="112">
        <v>0</v>
      </c>
      <c r="R52" s="112">
        <v>0</v>
      </c>
      <c r="S52" s="112">
        <v>0</v>
      </c>
      <c r="T52" s="112">
        <v>0</v>
      </c>
      <c r="U52" s="352">
        <f t="shared" si="27"/>
        <v>0</v>
      </c>
    </row>
    <row r="53" spans="2:21" s="261" customFormat="1" ht="16.5" customHeight="1" thickBot="1" x14ac:dyDescent="0.3">
      <c r="B53" s="723"/>
      <c r="C53" s="731"/>
      <c r="D53" s="634"/>
      <c r="E53" s="91" t="s">
        <v>116</v>
      </c>
      <c r="F53" s="54">
        <f t="shared" si="28"/>
        <v>0</v>
      </c>
      <c r="G53" s="116">
        <v>0</v>
      </c>
      <c r="H53" s="123">
        <v>0</v>
      </c>
      <c r="I53" s="123">
        <v>0</v>
      </c>
      <c r="J53" s="123">
        <v>0</v>
      </c>
      <c r="K53" s="75">
        <f t="shared" si="29"/>
        <v>0</v>
      </c>
      <c r="L53" s="116">
        <v>0</v>
      </c>
      <c r="M53" s="116">
        <v>0</v>
      </c>
      <c r="N53" s="116">
        <v>0</v>
      </c>
      <c r="O53" s="116">
        <v>0</v>
      </c>
      <c r="P53" s="352">
        <f t="shared" si="26"/>
        <v>0</v>
      </c>
      <c r="Q53" s="116">
        <v>0</v>
      </c>
      <c r="R53" s="116">
        <v>0</v>
      </c>
      <c r="S53" s="116">
        <v>0</v>
      </c>
      <c r="T53" s="116">
        <v>0</v>
      </c>
      <c r="U53" s="352">
        <f t="shared" si="27"/>
        <v>0</v>
      </c>
    </row>
    <row r="54" spans="2:21" s="261" customFormat="1" ht="16.5" customHeight="1" thickBot="1" x14ac:dyDescent="0.3">
      <c r="B54" s="723"/>
      <c r="C54" s="731"/>
      <c r="D54" s="634"/>
      <c r="E54" s="265" t="s">
        <v>637</v>
      </c>
      <c r="F54" s="54">
        <f t="shared" si="28"/>
        <v>0</v>
      </c>
      <c r="G54" s="267"/>
      <c r="H54" s="267"/>
      <c r="I54" s="267"/>
      <c r="J54" s="267"/>
      <c r="K54" s="75">
        <f t="shared" si="29"/>
        <v>0</v>
      </c>
      <c r="L54" s="305"/>
      <c r="M54" s="305"/>
      <c r="N54" s="305"/>
      <c r="O54" s="305"/>
      <c r="P54" s="352">
        <f t="shared" si="26"/>
        <v>0</v>
      </c>
      <c r="Q54" s="305"/>
      <c r="R54" s="305"/>
      <c r="S54" s="305"/>
      <c r="T54" s="305"/>
      <c r="U54" s="352">
        <f t="shared" si="27"/>
        <v>0</v>
      </c>
    </row>
    <row r="55" spans="2:21" s="261" customFormat="1" ht="21.75" thickBot="1" x14ac:dyDescent="0.3">
      <c r="B55" s="724"/>
      <c r="C55" s="731"/>
      <c r="D55" s="635"/>
      <c r="E55" s="265" t="s">
        <v>636</v>
      </c>
      <c r="F55" s="54">
        <f t="shared" si="28"/>
        <v>0</v>
      </c>
      <c r="G55" s="267"/>
      <c r="H55" s="267"/>
      <c r="I55" s="267"/>
      <c r="J55" s="267"/>
      <c r="K55" s="75">
        <f t="shared" si="29"/>
        <v>0</v>
      </c>
      <c r="L55" s="305"/>
      <c r="M55" s="305"/>
      <c r="N55" s="305"/>
      <c r="O55" s="305"/>
      <c r="P55" s="352">
        <f t="shared" si="26"/>
        <v>0</v>
      </c>
      <c r="Q55" s="305"/>
      <c r="R55" s="305"/>
      <c r="S55" s="305"/>
      <c r="T55" s="305"/>
      <c r="U55" s="352">
        <f t="shared" si="27"/>
        <v>0</v>
      </c>
    </row>
    <row r="56" spans="2:21" s="261" customFormat="1" ht="16.5" customHeight="1" thickBot="1" x14ac:dyDescent="0.3">
      <c r="B56" s="726">
        <v>10</v>
      </c>
      <c r="C56" s="731"/>
      <c r="D56" s="633" t="s">
        <v>440</v>
      </c>
      <c r="E56" s="97" t="s">
        <v>120</v>
      </c>
      <c r="F56" s="54">
        <f t="shared" si="28"/>
        <v>0</v>
      </c>
      <c r="G56" s="162"/>
      <c r="H56" s="162"/>
      <c r="I56" s="162"/>
      <c r="J56" s="162"/>
      <c r="K56" s="75">
        <f t="shared" si="29"/>
        <v>0</v>
      </c>
      <c r="L56" s="305"/>
      <c r="M56" s="305"/>
      <c r="N56" s="305"/>
      <c r="O56" s="305"/>
      <c r="P56" s="352">
        <f t="shared" si="26"/>
        <v>0</v>
      </c>
      <c r="Q56" s="305"/>
      <c r="R56" s="305"/>
      <c r="S56" s="305"/>
      <c r="T56" s="305"/>
      <c r="U56" s="352">
        <f t="shared" si="27"/>
        <v>0</v>
      </c>
    </row>
    <row r="57" spans="2:21" s="261" customFormat="1" ht="16.5" customHeight="1" thickBot="1" x14ac:dyDescent="0.3">
      <c r="B57" s="723"/>
      <c r="C57" s="731"/>
      <c r="D57" s="634"/>
      <c r="E57" s="97" t="s">
        <v>207</v>
      </c>
      <c r="F57" s="54">
        <f t="shared" si="28"/>
        <v>0</v>
      </c>
      <c r="G57" s="162"/>
      <c r="H57" s="162"/>
      <c r="I57" s="162"/>
      <c r="J57" s="162"/>
      <c r="K57" s="75">
        <f t="shared" si="29"/>
        <v>0</v>
      </c>
      <c r="L57" s="305"/>
      <c r="M57" s="305"/>
      <c r="N57" s="305"/>
      <c r="O57" s="305"/>
      <c r="P57" s="352">
        <f t="shared" si="26"/>
        <v>0</v>
      </c>
      <c r="Q57" s="305"/>
      <c r="R57" s="305"/>
      <c r="S57" s="305"/>
      <c r="T57" s="305"/>
      <c r="U57" s="352">
        <f t="shared" si="27"/>
        <v>0</v>
      </c>
    </row>
    <row r="58" spans="2:21" s="261" customFormat="1" ht="16.5" customHeight="1" thickBot="1" x14ac:dyDescent="0.3">
      <c r="B58" s="723"/>
      <c r="C58" s="731"/>
      <c r="D58" s="634"/>
      <c r="E58" s="91" t="s">
        <v>116</v>
      </c>
      <c r="F58" s="54">
        <f t="shared" si="28"/>
        <v>1</v>
      </c>
      <c r="G58" s="116">
        <v>0</v>
      </c>
      <c r="H58" s="123">
        <v>0</v>
      </c>
      <c r="I58" s="123">
        <v>0</v>
      </c>
      <c r="J58" s="123">
        <v>0</v>
      </c>
      <c r="K58" s="75">
        <f t="shared" si="29"/>
        <v>0</v>
      </c>
      <c r="L58" s="116">
        <v>0</v>
      </c>
      <c r="M58" s="116">
        <v>0</v>
      </c>
      <c r="N58" s="116">
        <v>0</v>
      </c>
      <c r="O58" s="116">
        <v>0</v>
      </c>
      <c r="P58" s="352">
        <f t="shared" si="26"/>
        <v>0</v>
      </c>
      <c r="Q58" s="116">
        <v>1</v>
      </c>
      <c r="R58" s="116">
        <v>0</v>
      </c>
      <c r="S58" s="116">
        <v>0</v>
      </c>
      <c r="T58" s="116">
        <v>0</v>
      </c>
      <c r="U58" s="352">
        <f t="shared" si="27"/>
        <v>1</v>
      </c>
    </row>
    <row r="59" spans="2:21" s="261" customFormat="1" ht="16.5" customHeight="1" thickBot="1" x14ac:dyDescent="0.3">
      <c r="B59" s="723"/>
      <c r="C59" s="731"/>
      <c r="D59" s="634"/>
      <c r="E59" s="100" t="s">
        <v>637</v>
      </c>
      <c r="F59" s="54">
        <f t="shared" si="28"/>
        <v>31</v>
      </c>
      <c r="G59" s="142">
        <v>1</v>
      </c>
      <c r="H59" s="161">
        <v>0</v>
      </c>
      <c r="I59" s="161">
        <v>1</v>
      </c>
      <c r="J59" s="161">
        <v>0</v>
      </c>
      <c r="K59" s="75">
        <f t="shared" si="29"/>
        <v>2</v>
      </c>
      <c r="L59" s="142">
        <v>13</v>
      </c>
      <c r="M59" s="142">
        <v>0</v>
      </c>
      <c r="N59" s="142">
        <v>0</v>
      </c>
      <c r="O59" s="142">
        <v>1</v>
      </c>
      <c r="P59" s="352">
        <f t="shared" si="26"/>
        <v>14</v>
      </c>
      <c r="Q59" s="142">
        <v>15</v>
      </c>
      <c r="R59" s="142">
        <v>0</v>
      </c>
      <c r="S59" s="142">
        <v>0</v>
      </c>
      <c r="T59" s="142">
        <v>0</v>
      </c>
      <c r="U59" s="352">
        <f t="shared" si="27"/>
        <v>15</v>
      </c>
    </row>
    <row r="60" spans="2:21" s="261" customFormat="1" ht="21.75" thickBot="1" x14ac:dyDescent="0.3">
      <c r="B60" s="724"/>
      <c r="C60" s="731"/>
      <c r="D60" s="635"/>
      <c r="E60" s="265" t="s">
        <v>636</v>
      </c>
      <c r="F60" s="54">
        <f t="shared" si="28"/>
        <v>0</v>
      </c>
      <c r="G60" s="267"/>
      <c r="H60" s="267"/>
      <c r="I60" s="267"/>
      <c r="J60" s="267"/>
      <c r="K60" s="75">
        <f t="shared" si="29"/>
        <v>0</v>
      </c>
      <c r="L60" s="305"/>
      <c r="M60" s="305"/>
      <c r="N60" s="305"/>
      <c r="O60" s="305"/>
      <c r="P60" s="352">
        <f t="shared" si="26"/>
        <v>0</v>
      </c>
      <c r="Q60" s="305"/>
      <c r="R60" s="305"/>
      <c r="S60" s="305"/>
      <c r="T60" s="305"/>
      <c r="U60" s="352">
        <f t="shared" si="27"/>
        <v>0</v>
      </c>
    </row>
    <row r="61" spans="2:21" s="261" customFormat="1" ht="16.5" customHeight="1" thickBot="1" x14ac:dyDescent="0.3">
      <c r="B61" s="726">
        <v>11</v>
      </c>
      <c r="C61" s="731"/>
      <c r="D61" s="633" t="s">
        <v>438</v>
      </c>
      <c r="E61" s="97" t="s">
        <v>120</v>
      </c>
      <c r="F61" s="54">
        <f t="shared" si="28"/>
        <v>0</v>
      </c>
      <c r="G61" s="162"/>
      <c r="H61" s="162"/>
      <c r="I61" s="162"/>
      <c r="J61" s="162"/>
      <c r="K61" s="75">
        <f t="shared" si="29"/>
        <v>0</v>
      </c>
      <c r="L61" s="305"/>
      <c r="M61" s="305"/>
      <c r="N61" s="305"/>
      <c r="O61" s="305"/>
      <c r="P61" s="352">
        <f t="shared" si="26"/>
        <v>0</v>
      </c>
      <c r="Q61" s="305"/>
      <c r="R61" s="305"/>
      <c r="S61" s="305"/>
      <c r="T61" s="305"/>
      <c r="U61" s="352">
        <f t="shared" si="27"/>
        <v>0</v>
      </c>
    </row>
    <row r="62" spans="2:21" s="261" customFormat="1" ht="16.5" customHeight="1" thickBot="1" x14ac:dyDescent="0.3">
      <c r="B62" s="723"/>
      <c r="C62" s="731"/>
      <c r="D62" s="634"/>
      <c r="E62" s="97" t="s">
        <v>207</v>
      </c>
      <c r="F62" s="54">
        <f t="shared" si="28"/>
        <v>0</v>
      </c>
      <c r="G62" s="162"/>
      <c r="H62" s="162"/>
      <c r="I62" s="162"/>
      <c r="J62" s="162"/>
      <c r="K62" s="75">
        <f t="shared" si="29"/>
        <v>0</v>
      </c>
      <c r="L62" s="305"/>
      <c r="M62" s="305"/>
      <c r="N62" s="305"/>
      <c r="O62" s="305"/>
      <c r="P62" s="352">
        <f t="shared" si="26"/>
        <v>0</v>
      </c>
      <c r="Q62" s="305"/>
      <c r="R62" s="305"/>
      <c r="S62" s="305"/>
      <c r="T62" s="305"/>
      <c r="U62" s="352">
        <f t="shared" si="27"/>
        <v>0</v>
      </c>
    </row>
    <row r="63" spans="2:21" s="261" customFormat="1" ht="16.5" customHeight="1" thickBot="1" x14ac:dyDescent="0.3">
      <c r="B63" s="723"/>
      <c r="C63" s="731"/>
      <c r="D63" s="634"/>
      <c r="E63" s="91" t="s">
        <v>116</v>
      </c>
      <c r="F63" s="54">
        <f t="shared" si="28"/>
        <v>24</v>
      </c>
      <c r="G63" s="116">
        <v>1</v>
      </c>
      <c r="H63" s="123">
        <v>0</v>
      </c>
      <c r="I63" s="123">
        <v>0</v>
      </c>
      <c r="J63" s="123">
        <v>0</v>
      </c>
      <c r="K63" s="75">
        <f t="shared" si="29"/>
        <v>1</v>
      </c>
      <c r="L63" s="116">
        <v>11</v>
      </c>
      <c r="M63" s="116">
        <v>0</v>
      </c>
      <c r="N63" s="116">
        <v>1</v>
      </c>
      <c r="O63" s="116">
        <v>1</v>
      </c>
      <c r="P63" s="352">
        <f t="shared" si="26"/>
        <v>13</v>
      </c>
      <c r="Q63" s="116">
        <v>9</v>
      </c>
      <c r="R63" s="116">
        <v>0</v>
      </c>
      <c r="S63" s="116">
        <v>1</v>
      </c>
      <c r="T63" s="116">
        <v>0</v>
      </c>
      <c r="U63" s="352">
        <f t="shared" si="27"/>
        <v>10</v>
      </c>
    </row>
    <row r="64" spans="2:21" s="261" customFormat="1" ht="16.5" customHeight="1" thickBot="1" x14ac:dyDescent="0.3">
      <c r="B64" s="723"/>
      <c r="C64" s="731"/>
      <c r="D64" s="634"/>
      <c r="E64" s="100" t="s">
        <v>637</v>
      </c>
      <c r="F64" s="54">
        <f t="shared" si="28"/>
        <v>39</v>
      </c>
      <c r="G64" s="142">
        <v>8</v>
      </c>
      <c r="H64" s="161">
        <v>0</v>
      </c>
      <c r="I64" s="161">
        <v>0</v>
      </c>
      <c r="J64" s="161">
        <v>1</v>
      </c>
      <c r="K64" s="75">
        <f t="shared" si="29"/>
        <v>9</v>
      </c>
      <c r="L64" s="142">
        <v>12</v>
      </c>
      <c r="M64" s="142">
        <v>0</v>
      </c>
      <c r="N64" s="142">
        <v>1</v>
      </c>
      <c r="O64" s="142">
        <v>0</v>
      </c>
      <c r="P64" s="352">
        <f t="shared" si="26"/>
        <v>13</v>
      </c>
      <c r="Q64" s="142">
        <v>16</v>
      </c>
      <c r="R64" s="142">
        <v>0</v>
      </c>
      <c r="S64" s="142">
        <v>1</v>
      </c>
      <c r="T64" s="142">
        <v>0</v>
      </c>
      <c r="U64" s="352">
        <f t="shared" si="27"/>
        <v>17</v>
      </c>
    </row>
    <row r="65" spans="2:21" s="261" customFormat="1" ht="21.75" thickBot="1" x14ac:dyDescent="0.3">
      <c r="B65" s="724"/>
      <c r="C65" s="731"/>
      <c r="D65" s="635"/>
      <c r="E65" s="100" t="s">
        <v>636</v>
      </c>
      <c r="F65" s="54">
        <f t="shared" si="28"/>
        <v>0</v>
      </c>
      <c r="G65" s="142">
        <v>0</v>
      </c>
      <c r="H65" s="161">
        <v>0</v>
      </c>
      <c r="I65" s="161">
        <v>0</v>
      </c>
      <c r="J65" s="161">
        <v>0</v>
      </c>
      <c r="K65" s="75">
        <f t="shared" si="29"/>
        <v>0</v>
      </c>
      <c r="L65" s="142">
        <v>0</v>
      </c>
      <c r="M65" s="142">
        <v>0</v>
      </c>
      <c r="N65" s="142">
        <v>0</v>
      </c>
      <c r="O65" s="142">
        <v>0</v>
      </c>
      <c r="P65" s="352">
        <f t="shared" si="26"/>
        <v>0</v>
      </c>
      <c r="Q65" s="142">
        <v>0</v>
      </c>
      <c r="R65" s="142">
        <v>0</v>
      </c>
      <c r="S65" s="142">
        <v>0</v>
      </c>
      <c r="T65" s="142">
        <v>0</v>
      </c>
      <c r="U65" s="352">
        <f t="shared" si="27"/>
        <v>0</v>
      </c>
    </row>
    <row r="66" spans="2:21" s="261" customFormat="1" ht="16.5" customHeight="1" x14ac:dyDescent="0.25">
      <c r="B66" s="726">
        <v>12</v>
      </c>
      <c r="C66" s="731"/>
      <c r="D66" s="633" t="s">
        <v>513</v>
      </c>
      <c r="E66" s="98" t="s">
        <v>120</v>
      </c>
      <c r="F66" s="54">
        <f t="shared" si="28"/>
        <v>0</v>
      </c>
      <c r="G66" s="112">
        <v>0</v>
      </c>
      <c r="H66" s="121">
        <v>0</v>
      </c>
      <c r="I66" s="121">
        <v>0</v>
      </c>
      <c r="J66" s="121">
        <v>0</v>
      </c>
      <c r="K66" s="75">
        <f t="shared" si="29"/>
        <v>0</v>
      </c>
      <c r="L66" s="112">
        <v>0</v>
      </c>
      <c r="M66" s="112">
        <v>0</v>
      </c>
      <c r="N66" s="112">
        <v>0</v>
      </c>
      <c r="O66" s="112">
        <v>0</v>
      </c>
      <c r="P66" s="352">
        <f t="shared" si="26"/>
        <v>0</v>
      </c>
      <c r="Q66" s="112">
        <v>0</v>
      </c>
      <c r="R66" s="112">
        <v>0</v>
      </c>
      <c r="S66" s="112">
        <v>0</v>
      </c>
      <c r="T66" s="112">
        <v>0</v>
      </c>
      <c r="U66" s="352">
        <f t="shared" si="27"/>
        <v>0</v>
      </c>
    </row>
    <row r="67" spans="2:21" s="261" customFormat="1" ht="16.5" customHeight="1" x14ac:dyDescent="0.25">
      <c r="B67" s="723"/>
      <c r="C67" s="731"/>
      <c r="D67" s="634"/>
      <c r="E67" s="98" t="s">
        <v>207</v>
      </c>
      <c r="F67" s="54">
        <f t="shared" si="28"/>
        <v>0</v>
      </c>
      <c r="G67" s="112">
        <v>0</v>
      </c>
      <c r="H67" s="121">
        <v>0</v>
      </c>
      <c r="I67" s="121">
        <v>0</v>
      </c>
      <c r="J67" s="121">
        <v>0</v>
      </c>
      <c r="K67" s="75">
        <f t="shared" si="29"/>
        <v>0</v>
      </c>
      <c r="L67" s="112">
        <v>0</v>
      </c>
      <c r="M67" s="112">
        <v>0</v>
      </c>
      <c r="N67" s="112">
        <v>0</v>
      </c>
      <c r="O67" s="112">
        <v>0</v>
      </c>
      <c r="P67" s="352">
        <f t="shared" si="26"/>
        <v>0</v>
      </c>
      <c r="Q67" s="112">
        <v>0</v>
      </c>
      <c r="R67" s="112">
        <v>0</v>
      </c>
      <c r="S67" s="112">
        <v>0</v>
      </c>
      <c r="T67" s="112">
        <v>0</v>
      </c>
      <c r="U67" s="352">
        <f t="shared" si="27"/>
        <v>0</v>
      </c>
    </row>
    <row r="68" spans="2:21" s="261" customFormat="1" ht="16.5" customHeight="1" thickBot="1" x14ac:dyDescent="0.3">
      <c r="B68" s="723"/>
      <c r="C68" s="731"/>
      <c r="D68" s="634"/>
      <c r="E68" s="99" t="s">
        <v>116</v>
      </c>
      <c r="F68" s="54">
        <f t="shared" si="28"/>
        <v>0</v>
      </c>
      <c r="G68" s="116">
        <v>0</v>
      </c>
      <c r="H68" s="123">
        <v>0</v>
      </c>
      <c r="I68" s="123">
        <v>0</v>
      </c>
      <c r="J68" s="123">
        <v>0</v>
      </c>
      <c r="K68" s="75">
        <f t="shared" si="29"/>
        <v>0</v>
      </c>
      <c r="L68" s="116">
        <v>0</v>
      </c>
      <c r="M68" s="116">
        <v>0</v>
      </c>
      <c r="N68" s="116">
        <v>0</v>
      </c>
      <c r="O68" s="116">
        <v>0</v>
      </c>
      <c r="P68" s="352">
        <f t="shared" si="26"/>
        <v>0</v>
      </c>
      <c r="Q68" s="116">
        <v>0</v>
      </c>
      <c r="R68" s="116">
        <v>0</v>
      </c>
      <c r="S68" s="116">
        <v>0</v>
      </c>
      <c r="T68" s="116">
        <v>0</v>
      </c>
      <c r="U68" s="352">
        <f t="shared" si="27"/>
        <v>0</v>
      </c>
    </row>
    <row r="69" spans="2:21" s="261" customFormat="1" ht="16.5" customHeight="1" thickBot="1" x14ac:dyDescent="0.3">
      <c r="B69" s="723"/>
      <c r="C69" s="731"/>
      <c r="D69" s="634"/>
      <c r="E69" s="265" t="s">
        <v>637</v>
      </c>
      <c r="F69" s="54">
        <f t="shared" si="28"/>
        <v>0</v>
      </c>
      <c r="G69" s="267"/>
      <c r="H69" s="267"/>
      <c r="I69" s="267"/>
      <c r="J69" s="267"/>
      <c r="K69" s="75">
        <f t="shared" si="29"/>
        <v>0</v>
      </c>
      <c r="L69" s="305"/>
      <c r="M69" s="305"/>
      <c r="N69" s="305"/>
      <c r="O69" s="305"/>
      <c r="P69" s="352">
        <f t="shared" si="26"/>
        <v>0</v>
      </c>
      <c r="Q69" s="305"/>
      <c r="R69" s="305"/>
      <c r="S69" s="305"/>
      <c r="T69" s="305"/>
      <c r="U69" s="352">
        <f t="shared" si="27"/>
        <v>0</v>
      </c>
    </row>
    <row r="70" spans="2:21" s="261" customFormat="1" ht="21.75" thickBot="1" x14ac:dyDescent="0.3">
      <c r="B70" s="724"/>
      <c r="C70" s="731"/>
      <c r="D70" s="635"/>
      <c r="E70" s="265" t="s">
        <v>636</v>
      </c>
      <c r="F70" s="54">
        <f t="shared" si="28"/>
        <v>0</v>
      </c>
      <c r="G70" s="267"/>
      <c r="H70" s="267"/>
      <c r="I70" s="267"/>
      <c r="J70" s="267"/>
      <c r="K70" s="75">
        <f t="shared" si="29"/>
        <v>0</v>
      </c>
      <c r="L70" s="305"/>
      <c r="M70" s="305"/>
      <c r="N70" s="305"/>
      <c r="O70" s="305"/>
      <c r="P70" s="352">
        <f t="shared" si="26"/>
        <v>0</v>
      </c>
      <c r="Q70" s="305"/>
      <c r="R70" s="305"/>
      <c r="S70" s="305"/>
      <c r="T70" s="305"/>
      <c r="U70" s="352">
        <f t="shared" si="27"/>
        <v>0</v>
      </c>
    </row>
    <row r="71" spans="2:21" s="261" customFormat="1" ht="16.5" customHeight="1" x14ac:dyDescent="0.25">
      <c r="B71" s="726">
        <v>13</v>
      </c>
      <c r="C71" s="731"/>
      <c r="D71" s="633" t="s">
        <v>470</v>
      </c>
      <c r="E71" s="98" t="s">
        <v>120</v>
      </c>
      <c r="F71" s="54">
        <f t="shared" si="28"/>
        <v>0</v>
      </c>
      <c r="G71" s="112">
        <v>0</v>
      </c>
      <c r="H71" s="121">
        <v>0</v>
      </c>
      <c r="I71" s="121">
        <v>0</v>
      </c>
      <c r="J71" s="121">
        <v>0</v>
      </c>
      <c r="K71" s="75">
        <f t="shared" si="29"/>
        <v>0</v>
      </c>
      <c r="L71" s="112">
        <v>0</v>
      </c>
      <c r="M71" s="112">
        <v>0</v>
      </c>
      <c r="N71" s="112">
        <v>0</v>
      </c>
      <c r="O71" s="112">
        <v>0</v>
      </c>
      <c r="P71" s="352">
        <f t="shared" si="26"/>
        <v>0</v>
      </c>
      <c r="Q71" s="112">
        <v>0</v>
      </c>
      <c r="R71" s="112">
        <v>0</v>
      </c>
      <c r="S71" s="112">
        <v>0</v>
      </c>
      <c r="T71" s="112">
        <v>0</v>
      </c>
      <c r="U71" s="352">
        <f t="shared" si="27"/>
        <v>0</v>
      </c>
    </row>
    <row r="72" spans="2:21" s="261" customFormat="1" ht="16.5" customHeight="1" x14ac:dyDescent="0.25">
      <c r="B72" s="723"/>
      <c r="C72" s="731"/>
      <c r="D72" s="634"/>
      <c r="E72" s="98" t="s">
        <v>207</v>
      </c>
      <c r="F72" s="54">
        <f t="shared" si="28"/>
        <v>0</v>
      </c>
      <c r="G72" s="112">
        <v>0</v>
      </c>
      <c r="H72" s="121">
        <v>0</v>
      </c>
      <c r="I72" s="121">
        <v>0</v>
      </c>
      <c r="J72" s="121">
        <v>0</v>
      </c>
      <c r="K72" s="75">
        <f t="shared" si="29"/>
        <v>0</v>
      </c>
      <c r="L72" s="112">
        <v>0</v>
      </c>
      <c r="M72" s="112">
        <v>0</v>
      </c>
      <c r="N72" s="112">
        <v>0</v>
      </c>
      <c r="O72" s="112">
        <v>0</v>
      </c>
      <c r="P72" s="352">
        <f t="shared" si="26"/>
        <v>0</v>
      </c>
      <c r="Q72" s="112">
        <v>0</v>
      </c>
      <c r="R72" s="112">
        <v>0</v>
      </c>
      <c r="S72" s="112">
        <v>0</v>
      </c>
      <c r="T72" s="112">
        <v>0</v>
      </c>
      <c r="U72" s="352">
        <f t="shared" si="27"/>
        <v>0</v>
      </c>
    </row>
    <row r="73" spans="2:21" s="261" customFormat="1" ht="16.5" customHeight="1" thickBot="1" x14ac:dyDescent="0.3">
      <c r="B73" s="723"/>
      <c r="C73" s="731"/>
      <c r="D73" s="634"/>
      <c r="E73" s="99" t="s">
        <v>116</v>
      </c>
      <c r="F73" s="54">
        <f t="shared" si="28"/>
        <v>1</v>
      </c>
      <c r="G73" s="116">
        <v>0</v>
      </c>
      <c r="H73" s="123">
        <v>0</v>
      </c>
      <c r="I73" s="123">
        <v>0</v>
      </c>
      <c r="J73" s="123">
        <v>0</v>
      </c>
      <c r="K73" s="75">
        <f t="shared" si="29"/>
        <v>0</v>
      </c>
      <c r="L73" s="116">
        <v>1</v>
      </c>
      <c r="M73" s="116">
        <v>0</v>
      </c>
      <c r="N73" s="116">
        <v>0</v>
      </c>
      <c r="O73" s="116">
        <v>0</v>
      </c>
      <c r="P73" s="352">
        <f t="shared" si="26"/>
        <v>1</v>
      </c>
      <c r="Q73" s="116">
        <v>0</v>
      </c>
      <c r="R73" s="116">
        <v>0</v>
      </c>
      <c r="S73" s="116">
        <v>0</v>
      </c>
      <c r="T73" s="116">
        <v>0</v>
      </c>
      <c r="U73" s="352">
        <f t="shared" si="27"/>
        <v>0</v>
      </c>
    </row>
    <row r="74" spans="2:21" s="261" customFormat="1" ht="16.5" customHeight="1" thickBot="1" x14ac:dyDescent="0.3">
      <c r="B74" s="723"/>
      <c r="C74" s="731"/>
      <c r="D74" s="634"/>
      <c r="E74" s="100" t="s">
        <v>637</v>
      </c>
      <c r="F74" s="54">
        <f t="shared" si="28"/>
        <v>18</v>
      </c>
      <c r="G74" s="142">
        <v>4</v>
      </c>
      <c r="H74" s="161">
        <v>0</v>
      </c>
      <c r="I74" s="161">
        <v>0</v>
      </c>
      <c r="J74" s="161">
        <v>0</v>
      </c>
      <c r="K74" s="75">
        <f t="shared" si="29"/>
        <v>4</v>
      </c>
      <c r="L74" s="142">
        <v>4</v>
      </c>
      <c r="M74" s="142">
        <v>0</v>
      </c>
      <c r="N74" s="142">
        <v>0</v>
      </c>
      <c r="O74" s="142">
        <v>0</v>
      </c>
      <c r="P74" s="352">
        <f t="shared" ref="P74:P137" si="30">L74+M74+N74+O74</f>
        <v>4</v>
      </c>
      <c r="Q74" s="142">
        <v>9</v>
      </c>
      <c r="R74" s="142">
        <v>0</v>
      </c>
      <c r="S74" s="142">
        <v>0</v>
      </c>
      <c r="T74" s="142">
        <v>1</v>
      </c>
      <c r="U74" s="352">
        <f t="shared" ref="U74:U137" si="31">Q74+R74+S74+T74</f>
        <v>10</v>
      </c>
    </row>
    <row r="75" spans="2:21" s="261" customFormat="1" ht="21.75" thickBot="1" x14ac:dyDescent="0.3">
      <c r="B75" s="724"/>
      <c r="C75" s="731"/>
      <c r="D75" s="635"/>
      <c r="E75" s="100" t="s">
        <v>636</v>
      </c>
      <c r="F75" s="54">
        <f t="shared" ref="F75:F138" si="32">K75+P75+U75</f>
        <v>14</v>
      </c>
      <c r="G75" s="142">
        <v>1</v>
      </c>
      <c r="H75" s="161">
        <v>0</v>
      </c>
      <c r="I75" s="161">
        <v>0</v>
      </c>
      <c r="J75" s="161">
        <v>0</v>
      </c>
      <c r="K75" s="75">
        <f t="shared" ref="K75:K138" si="33">G75+H75+I75+J75</f>
        <v>1</v>
      </c>
      <c r="L75" s="142">
        <v>4</v>
      </c>
      <c r="M75" s="142">
        <v>0</v>
      </c>
      <c r="N75" s="142">
        <v>0</v>
      </c>
      <c r="O75" s="142">
        <v>0</v>
      </c>
      <c r="P75" s="352">
        <f t="shared" si="30"/>
        <v>4</v>
      </c>
      <c r="Q75" s="142">
        <v>8</v>
      </c>
      <c r="R75" s="142">
        <v>0</v>
      </c>
      <c r="S75" s="142">
        <v>0</v>
      </c>
      <c r="T75" s="142">
        <v>1</v>
      </c>
      <c r="U75" s="352">
        <f t="shared" si="31"/>
        <v>9</v>
      </c>
    </row>
    <row r="76" spans="2:21" s="261" customFormat="1" ht="16.5" customHeight="1" x14ac:dyDescent="0.25">
      <c r="B76" s="726">
        <v>16</v>
      </c>
      <c r="C76" s="731"/>
      <c r="D76" s="633" t="s">
        <v>514</v>
      </c>
      <c r="E76" s="98" t="s">
        <v>120</v>
      </c>
      <c r="F76" s="54">
        <f t="shared" si="32"/>
        <v>0</v>
      </c>
      <c r="G76" s="112">
        <v>0</v>
      </c>
      <c r="H76" s="121">
        <v>0</v>
      </c>
      <c r="I76" s="121">
        <v>0</v>
      </c>
      <c r="J76" s="121">
        <v>0</v>
      </c>
      <c r="K76" s="75">
        <f t="shared" si="33"/>
        <v>0</v>
      </c>
      <c r="L76" s="112">
        <v>0</v>
      </c>
      <c r="M76" s="112">
        <v>0</v>
      </c>
      <c r="N76" s="112">
        <v>0</v>
      </c>
      <c r="O76" s="112">
        <v>0</v>
      </c>
      <c r="P76" s="352">
        <f t="shared" si="30"/>
        <v>0</v>
      </c>
      <c r="Q76" s="112">
        <v>0</v>
      </c>
      <c r="R76" s="112">
        <v>0</v>
      </c>
      <c r="S76" s="112">
        <v>0</v>
      </c>
      <c r="T76" s="112">
        <v>0</v>
      </c>
      <c r="U76" s="352">
        <f t="shared" si="31"/>
        <v>0</v>
      </c>
    </row>
    <row r="77" spans="2:21" s="261" customFormat="1" ht="16.5" customHeight="1" x14ac:dyDescent="0.25">
      <c r="B77" s="723"/>
      <c r="C77" s="731"/>
      <c r="D77" s="634"/>
      <c r="E77" s="98" t="s">
        <v>207</v>
      </c>
      <c r="F77" s="54">
        <f t="shared" si="32"/>
        <v>0</v>
      </c>
      <c r="G77" s="112">
        <v>0</v>
      </c>
      <c r="H77" s="121">
        <v>0</v>
      </c>
      <c r="I77" s="121">
        <v>0</v>
      </c>
      <c r="J77" s="121">
        <v>0</v>
      </c>
      <c r="K77" s="75">
        <f t="shared" si="33"/>
        <v>0</v>
      </c>
      <c r="L77" s="112">
        <v>0</v>
      </c>
      <c r="M77" s="112">
        <v>0</v>
      </c>
      <c r="N77" s="112">
        <v>0</v>
      </c>
      <c r="O77" s="112">
        <v>0</v>
      </c>
      <c r="P77" s="352">
        <f t="shared" si="30"/>
        <v>0</v>
      </c>
      <c r="Q77" s="112">
        <v>0</v>
      </c>
      <c r="R77" s="112">
        <v>0</v>
      </c>
      <c r="S77" s="112">
        <v>0</v>
      </c>
      <c r="T77" s="112">
        <v>0</v>
      </c>
      <c r="U77" s="352">
        <f t="shared" si="31"/>
        <v>0</v>
      </c>
    </row>
    <row r="78" spans="2:21" s="261" customFormat="1" ht="16.5" customHeight="1" thickBot="1" x14ac:dyDescent="0.3">
      <c r="B78" s="724"/>
      <c r="C78" s="731"/>
      <c r="D78" s="635"/>
      <c r="E78" s="99" t="s">
        <v>116</v>
      </c>
      <c r="F78" s="54">
        <f t="shared" si="32"/>
        <v>0</v>
      </c>
      <c r="G78" s="116">
        <v>0</v>
      </c>
      <c r="H78" s="123">
        <v>0</v>
      </c>
      <c r="I78" s="123">
        <v>0</v>
      </c>
      <c r="J78" s="123">
        <v>0</v>
      </c>
      <c r="K78" s="75">
        <f t="shared" si="33"/>
        <v>0</v>
      </c>
      <c r="L78" s="116">
        <v>0</v>
      </c>
      <c r="M78" s="116">
        <v>0</v>
      </c>
      <c r="N78" s="116">
        <v>0</v>
      </c>
      <c r="O78" s="116">
        <v>0</v>
      </c>
      <c r="P78" s="352">
        <f t="shared" si="30"/>
        <v>0</v>
      </c>
      <c r="Q78" s="116">
        <v>0</v>
      </c>
      <c r="R78" s="116">
        <v>0</v>
      </c>
      <c r="S78" s="116">
        <v>0</v>
      </c>
      <c r="T78" s="116">
        <v>0</v>
      </c>
      <c r="U78" s="352">
        <f t="shared" si="31"/>
        <v>0</v>
      </c>
    </row>
    <row r="79" spans="2:21" s="261" customFormat="1" ht="16.5" customHeight="1" x14ac:dyDescent="0.25">
      <c r="B79" s="726">
        <v>17</v>
      </c>
      <c r="C79" s="731"/>
      <c r="D79" s="633" t="s">
        <v>692</v>
      </c>
      <c r="E79" s="110" t="s">
        <v>120</v>
      </c>
      <c r="F79" s="54">
        <f t="shared" si="32"/>
        <v>1</v>
      </c>
      <c r="G79" s="112">
        <v>0</v>
      </c>
      <c r="H79" s="121">
        <v>0</v>
      </c>
      <c r="I79" s="121">
        <v>0</v>
      </c>
      <c r="J79" s="121">
        <v>0</v>
      </c>
      <c r="K79" s="75">
        <f t="shared" si="33"/>
        <v>0</v>
      </c>
      <c r="L79" s="112">
        <v>0</v>
      </c>
      <c r="M79" s="112">
        <v>0</v>
      </c>
      <c r="N79" s="112">
        <v>0</v>
      </c>
      <c r="O79" s="112">
        <v>0</v>
      </c>
      <c r="P79" s="352">
        <f t="shared" si="30"/>
        <v>0</v>
      </c>
      <c r="Q79" s="112">
        <v>1</v>
      </c>
      <c r="R79" s="112">
        <v>0</v>
      </c>
      <c r="S79" s="112">
        <v>0</v>
      </c>
      <c r="T79" s="112">
        <v>0</v>
      </c>
      <c r="U79" s="352">
        <f t="shared" si="31"/>
        <v>1</v>
      </c>
    </row>
    <row r="80" spans="2:21" s="261" customFormat="1" ht="16.5" customHeight="1" x14ac:dyDescent="0.25">
      <c r="B80" s="723"/>
      <c r="C80" s="731"/>
      <c r="D80" s="634"/>
      <c r="E80" s="110" t="s">
        <v>207</v>
      </c>
      <c r="F80" s="54">
        <f t="shared" si="32"/>
        <v>0</v>
      </c>
      <c r="G80" s="112">
        <v>0</v>
      </c>
      <c r="H80" s="121">
        <v>0</v>
      </c>
      <c r="I80" s="121">
        <v>0</v>
      </c>
      <c r="J80" s="121">
        <v>0</v>
      </c>
      <c r="K80" s="75">
        <f t="shared" si="33"/>
        <v>0</v>
      </c>
      <c r="L80" s="112">
        <v>0</v>
      </c>
      <c r="M80" s="112">
        <v>0</v>
      </c>
      <c r="N80" s="112">
        <v>0</v>
      </c>
      <c r="O80" s="112">
        <v>0</v>
      </c>
      <c r="P80" s="352">
        <f t="shared" si="30"/>
        <v>0</v>
      </c>
      <c r="Q80" s="112">
        <v>0</v>
      </c>
      <c r="R80" s="112">
        <v>0</v>
      </c>
      <c r="S80" s="112">
        <v>0</v>
      </c>
      <c r="T80" s="112">
        <v>0</v>
      </c>
      <c r="U80" s="352">
        <f t="shared" si="31"/>
        <v>0</v>
      </c>
    </row>
    <row r="81" spans="2:21" s="261" customFormat="1" ht="16.5" customHeight="1" thickBot="1" x14ac:dyDescent="0.3">
      <c r="B81" s="724"/>
      <c r="C81" s="731"/>
      <c r="D81" s="635"/>
      <c r="E81" s="125" t="s">
        <v>116</v>
      </c>
      <c r="F81" s="54">
        <f t="shared" si="32"/>
        <v>0</v>
      </c>
      <c r="G81" s="116">
        <v>0</v>
      </c>
      <c r="H81" s="123">
        <v>0</v>
      </c>
      <c r="I81" s="123">
        <v>0</v>
      </c>
      <c r="J81" s="123">
        <v>0</v>
      </c>
      <c r="K81" s="75">
        <f t="shared" si="33"/>
        <v>0</v>
      </c>
      <c r="L81" s="116">
        <v>0</v>
      </c>
      <c r="M81" s="116">
        <v>0</v>
      </c>
      <c r="N81" s="116">
        <v>0</v>
      </c>
      <c r="O81" s="116">
        <v>0</v>
      </c>
      <c r="P81" s="352">
        <f t="shared" si="30"/>
        <v>0</v>
      </c>
      <c r="Q81" s="116">
        <v>0</v>
      </c>
      <c r="R81" s="116">
        <v>0</v>
      </c>
      <c r="S81" s="116">
        <v>0</v>
      </c>
      <c r="T81" s="116">
        <v>0</v>
      </c>
      <c r="U81" s="352">
        <f t="shared" si="31"/>
        <v>0</v>
      </c>
    </row>
    <row r="82" spans="2:21" s="261" customFormat="1" ht="16.5" customHeight="1" thickBot="1" x14ac:dyDescent="0.3">
      <c r="B82" s="726">
        <v>18</v>
      </c>
      <c r="C82" s="731"/>
      <c r="D82" s="633" t="s">
        <v>439</v>
      </c>
      <c r="E82" s="105" t="s">
        <v>120</v>
      </c>
      <c r="F82" s="54">
        <f t="shared" si="32"/>
        <v>0</v>
      </c>
      <c r="G82" s="162"/>
      <c r="H82" s="162"/>
      <c r="I82" s="162"/>
      <c r="J82" s="162"/>
      <c r="K82" s="75">
        <f t="shared" si="33"/>
        <v>0</v>
      </c>
      <c r="L82" s="305"/>
      <c r="M82" s="305"/>
      <c r="N82" s="305"/>
      <c r="O82" s="305"/>
      <c r="P82" s="352">
        <f t="shared" si="30"/>
        <v>0</v>
      </c>
      <c r="Q82" s="305"/>
      <c r="R82" s="305"/>
      <c r="S82" s="305"/>
      <c r="T82" s="305"/>
      <c r="U82" s="352">
        <f t="shared" si="31"/>
        <v>0</v>
      </c>
    </row>
    <row r="83" spans="2:21" s="261" customFormat="1" ht="16.5" customHeight="1" thickBot="1" x14ac:dyDescent="0.3">
      <c r="B83" s="723"/>
      <c r="C83" s="731"/>
      <c r="D83" s="634"/>
      <c r="E83" s="105" t="s">
        <v>207</v>
      </c>
      <c r="F83" s="54">
        <f t="shared" si="32"/>
        <v>0</v>
      </c>
      <c r="G83" s="162"/>
      <c r="H83" s="162"/>
      <c r="I83" s="162"/>
      <c r="J83" s="162"/>
      <c r="K83" s="75">
        <f t="shared" si="33"/>
        <v>0</v>
      </c>
      <c r="L83" s="305"/>
      <c r="M83" s="305"/>
      <c r="N83" s="305"/>
      <c r="O83" s="305"/>
      <c r="P83" s="352">
        <f t="shared" si="30"/>
        <v>0</v>
      </c>
      <c r="Q83" s="305"/>
      <c r="R83" s="305"/>
      <c r="S83" s="305"/>
      <c r="T83" s="305"/>
      <c r="U83" s="352">
        <f t="shared" si="31"/>
        <v>0</v>
      </c>
    </row>
    <row r="84" spans="2:21" s="261" customFormat="1" ht="16.5" customHeight="1" thickBot="1" x14ac:dyDescent="0.3">
      <c r="B84" s="723"/>
      <c r="C84" s="731"/>
      <c r="D84" s="634"/>
      <c r="E84" s="125" t="s">
        <v>116</v>
      </c>
      <c r="F84" s="54">
        <f t="shared" si="32"/>
        <v>0</v>
      </c>
      <c r="G84" s="116">
        <v>0</v>
      </c>
      <c r="H84" s="123">
        <v>0</v>
      </c>
      <c r="I84" s="123">
        <v>0</v>
      </c>
      <c r="J84" s="123">
        <v>0</v>
      </c>
      <c r="K84" s="75">
        <f t="shared" si="33"/>
        <v>0</v>
      </c>
      <c r="L84" s="116">
        <v>0</v>
      </c>
      <c r="M84" s="116">
        <v>0</v>
      </c>
      <c r="N84" s="116">
        <v>0</v>
      </c>
      <c r="O84" s="116">
        <v>0</v>
      </c>
      <c r="P84" s="352">
        <f t="shared" si="30"/>
        <v>0</v>
      </c>
      <c r="Q84" s="116">
        <v>0</v>
      </c>
      <c r="R84" s="116">
        <v>0</v>
      </c>
      <c r="S84" s="116">
        <v>0</v>
      </c>
      <c r="T84" s="116">
        <v>0</v>
      </c>
      <c r="U84" s="352">
        <f t="shared" si="31"/>
        <v>0</v>
      </c>
    </row>
    <row r="85" spans="2:21" s="261" customFormat="1" ht="16.5" customHeight="1" thickBot="1" x14ac:dyDescent="0.3">
      <c r="B85" s="723"/>
      <c r="C85" s="731"/>
      <c r="D85" s="634"/>
      <c r="E85" s="100" t="s">
        <v>637</v>
      </c>
      <c r="F85" s="54">
        <f t="shared" si="32"/>
        <v>0</v>
      </c>
      <c r="G85" s="142">
        <v>0</v>
      </c>
      <c r="H85" s="161">
        <v>0</v>
      </c>
      <c r="I85" s="161">
        <v>0</v>
      </c>
      <c r="J85" s="161">
        <v>0</v>
      </c>
      <c r="K85" s="75">
        <f t="shared" si="33"/>
        <v>0</v>
      </c>
      <c r="L85" s="142">
        <v>0</v>
      </c>
      <c r="M85" s="142">
        <v>0</v>
      </c>
      <c r="N85" s="142">
        <v>0</v>
      </c>
      <c r="O85" s="142">
        <v>0</v>
      </c>
      <c r="P85" s="352">
        <f t="shared" si="30"/>
        <v>0</v>
      </c>
      <c r="Q85" s="142">
        <v>0</v>
      </c>
      <c r="R85" s="142">
        <v>0</v>
      </c>
      <c r="S85" s="142">
        <v>0</v>
      </c>
      <c r="T85" s="142">
        <v>0</v>
      </c>
      <c r="U85" s="352">
        <f t="shared" si="31"/>
        <v>0</v>
      </c>
    </row>
    <row r="86" spans="2:21" s="261" customFormat="1" ht="30.75" customHeight="1" thickBot="1" x14ac:dyDescent="0.3">
      <c r="B86" s="724"/>
      <c r="C86" s="731"/>
      <c r="D86" s="635"/>
      <c r="E86" s="265" t="s">
        <v>636</v>
      </c>
      <c r="F86" s="54">
        <f t="shared" si="32"/>
        <v>0</v>
      </c>
      <c r="G86" s="267"/>
      <c r="H86" s="267"/>
      <c r="I86" s="267"/>
      <c r="J86" s="267"/>
      <c r="K86" s="75">
        <f t="shared" si="33"/>
        <v>0</v>
      </c>
      <c r="L86" s="305"/>
      <c r="M86" s="305"/>
      <c r="N86" s="305"/>
      <c r="O86" s="305"/>
      <c r="P86" s="352">
        <f t="shared" si="30"/>
        <v>0</v>
      </c>
      <c r="Q86" s="305"/>
      <c r="R86" s="305"/>
      <c r="S86" s="305"/>
      <c r="T86" s="305"/>
      <c r="U86" s="352">
        <f t="shared" si="31"/>
        <v>0</v>
      </c>
    </row>
    <row r="87" spans="2:21" s="261" customFormat="1" ht="16.5" customHeight="1" thickBot="1" x14ac:dyDescent="0.3">
      <c r="B87" s="726">
        <v>19</v>
      </c>
      <c r="C87" s="731"/>
      <c r="D87" s="633" t="s">
        <v>515</v>
      </c>
      <c r="E87" s="105" t="s">
        <v>120</v>
      </c>
      <c r="F87" s="54">
        <f t="shared" si="32"/>
        <v>0</v>
      </c>
      <c r="G87" s="162"/>
      <c r="H87" s="162"/>
      <c r="I87" s="162"/>
      <c r="J87" s="162"/>
      <c r="K87" s="75">
        <f t="shared" si="33"/>
        <v>0</v>
      </c>
      <c r="L87" s="305"/>
      <c r="M87" s="305"/>
      <c r="N87" s="305"/>
      <c r="O87" s="305"/>
      <c r="P87" s="352">
        <f t="shared" si="30"/>
        <v>0</v>
      </c>
      <c r="Q87" s="305"/>
      <c r="R87" s="305"/>
      <c r="S87" s="305"/>
      <c r="T87" s="305"/>
      <c r="U87" s="352">
        <f t="shared" si="31"/>
        <v>0</v>
      </c>
    </row>
    <row r="88" spans="2:21" s="261" customFormat="1" ht="16.5" customHeight="1" thickBot="1" x14ac:dyDescent="0.3">
      <c r="B88" s="723"/>
      <c r="C88" s="731"/>
      <c r="D88" s="634"/>
      <c r="E88" s="105" t="s">
        <v>207</v>
      </c>
      <c r="F88" s="54">
        <f t="shared" si="32"/>
        <v>0</v>
      </c>
      <c r="G88" s="162"/>
      <c r="H88" s="162"/>
      <c r="I88" s="162"/>
      <c r="J88" s="162"/>
      <c r="K88" s="75">
        <f t="shared" si="33"/>
        <v>0</v>
      </c>
      <c r="L88" s="305"/>
      <c r="M88" s="305"/>
      <c r="N88" s="305"/>
      <c r="O88" s="305"/>
      <c r="P88" s="352">
        <f t="shared" si="30"/>
        <v>0</v>
      </c>
      <c r="Q88" s="305"/>
      <c r="R88" s="305"/>
      <c r="S88" s="305"/>
      <c r="T88" s="305"/>
      <c r="U88" s="352">
        <f t="shared" si="31"/>
        <v>0</v>
      </c>
    </row>
    <row r="89" spans="2:21" s="261" customFormat="1" ht="16.5" customHeight="1" thickBot="1" x14ac:dyDescent="0.3">
      <c r="B89" s="723"/>
      <c r="C89" s="731"/>
      <c r="D89" s="634"/>
      <c r="E89" s="125" t="s">
        <v>116</v>
      </c>
      <c r="F89" s="54">
        <f t="shared" si="32"/>
        <v>0</v>
      </c>
      <c r="G89" s="116">
        <v>0</v>
      </c>
      <c r="H89" s="123">
        <v>0</v>
      </c>
      <c r="I89" s="123">
        <v>0</v>
      </c>
      <c r="J89" s="123">
        <v>0</v>
      </c>
      <c r="K89" s="75">
        <f t="shared" si="33"/>
        <v>0</v>
      </c>
      <c r="L89" s="116">
        <v>0</v>
      </c>
      <c r="M89" s="116">
        <v>0</v>
      </c>
      <c r="N89" s="116">
        <v>0</v>
      </c>
      <c r="O89" s="116">
        <v>0</v>
      </c>
      <c r="P89" s="352">
        <f t="shared" si="30"/>
        <v>0</v>
      </c>
      <c r="Q89" s="116">
        <v>0</v>
      </c>
      <c r="R89" s="116">
        <v>0</v>
      </c>
      <c r="S89" s="116">
        <v>0</v>
      </c>
      <c r="T89" s="116">
        <v>0</v>
      </c>
      <c r="U89" s="352">
        <f t="shared" si="31"/>
        <v>0</v>
      </c>
    </row>
    <row r="90" spans="2:21" s="261" customFormat="1" ht="16.5" customHeight="1" thickBot="1" x14ac:dyDescent="0.3">
      <c r="B90" s="723"/>
      <c r="C90" s="731"/>
      <c r="D90" s="634"/>
      <c r="E90" s="100" t="s">
        <v>637</v>
      </c>
      <c r="F90" s="54">
        <f t="shared" si="32"/>
        <v>0</v>
      </c>
      <c r="G90" s="142">
        <v>0</v>
      </c>
      <c r="H90" s="161">
        <v>0</v>
      </c>
      <c r="I90" s="161">
        <v>0</v>
      </c>
      <c r="J90" s="161">
        <v>0</v>
      </c>
      <c r="K90" s="75">
        <f t="shared" si="33"/>
        <v>0</v>
      </c>
      <c r="L90" s="142">
        <v>0</v>
      </c>
      <c r="M90" s="142">
        <v>0</v>
      </c>
      <c r="N90" s="142">
        <v>0</v>
      </c>
      <c r="O90" s="142">
        <v>0</v>
      </c>
      <c r="P90" s="352">
        <f t="shared" si="30"/>
        <v>0</v>
      </c>
      <c r="Q90" s="142">
        <v>0</v>
      </c>
      <c r="R90" s="142">
        <v>0</v>
      </c>
      <c r="S90" s="142">
        <v>0</v>
      </c>
      <c r="T90" s="142">
        <v>0</v>
      </c>
      <c r="U90" s="352">
        <f t="shared" si="31"/>
        <v>0</v>
      </c>
    </row>
    <row r="91" spans="2:21" s="261" customFormat="1" ht="31.5" customHeight="1" thickBot="1" x14ac:dyDescent="0.3">
      <c r="B91" s="724"/>
      <c r="C91" s="731"/>
      <c r="D91" s="635"/>
      <c r="E91" s="100" t="s">
        <v>636</v>
      </c>
      <c r="F91" s="54">
        <f t="shared" si="32"/>
        <v>0</v>
      </c>
      <c r="G91" s="142">
        <v>0</v>
      </c>
      <c r="H91" s="161">
        <v>0</v>
      </c>
      <c r="I91" s="161">
        <v>0</v>
      </c>
      <c r="J91" s="161">
        <v>0</v>
      </c>
      <c r="K91" s="75">
        <f t="shared" si="33"/>
        <v>0</v>
      </c>
      <c r="L91" s="142">
        <v>0</v>
      </c>
      <c r="M91" s="142">
        <v>0</v>
      </c>
      <c r="N91" s="142">
        <v>0</v>
      </c>
      <c r="O91" s="142">
        <v>0</v>
      </c>
      <c r="P91" s="352">
        <f t="shared" si="30"/>
        <v>0</v>
      </c>
      <c r="Q91" s="142">
        <v>0</v>
      </c>
      <c r="R91" s="142">
        <v>0</v>
      </c>
      <c r="S91" s="142">
        <v>0</v>
      </c>
      <c r="T91" s="142">
        <v>0</v>
      </c>
      <c r="U91" s="352">
        <f t="shared" si="31"/>
        <v>0</v>
      </c>
    </row>
    <row r="92" spans="2:21" s="261" customFormat="1" ht="16.5" customHeight="1" thickBot="1" x14ac:dyDescent="0.3">
      <c r="B92" s="726">
        <v>20</v>
      </c>
      <c r="C92" s="731"/>
      <c r="D92" s="633" t="s">
        <v>200</v>
      </c>
      <c r="E92" s="105" t="s">
        <v>120</v>
      </c>
      <c r="F92" s="54">
        <f t="shared" si="32"/>
        <v>0</v>
      </c>
      <c r="G92" s="162"/>
      <c r="H92" s="162"/>
      <c r="I92" s="162"/>
      <c r="J92" s="162"/>
      <c r="K92" s="75">
        <f t="shared" si="33"/>
        <v>0</v>
      </c>
      <c r="L92" s="305"/>
      <c r="M92" s="305"/>
      <c r="N92" s="305"/>
      <c r="O92" s="305"/>
      <c r="P92" s="352">
        <f t="shared" si="30"/>
        <v>0</v>
      </c>
      <c r="Q92" s="305"/>
      <c r="R92" s="305"/>
      <c r="S92" s="305"/>
      <c r="T92" s="305"/>
      <c r="U92" s="352">
        <f t="shared" si="31"/>
        <v>0</v>
      </c>
    </row>
    <row r="93" spans="2:21" s="261" customFormat="1" ht="16.5" customHeight="1" thickBot="1" x14ac:dyDescent="0.3">
      <c r="B93" s="723"/>
      <c r="C93" s="731"/>
      <c r="D93" s="634"/>
      <c r="E93" s="105" t="s">
        <v>207</v>
      </c>
      <c r="F93" s="54">
        <f t="shared" si="32"/>
        <v>0</v>
      </c>
      <c r="G93" s="162"/>
      <c r="H93" s="162"/>
      <c r="I93" s="162"/>
      <c r="J93" s="162"/>
      <c r="K93" s="75">
        <f t="shared" si="33"/>
        <v>0</v>
      </c>
      <c r="L93" s="305"/>
      <c r="M93" s="305"/>
      <c r="N93" s="305"/>
      <c r="O93" s="305"/>
      <c r="P93" s="352">
        <f t="shared" si="30"/>
        <v>0</v>
      </c>
      <c r="Q93" s="305"/>
      <c r="R93" s="305"/>
      <c r="S93" s="305"/>
      <c r="T93" s="305"/>
      <c r="U93" s="352">
        <f t="shared" si="31"/>
        <v>0</v>
      </c>
    </row>
    <row r="94" spans="2:21" s="261" customFormat="1" ht="16.5" customHeight="1" thickBot="1" x14ac:dyDescent="0.3">
      <c r="B94" s="723"/>
      <c r="C94" s="731"/>
      <c r="D94" s="634"/>
      <c r="E94" s="125" t="s">
        <v>116</v>
      </c>
      <c r="F94" s="54">
        <f t="shared" si="32"/>
        <v>0</v>
      </c>
      <c r="G94" s="116">
        <v>0</v>
      </c>
      <c r="H94" s="123">
        <v>0</v>
      </c>
      <c r="I94" s="123">
        <v>0</v>
      </c>
      <c r="J94" s="123">
        <v>0</v>
      </c>
      <c r="K94" s="75">
        <f t="shared" si="33"/>
        <v>0</v>
      </c>
      <c r="L94" s="116">
        <v>0</v>
      </c>
      <c r="M94" s="116">
        <v>0</v>
      </c>
      <c r="N94" s="116">
        <v>0</v>
      </c>
      <c r="O94" s="116">
        <v>0</v>
      </c>
      <c r="P94" s="352">
        <f t="shared" si="30"/>
        <v>0</v>
      </c>
      <c r="Q94" s="116">
        <v>0</v>
      </c>
      <c r="R94" s="116">
        <v>0</v>
      </c>
      <c r="S94" s="116">
        <v>0</v>
      </c>
      <c r="T94" s="116">
        <v>0</v>
      </c>
      <c r="U94" s="352">
        <f t="shared" si="31"/>
        <v>0</v>
      </c>
    </row>
    <row r="95" spans="2:21" s="261" customFormat="1" ht="16.5" customHeight="1" thickBot="1" x14ac:dyDescent="0.3">
      <c r="B95" s="723"/>
      <c r="C95" s="731"/>
      <c r="D95" s="634"/>
      <c r="E95" s="100" t="s">
        <v>637</v>
      </c>
      <c r="F95" s="54">
        <f t="shared" si="32"/>
        <v>0</v>
      </c>
      <c r="G95" s="142">
        <v>0</v>
      </c>
      <c r="H95" s="161">
        <v>0</v>
      </c>
      <c r="I95" s="161">
        <v>0</v>
      </c>
      <c r="J95" s="161">
        <v>0</v>
      </c>
      <c r="K95" s="75">
        <f t="shared" si="33"/>
        <v>0</v>
      </c>
      <c r="L95" s="142">
        <v>0</v>
      </c>
      <c r="M95" s="142">
        <v>0</v>
      </c>
      <c r="N95" s="142">
        <v>0</v>
      </c>
      <c r="O95" s="142">
        <v>0</v>
      </c>
      <c r="P95" s="352">
        <f t="shared" si="30"/>
        <v>0</v>
      </c>
      <c r="Q95" s="142">
        <v>0</v>
      </c>
      <c r="R95" s="142">
        <v>0</v>
      </c>
      <c r="S95" s="142">
        <v>0</v>
      </c>
      <c r="T95" s="142">
        <v>0</v>
      </c>
      <c r="U95" s="352">
        <f t="shared" si="31"/>
        <v>0</v>
      </c>
    </row>
    <row r="96" spans="2:21" s="261" customFormat="1" ht="32.25" customHeight="1" thickBot="1" x14ac:dyDescent="0.3">
      <c r="B96" s="724"/>
      <c r="C96" s="731"/>
      <c r="D96" s="635"/>
      <c r="E96" s="100" t="s">
        <v>636</v>
      </c>
      <c r="F96" s="54">
        <f t="shared" si="32"/>
        <v>0</v>
      </c>
      <c r="G96" s="142">
        <v>0</v>
      </c>
      <c r="H96" s="161">
        <v>0</v>
      </c>
      <c r="I96" s="161">
        <v>0</v>
      </c>
      <c r="J96" s="161">
        <v>0</v>
      </c>
      <c r="K96" s="75">
        <f t="shared" si="33"/>
        <v>0</v>
      </c>
      <c r="L96" s="142">
        <v>0</v>
      </c>
      <c r="M96" s="142">
        <v>0</v>
      </c>
      <c r="N96" s="142">
        <v>0</v>
      </c>
      <c r="O96" s="142">
        <v>0</v>
      </c>
      <c r="P96" s="352">
        <f t="shared" si="30"/>
        <v>0</v>
      </c>
      <c r="Q96" s="142">
        <v>0</v>
      </c>
      <c r="R96" s="142">
        <v>0</v>
      </c>
      <c r="S96" s="142">
        <v>0</v>
      </c>
      <c r="T96" s="142">
        <v>0</v>
      </c>
      <c r="U96" s="352">
        <f t="shared" si="31"/>
        <v>0</v>
      </c>
    </row>
    <row r="97" spans="2:21" s="261" customFormat="1" ht="16.5" customHeight="1" x14ac:dyDescent="0.25">
      <c r="B97" s="726">
        <v>21</v>
      </c>
      <c r="C97" s="731"/>
      <c r="D97" s="633" t="s">
        <v>99</v>
      </c>
      <c r="E97" s="110" t="s">
        <v>120</v>
      </c>
      <c r="F97" s="54">
        <f t="shared" si="32"/>
        <v>0</v>
      </c>
      <c r="G97" s="112">
        <v>0</v>
      </c>
      <c r="H97" s="121">
        <v>0</v>
      </c>
      <c r="I97" s="121">
        <v>0</v>
      </c>
      <c r="J97" s="121">
        <v>0</v>
      </c>
      <c r="K97" s="75">
        <f t="shared" si="33"/>
        <v>0</v>
      </c>
      <c r="L97" s="112">
        <v>0</v>
      </c>
      <c r="M97" s="112">
        <v>0</v>
      </c>
      <c r="N97" s="112">
        <v>0</v>
      </c>
      <c r="O97" s="112">
        <v>0</v>
      </c>
      <c r="P97" s="352">
        <f t="shared" si="30"/>
        <v>0</v>
      </c>
      <c r="Q97" s="112">
        <v>0</v>
      </c>
      <c r="R97" s="112">
        <v>0</v>
      </c>
      <c r="S97" s="112">
        <v>0</v>
      </c>
      <c r="T97" s="112">
        <v>0</v>
      </c>
      <c r="U97" s="352">
        <f t="shared" si="31"/>
        <v>0</v>
      </c>
    </row>
    <row r="98" spans="2:21" s="261" customFormat="1" ht="16.5" customHeight="1" x14ac:dyDescent="0.25">
      <c r="B98" s="723"/>
      <c r="C98" s="731"/>
      <c r="D98" s="634"/>
      <c r="E98" s="110" t="s">
        <v>207</v>
      </c>
      <c r="F98" s="54">
        <f t="shared" si="32"/>
        <v>0</v>
      </c>
      <c r="G98" s="112">
        <v>0</v>
      </c>
      <c r="H98" s="121">
        <v>0</v>
      </c>
      <c r="I98" s="121">
        <v>0</v>
      </c>
      <c r="J98" s="121">
        <v>0</v>
      </c>
      <c r="K98" s="75">
        <f t="shared" si="33"/>
        <v>0</v>
      </c>
      <c r="L98" s="112">
        <v>0</v>
      </c>
      <c r="M98" s="112">
        <v>0</v>
      </c>
      <c r="N98" s="112">
        <v>0</v>
      </c>
      <c r="O98" s="112">
        <v>0</v>
      </c>
      <c r="P98" s="352">
        <f t="shared" si="30"/>
        <v>0</v>
      </c>
      <c r="Q98" s="112">
        <v>0</v>
      </c>
      <c r="R98" s="112">
        <v>0</v>
      </c>
      <c r="S98" s="112">
        <v>0</v>
      </c>
      <c r="T98" s="112">
        <v>0</v>
      </c>
      <c r="U98" s="352">
        <f t="shared" si="31"/>
        <v>0</v>
      </c>
    </row>
    <row r="99" spans="2:21" s="261" customFormat="1" ht="16.5" customHeight="1" thickBot="1" x14ac:dyDescent="0.3">
      <c r="B99" s="723"/>
      <c r="C99" s="731"/>
      <c r="D99" s="634"/>
      <c r="E99" s="125" t="s">
        <v>116</v>
      </c>
      <c r="F99" s="54">
        <f t="shared" si="32"/>
        <v>0</v>
      </c>
      <c r="G99" s="116">
        <v>0</v>
      </c>
      <c r="H99" s="123">
        <v>0</v>
      </c>
      <c r="I99" s="123">
        <v>0</v>
      </c>
      <c r="J99" s="123">
        <v>0</v>
      </c>
      <c r="K99" s="75">
        <f t="shared" si="33"/>
        <v>0</v>
      </c>
      <c r="L99" s="116">
        <v>0</v>
      </c>
      <c r="M99" s="116">
        <v>0</v>
      </c>
      <c r="N99" s="116">
        <v>0</v>
      </c>
      <c r="O99" s="116">
        <v>0</v>
      </c>
      <c r="P99" s="352">
        <f t="shared" si="30"/>
        <v>0</v>
      </c>
      <c r="Q99" s="116">
        <v>0</v>
      </c>
      <c r="R99" s="116">
        <v>0</v>
      </c>
      <c r="S99" s="116">
        <v>0</v>
      </c>
      <c r="T99" s="116">
        <v>0</v>
      </c>
      <c r="U99" s="352">
        <f t="shared" si="31"/>
        <v>0</v>
      </c>
    </row>
    <row r="100" spans="2:21" s="261" customFormat="1" ht="16.5" customHeight="1" thickBot="1" x14ac:dyDescent="0.3">
      <c r="B100" s="723"/>
      <c r="C100" s="731"/>
      <c r="D100" s="634"/>
      <c r="E100" s="265" t="s">
        <v>637</v>
      </c>
      <c r="F100" s="54">
        <f t="shared" si="32"/>
        <v>0</v>
      </c>
      <c r="G100" s="267"/>
      <c r="H100" s="267"/>
      <c r="I100" s="267"/>
      <c r="J100" s="267"/>
      <c r="K100" s="75">
        <f t="shared" si="33"/>
        <v>0</v>
      </c>
      <c r="L100" s="305"/>
      <c r="M100" s="305"/>
      <c r="N100" s="305"/>
      <c r="O100" s="305"/>
      <c r="P100" s="352">
        <f t="shared" si="30"/>
        <v>0</v>
      </c>
      <c r="Q100" s="305"/>
      <c r="R100" s="305"/>
      <c r="S100" s="305"/>
      <c r="T100" s="305"/>
      <c r="U100" s="352">
        <f t="shared" si="31"/>
        <v>0</v>
      </c>
    </row>
    <row r="101" spans="2:21" s="261" customFormat="1" ht="21.75" thickBot="1" x14ac:dyDescent="0.3">
      <c r="B101" s="724"/>
      <c r="C101" s="731"/>
      <c r="D101" s="635"/>
      <c r="E101" s="265" t="s">
        <v>636</v>
      </c>
      <c r="F101" s="54">
        <f t="shared" si="32"/>
        <v>0</v>
      </c>
      <c r="G101" s="267"/>
      <c r="H101" s="267"/>
      <c r="I101" s="267"/>
      <c r="J101" s="267"/>
      <c r="K101" s="75">
        <f t="shared" si="33"/>
        <v>0</v>
      </c>
      <c r="L101" s="305"/>
      <c r="M101" s="305"/>
      <c r="N101" s="305"/>
      <c r="O101" s="305"/>
      <c r="P101" s="352">
        <f t="shared" si="30"/>
        <v>0</v>
      </c>
      <c r="Q101" s="305"/>
      <c r="R101" s="305"/>
      <c r="S101" s="305"/>
      <c r="T101" s="305"/>
      <c r="U101" s="352">
        <f t="shared" si="31"/>
        <v>0</v>
      </c>
    </row>
    <row r="102" spans="2:21" s="261" customFormat="1" ht="16.5" customHeight="1" x14ac:dyDescent="0.25">
      <c r="B102" s="726">
        <v>22</v>
      </c>
      <c r="C102" s="731"/>
      <c r="D102" s="633" t="s">
        <v>100</v>
      </c>
      <c r="E102" s="110" t="s">
        <v>120</v>
      </c>
      <c r="F102" s="54">
        <f t="shared" si="32"/>
        <v>0</v>
      </c>
      <c r="G102" s="112">
        <v>0</v>
      </c>
      <c r="H102" s="121">
        <v>0</v>
      </c>
      <c r="I102" s="121">
        <v>0</v>
      </c>
      <c r="J102" s="121">
        <v>0</v>
      </c>
      <c r="K102" s="75">
        <f t="shared" si="33"/>
        <v>0</v>
      </c>
      <c r="L102" s="112">
        <v>0</v>
      </c>
      <c r="M102" s="112">
        <v>0</v>
      </c>
      <c r="N102" s="112">
        <v>0</v>
      </c>
      <c r="O102" s="112">
        <v>0</v>
      </c>
      <c r="P102" s="352">
        <f t="shared" si="30"/>
        <v>0</v>
      </c>
      <c r="Q102" s="112">
        <v>0</v>
      </c>
      <c r="R102" s="112">
        <v>0</v>
      </c>
      <c r="S102" s="112">
        <v>0</v>
      </c>
      <c r="T102" s="112">
        <v>0</v>
      </c>
      <c r="U102" s="352">
        <f t="shared" si="31"/>
        <v>0</v>
      </c>
    </row>
    <row r="103" spans="2:21" s="261" customFormat="1" ht="16.5" customHeight="1" x14ac:dyDescent="0.25">
      <c r="B103" s="723"/>
      <c r="C103" s="731"/>
      <c r="D103" s="634"/>
      <c r="E103" s="93" t="s">
        <v>207</v>
      </c>
      <c r="F103" s="54">
        <f t="shared" si="32"/>
        <v>0</v>
      </c>
      <c r="G103" s="112">
        <v>0</v>
      </c>
      <c r="H103" s="121">
        <v>0</v>
      </c>
      <c r="I103" s="121">
        <v>0</v>
      </c>
      <c r="J103" s="121">
        <v>0</v>
      </c>
      <c r="K103" s="75">
        <f t="shared" si="33"/>
        <v>0</v>
      </c>
      <c r="L103" s="112">
        <v>0</v>
      </c>
      <c r="M103" s="112">
        <v>0</v>
      </c>
      <c r="N103" s="112">
        <v>0</v>
      </c>
      <c r="O103" s="112">
        <v>0</v>
      </c>
      <c r="P103" s="352">
        <f t="shared" si="30"/>
        <v>0</v>
      </c>
      <c r="Q103" s="112">
        <v>0</v>
      </c>
      <c r="R103" s="112">
        <v>0</v>
      </c>
      <c r="S103" s="112">
        <v>0</v>
      </c>
      <c r="T103" s="112">
        <v>0</v>
      </c>
      <c r="U103" s="352">
        <f t="shared" si="31"/>
        <v>0</v>
      </c>
    </row>
    <row r="104" spans="2:21" s="261" customFormat="1" ht="16.5" customHeight="1" thickBot="1" x14ac:dyDescent="0.3">
      <c r="B104" s="723"/>
      <c r="C104" s="731"/>
      <c r="D104" s="634"/>
      <c r="E104" s="94" t="s">
        <v>116</v>
      </c>
      <c r="F104" s="54">
        <f t="shared" si="32"/>
        <v>0</v>
      </c>
      <c r="G104" s="116">
        <v>0</v>
      </c>
      <c r="H104" s="123">
        <v>0</v>
      </c>
      <c r="I104" s="123">
        <v>0</v>
      </c>
      <c r="J104" s="123">
        <v>0</v>
      </c>
      <c r="K104" s="75">
        <f t="shared" si="33"/>
        <v>0</v>
      </c>
      <c r="L104" s="116">
        <v>0</v>
      </c>
      <c r="M104" s="116">
        <v>0</v>
      </c>
      <c r="N104" s="116">
        <v>0</v>
      </c>
      <c r="O104" s="116">
        <v>0</v>
      </c>
      <c r="P104" s="352">
        <f t="shared" si="30"/>
        <v>0</v>
      </c>
      <c r="Q104" s="116">
        <v>0</v>
      </c>
      <c r="R104" s="116">
        <v>0</v>
      </c>
      <c r="S104" s="116">
        <v>0</v>
      </c>
      <c r="T104" s="116">
        <v>0</v>
      </c>
      <c r="U104" s="352">
        <f t="shared" si="31"/>
        <v>0</v>
      </c>
    </row>
    <row r="105" spans="2:21" s="261" customFormat="1" ht="16.5" customHeight="1" thickBot="1" x14ac:dyDescent="0.3">
      <c r="B105" s="723"/>
      <c r="C105" s="731"/>
      <c r="D105" s="634"/>
      <c r="E105" s="265" t="s">
        <v>637</v>
      </c>
      <c r="F105" s="54">
        <f t="shared" si="32"/>
        <v>0</v>
      </c>
      <c r="G105" s="267"/>
      <c r="H105" s="267"/>
      <c r="I105" s="267"/>
      <c r="J105" s="267"/>
      <c r="K105" s="75">
        <f t="shared" si="33"/>
        <v>0</v>
      </c>
      <c r="L105" s="305"/>
      <c r="M105" s="305"/>
      <c r="N105" s="305"/>
      <c r="O105" s="305"/>
      <c r="P105" s="352">
        <f t="shared" si="30"/>
        <v>0</v>
      </c>
      <c r="Q105" s="305"/>
      <c r="R105" s="305"/>
      <c r="S105" s="305"/>
      <c r="T105" s="305"/>
      <c r="U105" s="352">
        <f t="shared" si="31"/>
        <v>0</v>
      </c>
    </row>
    <row r="106" spans="2:21" s="261" customFormat="1" ht="21.75" thickBot="1" x14ac:dyDescent="0.3">
      <c r="B106" s="724"/>
      <c r="C106" s="731"/>
      <c r="D106" s="635"/>
      <c r="E106" s="265" t="s">
        <v>636</v>
      </c>
      <c r="F106" s="54">
        <f t="shared" si="32"/>
        <v>0</v>
      </c>
      <c r="G106" s="267"/>
      <c r="H106" s="267"/>
      <c r="I106" s="267"/>
      <c r="J106" s="267"/>
      <c r="K106" s="75">
        <f t="shared" si="33"/>
        <v>0</v>
      </c>
      <c r="L106" s="305"/>
      <c r="M106" s="305"/>
      <c r="N106" s="305"/>
      <c r="O106" s="305"/>
      <c r="P106" s="352">
        <f t="shared" si="30"/>
        <v>0</v>
      </c>
      <c r="Q106" s="305"/>
      <c r="R106" s="305"/>
      <c r="S106" s="305"/>
      <c r="T106" s="305"/>
      <c r="U106" s="352">
        <f t="shared" si="31"/>
        <v>0</v>
      </c>
    </row>
    <row r="107" spans="2:21" s="261" customFormat="1" ht="16.5" customHeight="1" x14ac:dyDescent="0.25">
      <c r="B107" s="726">
        <v>23</v>
      </c>
      <c r="C107" s="731"/>
      <c r="D107" s="633" t="s">
        <v>101</v>
      </c>
      <c r="E107" s="110" t="s">
        <v>120</v>
      </c>
      <c r="F107" s="54">
        <f t="shared" si="32"/>
        <v>0</v>
      </c>
      <c r="G107" s="112">
        <v>0</v>
      </c>
      <c r="H107" s="121">
        <v>0</v>
      </c>
      <c r="I107" s="121">
        <v>0</v>
      </c>
      <c r="J107" s="121">
        <v>0</v>
      </c>
      <c r="K107" s="75">
        <f t="shared" si="33"/>
        <v>0</v>
      </c>
      <c r="L107" s="112">
        <v>0</v>
      </c>
      <c r="M107" s="112">
        <v>0</v>
      </c>
      <c r="N107" s="112">
        <v>0</v>
      </c>
      <c r="O107" s="112">
        <v>0</v>
      </c>
      <c r="P107" s="352">
        <f t="shared" si="30"/>
        <v>0</v>
      </c>
      <c r="Q107" s="112">
        <v>0</v>
      </c>
      <c r="R107" s="112">
        <v>0</v>
      </c>
      <c r="S107" s="112">
        <v>0</v>
      </c>
      <c r="T107" s="112">
        <v>0</v>
      </c>
      <c r="U107" s="352">
        <f t="shared" si="31"/>
        <v>0</v>
      </c>
    </row>
    <row r="108" spans="2:21" s="261" customFormat="1" ht="16.5" customHeight="1" x14ac:dyDescent="0.25">
      <c r="B108" s="723"/>
      <c r="C108" s="731"/>
      <c r="D108" s="634"/>
      <c r="E108" s="110" t="s">
        <v>207</v>
      </c>
      <c r="F108" s="54">
        <f t="shared" si="32"/>
        <v>0</v>
      </c>
      <c r="G108" s="112">
        <v>0</v>
      </c>
      <c r="H108" s="121">
        <v>0</v>
      </c>
      <c r="I108" s="121">
        <v>0</v>
      </c>
      <c r="J108" s="121">
        <v>0</v>
      </c>
      <c r="K108" s="75">
        <f t="shared" si="33"/>
        <v>0</v>
      </c>
      <c r="L108" s="112">
        <v>0</v>
      </c>
      <c r="M108" s="112">
        <v>0</v>
      </c>
      <c r="N108" s="112">
        <v>0</v>
      </c>
      <c r="O108" s="112">
        <v>0</v>
      </c>
      <c r="P108" s="352">
        <f t="shared" si="30"/>
        <v>0</v>
      </c>
      <c r="Q108" s="112">
        <v>0</v>
      </c>
      <c r="R108" s="112">
        <v>0</v>
      </c>
      <c r="S108" s="112">
        <v>0</v>
      </c>
      <c r="T108" s="112">
        <v>0</v>
      </c>
      <c r="U108" s="352">
        <f t="shared" si="31"/>
        <v>0</v>
      </c>
    </row>
    <row r="109" spans="2:21" s="261" customFormat="1" ht="16.5" customHeight="1" thickBot="1" x14ac:dyDescent="0.3">
      <c r="B109" s="723"/>
      <c r="C109" s="731"/>
      <c r="D109" s="634"/>
      <c r="E109" s="125" t="s">
        <v>116</v>
      </c>
      <c r="F109" s="54">
        <f t="shared" si="32"/>
        <v>0</v>
      </c>
      <c r="G109" s="116">
        <v>0</v>
      </c>
      <c r="H109" s="123">
        <v>0</v>
      </c>
      <c r="I109" s="123">
        <v>0</v>
      </c>
      <c r="J109" s="123">
        <v>0</v>
      </c>
      <c r="K109" s="75">
        <f t="shared" si="33"/>
        <v>0</v>
      </c>
      <c r="L109" s="116">
        <v>0</v>
      </c>
      <c r="M109" s="116">
        <v>0</v>
      </c>
      <c r="N109" s="116">
        <v>0</v>
      </c>
      <c r="O109" s="116">
        <v>0</v>
      </c>
      <c r="P109" s="352">
        <f t="shared" si="30"/>
        <v>0</v>
      </c>
      <c r="Q109" s="116">
        <v>0</v>
      </c>
      <c r="R109" s="116">
        <v>0</v>
      </c>
      <c r="S109" s="116">
        <v>0</v>
      </c>
      <c r="T109" s="116">
        <v>0</v>
      </c>
      <c r="U109" s="352">
        <f t="shared" si="31"/>
        <v>0</v>
      </c>
    </row>
    <row r="110" spans="2:21" s="261" customFormat="1" ht="16.5" customHeight="1" thickBot="1" x14ac:dyDescent="0.3">
      <c r="B110" s="723"/>
      <c r="C110" s="731"/>
      <c r="D110" s="634"/>
      <c r="E110" s="265" t="s">
        <v>637</v>
      </c>
      <c r="F110" s="54">
        <f t="shared" si="32"/>
        <v>0</v>
      </c>
      <c r="G110" s="267"/>
      <c r="H110" s="267"/>
      <c r="I110" s="267"/>
      <c r="J110" s="267"/>
      <c r="K110" s="75">
        <f t="shared" si="33"/>
        <v>0</v>
      </c>
      <c r="L110" s="305"/>
      <c r="M110" s="305"/>
      <c r="N110" s="305"/>
      <c r="O110" s="305"/>
      <c r="P110" s="352">
        <f t="shared" si="30"/>
        <v>0</v>
      </c>
      <c r="Q110" s="305"/>
      <c r="R110" s="305"/>
      <c r="S110" s="305"/>
      <c r="T110" s="305"/>
      <c r="U110" s="352">
        <f t="shared" si="31"/>
        <v>0</v>
      </c>
    </row>
    <row r="111" spans="2:21" s="261" customFormat="1" ht="21.75" thickBot="1" x14ac:dyDescent="0.3">
      <c r="B111" s="724"/>
      <c r="C111" s="731"/>
      <c r="D111" s="635"/>
      <c r="E111" s="265" t="s">
        <v>636</v>
      </c>
      <c r="F111" s="54">
        <f t="shared" si="32"/>
        <v>0</v>
      </c>
      <c r="G111" s="267"/>
      <c r="H111" s="267"/>
      <c r="I111" s="267"/>
      <c r="J111" s="267"/>
      <c r="K111" s="75">
        <f t="shared" si="33"/>
        <v>0</v>
      </c>
      <c r="L111" s="305"/>
      <c r="M111" s="305"/>
      <c r="N111" s="305"/>
      <c r="O111" s="305"/>
      <c r="P111" s="352">
        <f t="shared" si="30"/>
        <v>0</v>
      </c>
      <c r="Q111" s="305"/>
      <c r="R111" s="305"/>
      <c r="S111" s="305"/>
      <c r="T111" s="305"/>
      <c r="U111" s="352">
        <f t="shared" si="31"/>
        <v>0</v>
      </c>
    </row>
    <row r="112" spans="2:21" s="261" customFormat="1" ht="16.5" customHeight="1" thickBot="1" x14ac:dyDescent="0.3">
      <c r="B112" s="726">
        <v>24</v>
      </c>
      <c r="C112" s="731"/>
      <c r="D112" s="633" t="s">
        <v>471</v>
      </c>
      <c r="E112" s="110" t="s">
        <v>120</v>
      </c>
      <c r="F112" s="54">
        <f t="shared" si="32"/>
        <v>0</v>
      </c>
      <c r="G112" s="112"/>
      <c r="H112" s="121">
        <v>0</v>
      </c>
      <c r="I112" s="121">
        <v>0</v>
      </c>
      <c r="J112" s="121">
        <v>0</v>
      </c>
      <c r="K112" s="75">
        <f t="shared" si="33"/>
        <v>0</v>
      </c>
      <c r="L112" s="305"/>
      <c r="M112" s="305"/>
      <c r="N112" s="305"/>
      <c r="O112" s="305"/>
      <c r="P112" s="352">
        <f t="shared" si="30"/>
        <v>0</v>
      </c>
      <c r="Q112" s="305"/>
      <c r="R112" s="305"/>
      <c r="S112" s="305"/>
      <c r="T112" s="305"/>
      <c r="U112" s="352">
        <f t="shared" si="31"/>
        <v>0</v>
      </c>
    </row>
    <row r="113" spans="2:21" s="261" customFormat="1" ht="16.5" customHeight="1" thickBot="1" x14ac:dyDescent="0.3">
      <c r="B113" s="723"/>
      <c r="C113" s="731"/>
      <c r="D113" s="634"/>
      <c r="E113" s="110" t="s">
        <v>207</v>
      </c>
      <c r="F113" s="54">
        <f t="shared" si="32"/>
        <v>0</v>
      </c>
      <c r="G113" s="112"/>
      <c r="H113" s="121">
        <v>0</v>
      </c>
      <c r="I113" s="121">
        <v>0</v>
      </c>
      <c r="J113" s="121">
        <v>0</v>
      </c>
      <c r="K113" s="75">
        <f t="shared" si="33"/>
        <v>0</v>
      </c>
      <c r="L113" s="305"/>
      <c r="M113" s="305"/>
      <c r="N113" s="305"/>
      <c r="O113" s="305"/>
      <c r="P113" s="352">
        <f t="shared" si="30"/>
        <v>0</v>
      </c>
      <c r="Q113" s="305"/>
      <c r="R113" s="305"/>
      <c r="S113" s="305"/>
      <c r="T113" s="305"/>
      <c r="U113" s="352">
        <f t="shared" si="31"/>
        <v>0</v>
      </c>
    </row>
    <row r="114" spans="2:21" s="261" customFormat="1" ht="16.5" customHeight="1" thickBot="1" x14ac:dyDescent="0.3">
      <c r="B114" s="723"/>
      <c r="C114" s="731"/>
      <c r="D114" s="634"/>
      <c r="E114" s="125" t="s">
        <v>116</v>
      </c>
      <c r="F114" s="54">
        <f t="shared" si="32"/>
        <v>0</v>
      </c>
      <c r="G114" s="116"/>
      <c r="H114" s="123">
        <v>0</v>
      </c>
      <c r="I114" s="123">
        <v>0</v>
      </c>
      <c r="J114" s="123">
        <v>0</v>
      </c>
      <c r="K114" s="75">
        <f t="shared" si="33"/>
        <v>0</v>
      </c>
      <c r="L114" s="305"/>
      <c r="M114" s="305"/>
      <c r="N114" s="305"/>
      <c r="O114" s="305"/>
      <c r="P114" s="352">
        <f t="shared" si="30"/>
        <v>0</v>
      </c>
      <c r="Q114" s="305"/>
      <c r="R114" s="305"/>
      <c r="S114" s="305"/>
      <c r="T114" s="305"/>
      <c r="U114" s="352">
        <f t="shared" si="31"/>
        <v>0</v>
      </c>
    </row>
    <row r="115" spans="2:21" s="261" customFormat="1" ht="16.5" customHeight="1" thickBot="1" x14ac:dyDescent="0.3">
      <c r="B115" s="723"/>
      <c r="C115" s="731"/>
      <c r="D115" s="634"/>
      <c r="E115" s="100" t="s">
        <v>637</v>
      </c>
      <c r="F115" s="54">
        <f t="shared" si="32"/>
        <v>0</v>
      </c>
      <c r="G115" s="142"/>
      <c r="H115" s="161">
        <v>0</v>
      </c>
      <c r="I115" s="161">
        <v>0</v>
      </c>
      <c r="J115" s="161">
        <v>0</v>
      </c>
      <c r="K115" s="75">
        <f t="shared" si="33"/>
        <v>0</v>
      </c>
      <c r="L115" s="305"/>
      <c r="M115" s="305"/>
      <c r="N115" s="305"/>
      <c r="O115" s="305"/>
      <c r="P115" s="352">
        <f t="shared" si="30"/>
        <v>0</v>
      </c>
      <c r="Q115" s="305"/>
      <c r="R115" s="305"/>
      <c r="S115" s="305"/>
      <c r="T115" s="305"/>
      <c r="U115" s="352">
        <f t="shared" si="31"/>
        <v>0</v>
      </c>
    </row>
    <row r="116" spans="2:21" s="261" customFormat="1" ht="21.75" thickBot="1" x14ac:dyDescent="0.3">
      <c r="B116" s="724"/>
      <c r="C116" s="731"/>
      <c r="D116" s="635"/>
      <c r="E116" s="100" t="s">
        <v>636</v>
      </c>
      <c r="F116" s="54">
        <f t="shared" si="32"/>
        <v>0</v>
      </c>
      <c r="G116" s="142"/>
      <c r="H116" s="161">
        <v>0</v>
      </c>
      <c r="I116" s="161">
        <v>0</v>
      </c>
      <c r="J116" s="161">
        <v>0</v>
      </c>
      <c r="K116" s="75">
        <f t="shared" si="33"/>
        <v>0</v>
      </c>
      <c r="L116" s="305"/>
      <c r="M116" s="305"/>
      <c r="N116" s="305"/>
      <c r="O116" s="305"/>
      <c r="P116" s="352">
        <f t="shared" si="30"/>
        <v>0</v>
      </c>
      <c r="Q116" s="305"/>
      <c r="R116" s="305"/>
      <c r="S116" s="305"/>
      <c r="T116" s="305"/>
      <c r="U116" s="352">
        <f t="shared" si="31"/>
        <v>0</v>
      </c>
    </row>
    <row r="117" spans="2:21" s="261" customFormat="1" ht="16.5" customHeight="1" x14ac:dyDescent="0.25">
      <c r="B117" s="726">
        <v>25</v>
      </c>
      <c r="C117" s="731"/>
      <c r="D117" s="633" t="s">
        <v>102</v>
      </c>
      <c r="E117" s="110" t="s">
        <v>120</v>
      </c>
      <c r="F117" s="54">
        <f t="shared" si="32"/>
        <v>0</v>
      </c>
      <c r="G117" s="112">
        <v>0</v>
      </c>
      <c r="H117" s="121">
        <v>0</v>
      </c>
      <c r="I117" s="121">
        <v>0</v>
      </c>
      <c r="J117" s="121">
        <v>0</v>
      </c>
      <c r="K117" s="75">
        <f t="shared" si="33"/>
        <v>0</v>
      </c>
      <c r="L117" s="112">
        <v>0</v>
      </c>
      <c r="M117" s="112">
        <v>0</v>
      </c>
      <c r="N117" s="112">
        <v>0</v>
      </c>
      <c r="O117" s="112">
        <v>0</v>
      </c>
      <c r="P117" s="352">
        <f t="shared" si="30"/>
        <v>0</v>
      </c>
      <c r="Q117" s="112">
        <v>0</v>
      </c>
      <c r="R117" s="112">
        <v>0</v>
      </c>
      <c r="S117" s="112">
        <v>0</v>
      </c>
      <c r="T117" s="112">
        <v>0</v>
      </c>
      <c r="U117" s="352">
        <f t="shared" si="31"/>
        <v>0</v>
      </c>
    </row>
    <row r="118" spans="2:21" s="261" customFormat="1" ht="16.5" customHeight="1" x14ac:dyDescent="0.25">
      <c r="B118" s="723"/>
      <c r="C118" s="731"/>
      <c r="D118" s="634"/>
      <c r="E118" s="110" t="s">
        <v>207</v>
      </c>
      <c r="F118" s="54">
        <f t="shared" si="32"/>
        <v>0</v>
      </c>
      <c r="G118" s="112">
        <v>0</v>
      </c>
      <c r="H118" s="121">
        <v>0</v>
      </c>
      <c r="I118" s="121">
        <v>0</v>
      </c>
      <c r="J118" s="121">
        <v>0</v>
      </c>
      <c r="K118" s="75">
        <f t="shared" si="33"/>
        <v>0</v>
      </c>
      <c r="L118" s="112">
        <v>0</v>
      </c>
      <c r="M118" s="112">
        <v>0</v>
      </c>
      <c r="N118" s="112">
        <v>0</v>
      </c>
      <c r="O118" s="112">
        <v>0</v>
      </c>
      <c r="P118" s="352">
        <f t="shared" si="30"/>
        <v>0</v>
      </c>
      <c r="Q118" s="112">
        <v>0</v>
      </c>
      <c r="R118" s="112">
        <v>0</v>
      </c>
      <c r="S118" s="112">
        <v>0</v>
      </c>
      <c r="T118" s="112">
        <v>0</v>
      </c>
      <c r="U118" s="352">
        <f t="shared" si="31"/>
        <v>0</v>
      </c>
    </row>
    <row r="119" spans="2:21" s="261" customFormat="1" ht="16.5" customHeight="1" thickBot="1" x14ac:dyDescent="0.3">
      <c r="B119" s="723"/>
      <c r="C119" s="731"/>
      <c r="D119" s="634"/>
      <c r="E119" s="125" t="s">
        <v>116</v>
      </c>
      <c r="F119" s="54">
        <f t="shared" si="32"/>
        <v>0</v>
      </c>
      <c r="G119" s="116">
        <v>0</v>
      </c>
      <c r="H119" s="123">
        <v>0</v>
      </c>
      <c r="I119" s="123">
        <v>0</v>
      </c>
      <c r="J119" s="123">
        <v>0</v>
      </c>
      <c r="K119" s="75">
        <f t="shared" si="33"/>
        <v>0</v>
      </c>
      <c r="L119" s="116">
        <v>0</v>
      </c>
      <c r="M119" s="116">
        <v>0</v>
      </c>
      <c r="N119" s="116">
        <v>0</v>
      </c>
      <c r="O119" s="116">
        <v>0</v>
      </c>
      <c r="P119" s="352">
        <f t="shared" si="30"/>
        <v>0</v>
      </c>
      <c r="Q119" s="116">
        <v>0</v>
      </c>
      <c r="R119" s="116">
        <v>0</v>
      </c>
      <c r="S119" s="116">
        <v>0</v>
      </c>
      <c r="T119" s="116">
        <v>0</v>
      </c>
      <c r="U119" s="352">
        <f t="shared" si="31"/>
        <v>0</v>
      </c>
    </row>
    <row r="120" spans="2:21" s="261" customFormat="1" ht="16.5" customHeight="1" thickBot="1" x14ac:dyDescent="0.3">
      <c r="B120" s="723"/>
      <c r="C120" s="731"/>
      <c r="D120" s="634"/>
      <c r="E120" s="100" t="s">
        <v>637</v>
      </c>
      <c r="F120" s="54">
        <f t="shared" si="32"/>
        <v>8</v>
      </c>
      <c r="G120" s="142">
        <v>2</v>
      </c>
      <c r="H120" s="161">
        <v>0</v>
      </c>
      <c r="I120" s="161">
        <v>1</v>
      </c>
      <c r="J120" s="161">
        <v>0</v>
      </c>
      <c r="K120" s="75">
        <f t="shared" si="33"/>
        <v>3</v>
      </c>
      <c r="L120" s="142">
        <v>3</v>
      </c>
      <c r="M120" s="142">
        <v>0</v>
      </c>
      <c r="N120" s="142">
        <v>0</v>
      </c>
      <c r="O120" s="142">
        <v>0</v>
      </c>
      <c r="P120" s="352">
        <f t="shared" si="30"/>
        <v>3</v>
      </c>
      <c r="Q120" s="142">
        <v>2</v>
      </c>
      <c r="R120" s="142">
        <v>0</v>
      </c>
      <c r="S120" s="142">
        <v>0</v>
      </c>
      <c r="T120" s="142">
        <v>0</v>
      </c>
      <c r="U120" s="352">
        <f t="shared" si="31"/>
        <v>2</v>
      </c>
    </row>
    <row r="121" spans="2:21" s="261" customFormat="1" ht="21.75" thickBot="1" x14ac:dyDescent="0.3">
      <c r="B121" s="724"/>
      <c r="C121" s="731"/>
      <c r="D121" s="635"/>
      <c r="E121" s="100" t="s">
        <v>636</v>
      </c>
      <c r="F121" s="54">
        <f t="shared" si="32"/>
        <v>9</v>
      </c>
      <c r="G121" s="142">
        <v>1</v>
      </c>
      <c r="H121" s="161">
        <v>0</v>
      </c>
      <c r="I121" s="161">
        <v>0</v>
      </c>
      <c r="J121" s="161">
        <v>0</v>
      </c>
      <c r="K121" s="75">
        <f t="shared" si="33"/>
        <v>1</v>
      </c>
      <c r="L121" s="142">
        <v>2</v>
      </c>
      <c r="M121" s="142">
        <v>0</v>
      </c>
      <c r="N121" s="142">
        <v>1</v>
      </c>
      <c r="O121" s="142">
        <v>0</v>
      </c>
      <c r="P121" s="352">
        <f t="shared" si="30"/>
        <v>3</v>
      </c>
      <c r="Q121" s="142">
        <v>5</v>
      </c>
      <c r="R121" s="142">
        <v>0</v>
      </c>
      <c r="S121" s="142">
        <v>0</v>
      </c>
      <c r="T121" s="142">
        <v>0</v>
      </c>
      <c r="U121" s="352">
        <f t="shared" si="31"/>
        <v>5</v>
      </c>
    </row>
    <row r="122" spans="2:21" s="261" customFormat="1" ht="16.5" customHeight="1" x14ac:dyDescent="0.25">
      <c r="B122" s="726">
        <v>26</v>
      </c>
      <c r="C122" s="731"/>
      <c r="D122" s="633" t="s">
        <v>516</v>
      </c>
      <c r="E122" s="110" t="s">
        <v>120</v>
      </c>
      <c r="F122" s="54">
        <f t="shared" si="32"/>
        <v>0</v>
      </c>
      <c r="G122" s="112">
        <v>0</v>
      </c>
      <c r="H122" s="121">
        <v>0</v>
      </c>
      <c r="I122" s="121">
        <v>0</v>
      </c>
      <c r="J122" s="121">
        <v>0</v>
      </c>
      <c r="K122" s="75">
        <f t="shared" si="33"/>
        <v>0</v>
      </c>
      <c r="L122" s="112">
        <v>0</v>
      </c>
      <c r="M122" s="112">
        <v>0</v>
      </c>
      <c r="N122" s="112">
        <v>0</v>
      </c>
      <c r="O122" s="112">
        <v>0</v>
      </c>
      <c r="P122" s="352">
        <f t="shared" si="30"/>
        <v>0</v>
      </c>
      <c r="Q122" s="112">
        <v>0</v>
      </c>
      <c r="R122" s="112">
        <v>0</v>
      </c>
      <c r="S122" s="112">
        <v>0</v>
      </c>
      <c r="T122" s="112">
        <v>0</v>
      </c>
      <c r="U122" s="352">
        <f t="shared" si="31"/>
        <v>0</v>
      </c>
    </row>
    <row r="123" spans="2:21" s="261" customFormat="1" ht="16.5" customHeight="1" x14ac:dyDescent="0.25">
      <c r="B123" s="723"/>
      <c r="C123" s="731"/>
      <c r="D123" s="634"/>
      <c r="E123" s="110" t="s">
        <v>207</v>
      </c>
      <c r="F123" s="54">
        <f t="shared" si="32"/>
        <v>0</v>
      </c>
      <c r="G123" s="112">
        <v>0</v>
      </c>
      <c r="H123" s="121">
        <v>0</v>
      </c>
      <c r="I123" s="121">
        <v>0</v>
      </c>
      <c r="J123" s="121">
        <v>0</v>
      </c>
      <c r="K123" s="75">
        <f t="shared" si="33"/>
        <v>0</v>
      </c>
      <c r="L123" s="112">
        <v>0</v>
      </c>
      <c r="M123" s="112">
        <v>0</v>
      </c>
      <c r="N123" s="112">
        <v>0</v>
      </c>
      <c r="O123" s="112">
        <v>0</v>
      </c>
      <c r="P123" s="352">
        <f t="shared" si="30"/>
        <v>0</v>
      </c>
      <c r="Q123" s="112">
        <v>0</v>
      </c>
      <c r="R123" s="112">
        <v>0</v>
      </c>
      <c r="S123" s="112">
        <v>0</v>
      </c>
      <c r="T123" s="112">
        <v>0</v>
      </c>
      <c r="U123" s="352">
        <f t="shared" si="31"/>
        <v>0</v>
      </c>
    </row>
    <row r="124" spans="2:21" s="261" customFormat="1" ht="16.5" customHeight="1" thickBot="1" x14ac:dyDescent="0.3">
      <c r="B124" s="724"/>
      <c r="C124" s="731"/>
      <c r="D124" s="635"/>
      <c r="E124" s="125" t="s">
        <v>116</v>
      </c>
      <c r="F124" s="54">
        <f t="shared" si="32"/>
        <v>0</v>
      </c>
      <c r="G124" s="116">
        <v>0</v>
      </c>
      <c r="H124" s="123">
        <v>0</v>
      </c>
      <c r="I124" s="123">
        <v>0</v>
      </c>
      <c r="J124" s="123">
        <v>0</v>
      </c>
      <c r="K124" s="75">
        <f t="shared" si="33"/>
        <v>0</v>
      </c>
      <c r="L124" s="116">
        <v>0</v>
      </c>
      <c r="M124" s="116">
        <v>0</v>
      </c>
      <c r="N124" s="116">
        <v>0</v>
      </c>
      <c r="O124" s="116">
        <v>0</v>
      </c>
      <c r="P124" s="352">
        <f t="shared" si="30"/>
        <v>0</v>
      </c>
      <c r="Q124" s="116">
        <v>0</v>
      </c>
      <c r="R124" s="116">
        <v>0</v>
      </c>
      <c r="S124" s="116">
        <v>0</v>
      </c>
      <c r="T124" s="116">
        <v>0</v>
      </c>
      <c r="U124" s="352">
        <f t="shared" si="31"/>
        <v>0</v>
      </c>
    </row>
    <row r="125" spans="2:21" s="261" customFormat="1" ht="16.5" customHeight="1" thickBot="1" x14ac:dyDescent="0.3">
      <c r="B125" s="726">
        <v>27</v>
      </c>
      <c r="C125" s="731"/>
      <c r="D125" s="633" t="s">
        <v>472</v>
      </c>
      <c r="E125" s="105" t="s">
        <v>120</v>
      </c>
      <c r="F125" s="54">
        <f t="shared" si="32"/>
        <v>0</v>
      </c>
      <c r="G125" s="162"/>
      <c r="H125" s="162"/>
      <c r="I125" s="162"/>
      <c r="J125" s="162"/>
      <c r="K125" s="75">
        <f t="shared" si="33"/>
        <v>0</v>
      </c>
      <c r="L125" s="305"/>
      <c r="M125" s="305"/>
      <c r="N125" s="305"/>
      <c r="O125" s="305"/>
      <c r="P125" s="352">
        <f t="shared" si="30"/>
        <v>0</v>
      </c>
      <c r="Q125" s="305"/>
      <c r="R125" s="305"/>
      <c r="S125" s="305"/>
      <c r="T125" s="305"/>
      <c r="U125" s="352">
        <f t="shared" si="31"/>
        <v>0</v>
      </c>
    </row>
    <row r="126" spans="2:21" s="261" customFormat="1" ht="16.5" customHeight="1" thickBot="1" x14ac:dyDescent="0.3">
      <c r="B126" s="723"/>
      <c r="C126" s="731"/>
      <c r="D126" s="634"/>
      <c r="E126" s="105" t="s">
        <v>207</v>
      </c>
      <c r="F126" s="54">
        <f t="shared" si="32"/>
        <v>0</v>
      </c>
      <c r="G126" s="162"/>
      <c r="H126" s="162"/>
      <c r="I126" s="162"/>
      <c r="J126" s="162"/>
      <c r="K126" s="75">
        <f t="shared" si="33"/>
        <v>0</v>
      </c>
      <c r="L126" s="305"/>
      <c r="M126" s="305"/>
      <c r="N126" s="305"/>
      <c r="O126" s="305"/>
      <c r="P126" s="352">
        <f t="shared" si="30"/>
        <v>0</v>
      </c>
      <c r="Q126" s="305"/>
      <c r="R126" s="305"/>
      <c r="S126" s="305"/>
      <c r="T126" s="305"/>
      <c r="U126" s="352">
        <f t="shared" si="31"/>
        <v>0</v>
      </c>
    </row>
    <row r="127" spans="2:21" s="261" customFormat="1" ht="16.5" customHeight="1" thickBot="1" x14ac:dyDescent="0.3">
      <c r="B127" s="723"/>
      <c r="C127" s="731"/>
      <c r="D127" s="634"/>
      <c r="E127" s="125" t="s">
        <v>116</v>
      </c>
      <c r="F127" s="54">
        <f t="shared" si="32"/>
        <v>1</v>
      </c>
      <c r="G127" s="116">
        <v>0</v>
      </c>
      <c r="H127" s="123">
        <v>0</v>
      </c>
      <c r="I127" s="123">
        <v>0</v>
      </c>
      <c r="J127" s="123">
        <v>0</v>
      </c>
      <c r="K127" s="75">
        <f t="shared" si="33"/>
        <v>0</v>
      </c>
      <c r="L127" s="116">
        <v>0</v>
      </c>
      <c r="M127" s="116">
        <v>0</v>
      </c>
      <c r="N127" s="116">
        <v>0</v>
      </c>
      <c r="O127" s="116">
        <v>0</v>
      </c>
      <c r="P127" s="352">
        <f t="shared" si="30"/>
        <v>0</v>
      </c>
      <c r="Q127" s="116">
        <v>1</v>
      </c>
      <c r="R127" s="116">
        <v>0</v>
      </c>
      <c r="S127" s="116">
        <v>0</v>
      </c>
      <c r="T127" s="116">
        <v>0</v>
      </c>
      <c r="U127" s="352">
        <f t="shared" si="31"/>
        <v>1</v>
      </c>
    </row>
    <row r="128" spans="2:21" s="261" customFormat="1" ht="16.5" customHeight="1" thickBot="1" x14ac:dyDescent="0.3">
      <c r="B128" s="723"/>
      <c r="C128" s="731"/>
      <c r="D128" s="634"/>
      <c r="E128" s="100" t="s">
        <v>637</v>
      </c>
      <c r="F128" s="54">
        <f t="shared" si="32"/>
        <v>10</v>
      </c>
      <c r="G128" s="142">
        <v>2</v>
      </c>
      <c r="H128" s="161">
        <v>0</v>
      </c>
      <c r="I128" s="161">
        <v>1</v>
      </c>
      <c r="J128" s="161">
        <v>0</v>
      </c>
      <c r="K128" s="75">
        <f t="shared" si="33"/>
        <v>3</v>
      </c>
      <c r="L128" s="142">
        <v>3</v>
      </c>
      <c r="M128" s="142">
        <v>0</v>
      </c>
      <c r="N128" s="142">
        <v>0</v>
      </c>
      <c r="O128" s="142">
        <v>0</v>
      </c>
      <c r="P128" s="352">
        <f t="shared" si="30"/>
        <v>3</v>
      </c>
      <c r="Q128" s="142">
        <v>2</v>
      </c>
      <c r="R128" s="142">
        <v>0</v>
      </c>
      <c r="S128" s="142">
        <v>2</v>
      </c>
      <c r="T128" s="142">
        <v>0</v>
      </c>
      <c r="U128" s="352">
        <f t="shared" si="31"/>
        <v>4</v>
      </c>
    </row>
    <row r="129" spans="2:21" s="261" customFormat="1" ht="21.75" thickBot="1" x14ac:dyDescent="0.3">
      <c r="B129" s="724"/>
      <c r="C129" s="731"/>
      <c r="D129" s="635"/>
      <c r="E129" s="100" t="s">
        <v>636</v>
      </c>
      <c r="F129" s="54">
        <f t="shared" si="32"/>
        <v>11</v>
      </c>
      <c r="G129" s="142">
        <v>3</v>
      </c>
      <c r="H129" s="161">
        <v>0</v>
      </c>
      <c r="I129" s="161">
        <v>0</v>
      </c>
      <c r="J129" s="161">
        <v>0</v>
      </c>
      <c r="K129" s="75">
        <f t="shared" si="33"/>
        <v>3</v>
      </c>
      <c r="L129" s="142">
        <v>5</v>
      </c>
      <c r="M129" s="142">
        <v>0</v>
      </c>
      <c r="N129" s="142">
        <v>0</v>
      </c>
      <c r="O129" s="142">
        <v>0</v>
      </c>
      <c r="P129" s="352">
        <f t="shared" si="30"/>
        <v>5</v>
      </c>
      <c r="Q129" s="142">
        <v>1</v>
      </c>
      <c r="R129" s="142">
        <v>0</v>
      </c>
      <c r="S129" s="142">
        <v>2</v>
      </c>
      <c r="T129" s="142">
        <v>0</v>
      </c>
      <c r="U129" s="352">
        <f t="shared" si="31"/>
        <v>3</v>
      </c>
    </row>
    <row r="130" spans="2:21" s="261" customFormat="1" ht="16.5" customHeight="1" thickBot="1" x14ac:dyDescent="0.3">
      <c r="B130" s="726">
        <v>28</v>
      </c>
      <c r="C130" s="731"/>
      <c r="D130" s="633" t="s">
        <v>306</v>
      </c>
      <c r="E130" s="164" t="s">
        <v>120</v>
      </c>
      <c r="F130" s="54">
        <f t="shared" si="32"/>
        <v>0</v>
      </c>
      <c r="G130" s="158"/>
      <c r="H130" s="158"/>
      <c r="I130" s="158"/>
      <c r="J130" s="158"/>
      <c r="K130" s="75">
        <f t="shared" si="33"/>
        <v>0</v>
      </c>
      <c r="L130" s="305"/>
      <c r="M130" s="305"/>
      <c r="N130" s="305"/>
      <c r="O130" s="305"/>
      <c r="P130" s="352">
        <f t="shared" si="30"/>
        <v>0</v>
      </c>
      <c r="Q130" s="305"/>
      <c r="R130" s="305"/>
      <c r="S130" s="305"/>
      <c r="T130" s="305"/>
      <c r="U130" s="352">
        <f t="shared" si="31"/>
        <v>0</v>
      </c>
    </row>
    <row r="131" spans="2:21" s="261" customFormat="1" ht="16.5" customHeight="1" thickBot="1" x14ac:dyDescent="0.3">
      <c r="B131" s="723"/>
      <c r="C131" s="731"/>
      <c r="D131" s="634"/>
      <c r="E131" s="105" t="s">
        <v>207</v>
      </c>
      <c r="F131" s="54">
        <f t="shared" si="32"/>
        <v>0</v>
      </c>
      <c r="G131" s="162"/>
      <c r="H131" s="162"/>
      <c r="I131" s="162"/>
      <c r="J131" s="162"/>
      <c r="K131" s="75">
        <f t="shared" si="33"/>
        <v>0</v>
      </c>
      <c r="L131" s="305"/>
      <c r="M131" s="305"/>
      <c r="N131" s="305"/>
      <c r="O131" s="305"/>
      <c r="P131" s="352">
        <f t="shared" si="30"/>
        <v>0</v>
      </c>
      <c r="Q131" s="305"/>
      <c r="R131" s="305"/>
      <c r="S131" s="305"/>
      <c r="T131" s="305"/>
      <c r="U131" s="352">
        <f t="shared" si="31"/>
        <v>0</v>
      </c>
    </row>
    <row r="132" spans="2:21" s="261" customFormat="1" ht="16.5" customHeight="1" thickBot="1" x14ac:dyDescent="0.3">
      <c r="B132" s="723"/>
      <c r="C132" s="731"/>
      <c r="D132" s="634"/>
      <c r="E132" s="125" t="s">
        <v>116</v>
      </c>
      <c r="F132" s="54">
        <f t="shared" si="32"/>
        <v>4</v>
      </c>
      <c r="G132" s="116">
        <v>0</v>
      </c>
      <c r="H132" s="123">
        <v>0</v>
      </c>
      <c r="I132" s="123">
        <v>0</v>
      </c>
      <c r="J132" s="123">
        <v>0</v>
      </c>
      <c r="K132" s="75">
        <f t="shared" si="33"/>
        <v>0</v>
      </c>
      <c r="L132" s="116">
        <v>2</v>
      </c>
      <c r="M132" s="116">
        <v>0</v>
      </c>
      <c r="N132" s="116">
        <v>0</v>
      </c>
      <c r="O132" s="116">
        <v>0</v>
      </c>
      <c r="P132" s="352">
        <f t="shared" si="30"/>
        <v>2</v>
      </c>
      <c r="Q132" s="116">
        <v>1</v>
      </c>
      <c r="R132" s="116">
        <v>0</v>
      </c>
      <c r="S132" s="116">
        <v>1</v>
      </c>
      <c r="T132" s="116">
        <v>0</v>
      </c>
      <c r="U132" s="352">
        <f t="shared" si="31"/>
        <v>2</v>
      </c>
    </row>
    <row r="133" spans="2:21" s="261" customFormat="1" ht="16.5" customHeight="1" thickBot="1" x14ac:dyDescent="0.3">
      <c r="B133" s="723"/>
      <c r="C133" s="731"/>
      <c r="D133" s="634"/>
      <c r="E133" s="100" t="s">
        <v>637</v>
      </c>
      <c r="F133" s="54">
        <f t="shared" si="32"/>
        <v>15</v>
      </c>
      <c r="G133" s="142">
        <v>2</v>
      </c>
      <c r="H133" s="161">
        <v>0</v>
      </c>
      <c r="I133" s="161">
        <v>0</v>
      </c>
      <c r="J133" s="161">
        <v>0</v>
      </c>
      <c r="K133" s="75">
        <f t="shared" si="33"/>
        <v>2</v>
      </c>
      <c r="L133" s="142">
        <v>6</v>
      </c>
      <c r="M133" s="142">
        <v>0</v>
      </c>
      <c r="N133" s="142">
        <v>1</v>
      </c>
      <c r="O133" s="142">
        <v>0</v>
      </c>
      <c r="P133" s="352">
        <f t="shared" si="30"/>
        <v>7</v>
      </c>
      <c r="Q133" s="142">
        <v>6</v>
      </c>
      <c r="R133" s="142">
        <v>0</v>
      </c>
      <c r="S133" s="142">
        <v>0</v>
      </c>
      <c r="T133" s="142">
        <v>0</v>
      </c>
      <c r="U133" s="352">
        <f t="shared" si="31"/>
        <v>6</v>
      </c>
    </row>
    <row r="134" spans="2:21" s="261" customFormat="1" ht="21.75" thickBot="1" x14ac:dyDescent="0.3">
      <c r="B134" s="724"/>
      <c r="C134" s="731"/>
      <c r="D134" s="635"/>
      <c r="E134" s="100" t="s">
        <v>636</v>
      </c>
      <c r="F134" s="54">
        <f t="shared" si="32"/>
        <v>1</v>
      </c>
      <c r="G134" s="142">
        <v>0</v>
      </c>
      <c r="H134" s="161">
        <v>0</v>
      </c>
      <c r="I134" s="161">
        <v>0</v>
      </c>
      <c r="J134" s="161">
        <v>0</v>
      </c>
      <c r="K134" s="75">
        <f t="shared" si="33"/>
        <v>0</v>
      </c>
      <c r="L134" s="142">
        <v>1</v>
      </c>
      <c r="M134" s="142">
        <v>0</v>
      </c>
      <c r="N134" s="142">
        <v>0</v>
      </c>
      <c r="O134" s="142">
        <v>0</v>
      </c>
      <c r="P134" s="352">
        <f t="shared" si="30"/>
        <v>1</v>
      </c>
      <c r="Q134" s="142">
        <v>0</v>
      </c>
      <c r="R134" s="142">
        <v>0</v>
      </c>
      <c r="S134" s="142">
        <v>0</v>
      </c>
      <c r="T134" s="142">
        <v>0</v>
      </c>
      <c r="U134" s="352">
        <f t="shared" si="31"/>
        <v>0</v>
      </c>
    </row>
    <row r="135" spans="2:21" s="261" customFormat="1" ht="16.5" customHeight="1" x14ac:dyDescent="0.25">
      <c r="B135" s="726">
        <v>29</v>
      </c>
      <c r="C135" s="731"/>
      <c r="D135" s="633" t="s">
        <v>103</v>
      </c>
      <c r="E135" s="126" t="s">
        <v>120</v>
      </c>
      <c r="F135" s="54">
        <f t="shared" si="32"/>
        <v>0</v>
      </c>
      <c r="G135" s="117">
        <v>0</v>
      </c>
      <c r="H135" s="120">
        <v>0</v>
      </c>
      <c r="I135" s="120">
        <v>0</v>
      </c>
      <c r="J135" s="120">
        <v>0</v>
      </c>
      <c r="K135" s="75">
        <f t="shared" si="33"/>
        <v>0</v>
      </c>
      <c r="L135" s="117">
        <v>0</v>
      </c>
      <c r="M135" s="117">
        <v>0</v>
      </c>
      <c r="N135" s="117">
        <v>0</v>
      </c>
      <c r="O135" s="117">
        <v>0</v>
      </c>
      <c r="P135" s="352">
        <f t="shared" si="30"/>
        <v>0</v>
      </c>
      <c r="Q135" s="117">
        <v>0</v>
      </c>
      <c r="R135" s="117">
        <v>0</v>
      </c>
      <c r="S135" s="117">
        <v>0</v>
      </c>
      <c r="T135" s="117">
        <v>0</v>
      </c>
      <c r="U135" s="352">
        <f t="shared" si="31"/>
        <v>0</v>
      </c>
    </row>
    <row r="136" spans="2:21" s="261" customFormat="1" ht="16.5" customHeight="1" x14ac:dyDescent="0.25">
      <c r="B136" s="723"/>
      <c r="C136" s="731"/>
      <c r="D136" s="634"/>
      <c r="E136" s="110" t="s">
        <v>207</v>
      </c>
      <c r="F136" s="54">
        <f t="shared" si="32"/>
        <v>0</v>
      </c>
      <c r="G136" s="112">
        <v>0</v>
      </c>
      <c r="H136" s="121">
        <v>0</v>
      </c>
      <c r="I136" s="121">
        <v>0</v>
      </c>
      <c r="J136" s="121">
        <v>0</v>
      </c>
      <c r="K136" s="75">
        <f t="shared" si="33"/>
        <v>0</v>
      </c>
      <c r="L136" s="112">
        <v>0</v>
      </c>
      <c r="M136" s="112">
        <v>0</v>
      </c>
      <c r="N136" s="112">
        <v>0</v>
      </c>
      <c r="O136" s="112">
        <v>0</v>
      </c>
      <c r="P136" s="352">
        <f t="shared" si="30"/>
        <v>0</v>
      </c>
      <c r="Q136" s="112">
        <v>0</v>
      </c>
      <c r="R136" s="112">
        <v>0</v>
      </c>
      <c r="S136" s="112">
        <v>0</v>
      </c>
      <c r="T136" s="112">
        <v>0</v>
      </c>
      <c r="U136" s="352">
        <f t="shared" si="31"/>
        <v>0</v>
      </c>
    </row>
    <row r="137" spans="2:21" s="261" customFormat="1" ht="16.5" customHeight="1" thickBot="1" x14ac:dyDescent="0.3">
      <c r="B137" s="723"/>
      <c r="C137" s="731"/>
      <c r="D137" s="634"/>
      <c r="E137" s="125" t="s">
        <v>116</v>
      </c>
      <c r="F137" s="54">
        <f t="shared" si="32"/>
        <v>0</v>
      </c>
      <c r="G137" s="116">
        <v>0</v>
      </c>
      <c r="H137" s="123">
        <v>0</v>
      </c>
      <c r="I137" s="123">
        <v>0</v>
      </c>
      <c r="J137" s="123">
        <v>0</v>
      </c>
      <c r="K137" s="75">
        <f t="shared" si="33"/>
        <v>0</v>
      </c>
      <c r="L137" s="116">
        <v>0</v>
      </c>
      <c r="M137" s="116">
        <v>0</v>
      </c>
      <c r="N137" s="116">
        <v>0</v>
      </c>
      <c r="O137" s="116">
        <v>0</v>
      </c>
      <c r="P137" s="352">
        <f t="shared" si="30"/>
        <v>0</v>
      </c>
      <c r="Q137" s="116">
        <v>0</v>
      </c>
      <c r="R137" s="116">
        <v>0</v>
      </c>
      <c r="S137" s="116">
        <v>0</v>
      </c>
      <c r="T137" s="116">
        <v>0</v>
      </c>
      <c r="U137" s="352">
        <f t="shared" si="31"/>
        <v>0</v>
      </c>
    </row>
    <row r="138" spans="2:21" s="261" customFormat="1" ht="16.5" customHeight="1" thickBot="1" x14ac:dyDescent="0.3">
      <c r="B138" s="723"/>
      <c r="C138" s="731"/>
      <c r="D138" s="634"/>
      <c r="E138" s="100" t="s">
        <v>637</v>
      </c>
      <c r="F138" s="54">
        <f t="shared" si="32"/>
        <v>11</v>
      </c>
      <c r="G138" s="142">
        <v>2</v>
      </c>
      <c r="H138" s="161">
        <v>0</v>
      </c>
      <c r="I138" s="161">
        <v>0</v>
      </c>
      <c r="J138" s="161">
        <v>0</v>
      </c>
      <c r="K138" s="75">
        <f t="shared" si="33"/>
        <v>2</v>
      </c>
      <c r="L138" s="142">
        <v>4</v>
      </c>
      <c r="M138" s="142">
        <v>0</v>
      </c>
      <c r="N138" s="142">
        <v>0</v>
      </c>
      <c r="O138" s="142">
        <v>0</v>
      </c>
      <c r="P138" s="352">
        <f t="shared" ref="P138:P201" si="34">L138+M138+N138+O138</f>
        <v>4</v>
      </c>
      <c r="Q138" s="142">
        <v>5</v>
      </c>
      <c r="R138" s="142">
        <v>0</v>
      </c>
      <c r="S138" s="142">
        <v>0</v>
      </c>
      <c r="T138" s="142">
        <v>0</v>
      </c>
      <c r="U138" s="352">
        <f t="shared" ref="U138:U201" si="35">Q138+R138+S138+T138</f>
        <v>5</v>
      </c>
    </row>
    <row r="139" spans="2:21" s="261" customFormat="1" ht="21.75" thickBot="1" x14ac:dyDescent="0.3">
      <c r="B139" s="724"/>
      <c r="C139" s="731"/>
      <c r="D139" s="635"/>
      <c r="E139" s="265" t="s">
        <v>636</v>
      </c>
      <c r="F139" s="54">
        <f t="shared" ref="F139:F202" si="36">K139+P139+U139</f>
        <v>0</v>
      </c>
      <c r="G139" s="267"/>
      <c r="H139" s="267"/>
      <c r="I139" s="267"/>
      <c r="J139" s="267"/>
      <c r="K139" s="75">
        <f t="shared" ref="K139:K202" si="37">G139+H139+I139+J139</f>
        <v>0</v>
      </c>
      <c r="L139" s="305"/>
      <c r="M139" s="305"/>
      <c r="N139" s="305"/>
      <c r="O139" s="305"/>
      <c r="P139" s="352">
        <f t="shared" si="34"/>
        <v>0</v>
      </c>
      <c r="Q139" s="305"/>
      <c r="R139" s="305"/>
      <c r="S139" s="305"/>
      <c r="T139" s="305"/>
      <c r="U139" s="352">
        <f t="shared" si="35"/>
        <v>0</v>
      </c>
    </row>
    <row r="140" spans="2:21" s="261" customFormat="1" ht="21" customHeight="1" thickBot="1" x14ac:dyDescent="0.3">
      <c r="B140" s="726">
        <v>31</v>
      </c>
      <c r="C140" s="731"/>
      <c r="D140" s="633" t="s">
        <v>473</v>
      </c>
      <c r="E140" s="97" t="s">
        <v>120</v>
      </c>
      <c r="F140" s="54">
        <f t="shared" si="36"/>
        <v>0</v>
      </c>
      <c r="G140" s="158"/>
      <c r="H140" s="158"/>
      <c r="I140" s="158"/>
      <c r="J140" s="158"/>
      <c r="K140" s="75">
        <f t="shared" si="37"/>
        <v>0</v>
      </c>
      <c r="L140" s="305"/>
      <c r="M140" s="305"/>
      <c r="N140" s="305"/>
      <c r="O140" s="305"/>
      <c r="P140" s="352">
        <f t="shared" si="34"/>
        <v>0</v>
      </c>
      <c r="Q140" s="305"/>
      <c r="R140" s="305"/>
      <c r="S140" s="305"/>
      <c r="T140" s="305"/>
      <c r="U140" s="352">
        <f t="shared" si="35"/>
        <v>0</v>
      </c>
    </row>
    <row r="141" spans="2:21" s="261" customFormat="1" ht="21.75" thickBot="1" x14ac:dyDescent="0.3">
      <c r="B141" s="740"/>
      <c r="C141" s="731"/>
      <c r="D141" s="634"/>
      <c r="E141" s="97" t="s">
        <v>207</v>
      </c>
      <c r="F141" s="54">
        <f t="shared" si="36"/>
        <v>0</v>
      </c>
      <c r="G141" s="162"/>
      <c r="H141" s="162"/>
      <c r="I141" s="162"/>
      <c r="J141" s="162"/>
      <c r="K141" s="75">
        <f t="shared" si="37"/>
        <v>0</v>
      </c>
      <c r="L141" s="305"/>
      <c r="M141" s="305"/>
      <c r="N141" s="305"/>
      <c r="O141" s="305"/>
      <c r="P141" s="352">
        <f t="shared" si="34"/>
        <v>0</v>
      </c>
      <c r="Q141" s="305"/>
      <c r="R141" s="305"/>
      <c r="S141" s="305"/>
      <c r="T141" s="305"/>
      <c r="U141" s="352">
        <f t="shared" si="35"/>
        <v>0</v>
      </c>
    </row>
    <row r="142" spans="2:21" s="261" customFormat="1" ht="21.75" thickBot="1" x14ac:dyDescent="0.3">
      <c r="B142" s="740"/>
      <c r="C142" s="731"/>
      <c r="D142" s="634"/>
      <c r="E142" s="99" t="s">
        <v>116</v>
      </c>
      <c r="F142" s="54">
        <f t="shared" si="36"/>
        <v>0</v>
      </c>
      <c r="G142" s="116">
        <v>0</v>
      </c>
      <c r="H142" s="123">
        <v>0</v>
      </c>
      <c r="I142" s="123">
        <v>0</v>
      </c>
      <c r="J142" s="123">
        <v>0</v>
      </c>
      <c r="K142" s="75">
        <f t="shared" si="37"/>
        <v>0</v>
      </c>
      <c r="L142" s="116">
        <v>0</v>
      </c>
      <c r="M142" s="116">
        <v>0</v>
      </c>
      <c r="N142" s="116">
        <v>0</v>
      </c>
      <c r="O142" s="116">
        <v>0</v>
      </c>
      <c r="P142" s="352">
        <f t="shared" si="34"/>
        <v>0</v>
      </c>
      <c r="Q142" s="116">
        <v>0</v>
      </c>
      <c r="R142" s="116">
        <v>0</v>
      </c>
      <c r="S142" s="116">
        <v>0</v>
      </c>
      <c r="T142" s="116">
        <v>0</v>
      </c>
      <c r="U142" s="352">
        <f t="shared" si="35"/>
        <v>0</v>
      </c>
    </row>
    <row r="143" spans="2:21" s="261" customFormat="1" ht="21.75" thickBot="1" x14ac:dyDescent="0.3">
      <c r="B143" s="740"/>
      <c r="C143" s="731"/>
      <c r="D143" s="634"/>
      <c r="E143" s="100" t="s">
        <v>637</v>
      </c>
      <c r="F143" s="54">
        <f t="shared" si="36"/>
        <v>29</v>
      </c>
      <c r="G143" s="116">
        <v>11</v>
      </c>
      <c r="H143" s="123">
        <v>0</v>
      </c>
      <c r="I143" s="123">
        <v>0</v>
      </c>
      <c r="J143" s="123">
        <v>3</v>
      </c>
      <c r="K143" s="75">
        <f t="shared" si="37"/>
        <v>14</v>
      </c>
      <c r="L143" s="116">
        <v>5</v>
      </c>
      <c r="M143" s="116">
        <v>0</v>
      </c>
      <c r="N143" s="116">
        <v>2</v>
      </c>
      <c r="O143" s="116">
        <v>0</v>
      </c>
      <c r="P143" s="352">
        <f t="shared" si="34"/>
        <v>7</v>
      </c>
      <c r="Q143" s="116">
        <v>8</v>
      </c>
      <c r="R143" s="116">
        <v>0</v>
      </c>
      <c r="S143" s="116">
        <v>0</v>
      </c>
      <c r="T143" s="116">
        <v>0</v>
      </c>
      <c r="U143" s="352">
        <f t="shared" si="35"/>
        <v>8</v>
      </c>
    </row>
    <row r="144" spans="2:21" s="261" customFormat="1" ht="35.25" customHeight="1" thickBot="1" x14ac:dyDescent="0.3">
      <c r="B144" s="741"/>
      <c r="C144" s="731"/>
      <c r="D144" s="635"/>
      <c r="E144" s="100" t="s">
        <v>636</v>
      </c>
      <c r="F144" s="54">
        <f t="shared" si="36"/>
        <v>0</v>
      </c>
      <c r="G144" s="116">
        <v>0</v>
      </c>
      <c r="H144" s="123">
        <v>0</v>
      </c>
      <c r="I144" s="123">
        <v>0</v>
      </c>
      <c r="J144" s="123">
        <v>0</v>
      </c>
      <c r="K144" s="75">
        <f t="shared" si="37"/>
        <v>0</v>
      </c>
      <c r="L144" s="116">
        <v>0</v>
      </c>
      <c r="M144" s="116">
        <v>0</v>
      </c>
      <c r="N144" s="116">
        <v>0</v>
      </c>
      <c r="O144" s="116">
        <v>0</v>
      </c>
      <c r="P144" s="352">
        <f t="shared" si="34"/>
        <v>0</v>
      </c>
      <c r="Q144" s="116">
        <v>0</v>
      </c>
      <c r="R144" s="116">
        <v>0</v>
      </c>
      <c r="S144" s="116">
        <v>0</v>
      </c>
      <c r="T144" s="116">
        <v>0</v>
      </c>
      <c r="U144" s="352">
        <f t="shared" si="35"/>
        <v>0</v>
      </c>
    </row>
    <row r="145" spans="2:21" s="261" customFormat="1" ht="16.5" customHeight="1" x14ac:dyDescent="0.25">
      <c r="B145" s="726">
        <v>32</v>
      </c>
      <c r="C145" s="735"/>
      <c r="D145" s="633" t="s">
        <v>94</v>
      </c>
      <c r="E145" s="127" t="s">
        <v>120</v>
      </c>
      <c r="F145" s="54">
        <f t="shared" si="36"/>
        <v>0</v>
      </c>
      <c r="G145" s="117">
        <v>0</v>
      </c>
      <c r="H145" s="120">
        <v>0</v>
      </c>
      <c r="I145" s="120">
        <v>0</v>
      </c>
      <c r="J145" s="120">
        <v>0</v>
      </c>
      <c r="K145" s="75">
        <f t="shared" si="37"/>
        <v>0</v>
      </c>
      <c r="L145" s="117">
        <v>0</v>
      </c>
      <c r="M145" s="117">
        <v>0</v>
      </c>
      <c r="N145" s="117">
        <v>0</v>
      </c>
      <c r="O145" s="117">
        <v>0</v>
      </c>
      <c r="P145" s="352">
        <f t="shared" si="34"/>
        <v>0</v>
      </c>
      <c r="Q145" s="117">
        <v>0</v>
      </c>
      <c r="R145" s="117">
        <v>0</v>
      </c>
      <c r="S145" s="117">
        <v>0</v>
      </c>
      <c r="T145" s="117">
        <v>0</v>
      </c>
      <c r="U145" s="352">
        <f t="shared" si="35"/>
        <v>0</v>
      </c>
    </row>
    <row r="146" spans="2:21" s="261" customFormat="1" ht="16.5" customHeight="1" x14ac:dyDescent="0.25">
      <c r="B146" s="723"/>
      <c r="C146" s="735"/>
      <c r="D146" s="634"/>
      <c r="E146" s="98" t="s">
        <v>207</v>
      </c>
      <c r="F146" s="54">
        <f t="shared" si="36"/>
        <v>0</v>
      </c>
      <c r="G146" s="112">
        <v>0</v>
      </c>
      <c r="H146" s="121">
        <v>0</v>
      </c>
      <c r="I146" s="121">
        <v>0</v>
      </c>
      <c r="J146" s="121">
        <v>0</v>
      </c>
      <c r="K146" s="75">
        <f t="shared" si="37"/>
        <v>0</v>
      </c>
      <c r="L146" s="112">
        <v>0</v>
      </c>
      <c r="M146" s="112">
        <v>0</v>
      </c>
      <c r="N146" s="112">
        <v>0</v>
      </c>
      <c r="O146" s="112">
        <v>0</v>
      </c>
      <c r="P146" s="352">
        <f t="shared" si="34"/>
        <v>0</v>
      </c>
      <c r="Q146" s="112">
        <v>0</v>
      </c>
      <c r="R146" s="112">
        <v>0</v>
      </c>
      <c r="S146" s="112">
        <v>0</v>
      </c>
      <c r="T146" s="112">
        <v>0</v>
      </c>
      <c r="U146" s="352">
        <f t="shared" si="35"/>
        <v>0</v>
      </c>
    </row>
    <row r="147" spans="2:21" s="261" customFormat="1" ht="16.5" customHeight="1" thickBot="1" x14ac:dyDescent="0.3">
      <c r="B147" s="723"/>
      <c r="C147" s="735"/>
      <c r="D147" s="634"/>
      <c r="E147" s="137" t="s">
        <v>116</v>
      </c>
      <c r="F147" s="54">
        <f t="shared" si="36"/>
        <v>0</v>
      </c>
      <c r="G147" s="140"/>
      <c r="H147" s="140"/>
      <c r="I147" s="140"/>
      <c r="J147" s="140"/>
      <c r="K147" s="75">
        <f t="shared" si="37"/>
        <v>0</v>
      </c>
      <c r="L147" s="305"/>
      <c r="M147" s="305"/>
      <c r="N147" s="305"/>
      <c r="O147" s="305"/>
      <c r="P147" s="352">
        <f t="shared" si="34"/>
        <v>0</v>
      </c>
      <c r="Q147" s="305"/>
      <c r="R147" s="305"/>
      <c r="S147" s="305"/>
      <c r="T147" s="305"/>
      <c r="U147" s="352">
        <f t="shared" si="35"/>
        <v>0</v>
      </c>
    </row>
    <row r="148" spans="2:21" s="261" customFormat="1" ht="21.75" thickBot="1" x14ac:dyDescent="0.3">
      <c r="B148" s="723"/>
      <c r="C148" s="735"/>
      <c r="D148" s="634"/>
      <c r="E148" s="265" t="s">
        <v>637</v>
      </c>
      <c r="F148" s="54">
        <f t="shared" si="36"/>
        <v>0</v>
      </c>
      <c r="G148" s="140"/>
      <c r="H148" s="140"/>
      <c r="I148" s="140"/>
      <c r="J148" s="140"/>
      <c r="K148" s="75">
        <f t="shared" si="37"/>
        <v>0</v>
      </c>
      <c r="L148" s="305"/>
      <c r="M148" s="305"/>
      <c r="N148" s="305"/>
      <c r="O148" s="305"/>
      <c r="P148" s="352">
        <f t="shared" si="34"/>
        <v>0</v>
      </c>
      <c r="Q148" s="305"/>
      <c r="R148" s="305"/>
      <c r="S148" s="305"/>
      <c r="T148" s="305"/>
      <c r="U148" s="352">
        <f t="shared" si="35"/>
        <v>0</v>
      </c>
    </row>
    <row r="149" spans="2:21" s="261" customFormat="1" ht="27.75" customHeight="1" thickBot="1" x14ac:dyDescent="0.3">
      <c r="B149" s="724"/>
      <c r="C149" s="735"/>
      <c r="D149" s="635"/>
      <c r="E149" s="265" t="s">
        <v>636</v>
      </c>
      <c r="F149" s="54">
        <f t="shared" si="36"/>
        <v>0</v>
      </c>
      <c r="G149" s="267"/>
      <c r="H149" s="267"/>
      <c r="I149" s="267"/>
      <c r="J149" s="267"/>
      <c r="K149" s="75">
        <f t="shared" si="37"/>
        <v>0</v>
      </c>
      <c r="L149" s="305"/>
      <c r="M149" s="305"/>
      <c r="N149" s="305"/>
      <c r="O149" s="305"/>
      <c r="P149" s="352">
        <f t="shared" si="34"/>
        <v>0</v>
      </c>
      <c r="Q149" s="305"/>
      <c r="R149" s="305"/>
      <c r="S149" s="305"/>
      <c r="T149" s="305"/>
      <c r="U149" s="352">
        <f t="shared" si="35"/>
        <v>0</v>
      </c>
    </row>
    <row r="150" spans="2:21" s="261" customFormat="1" ht="16.5" customHeight="1" x14ac:dyDescent="0.25">
      <c r="B150" s="726">
        <v>33</v>
      </c>
      <c r="C150" s="735"/>
      <c r="D150" s="633" t="s">
        <v>95</v>
      </c>
      <c r="E150" s="127" t="s">
        <v>120</v>
      </c>
      <c r="F150" s="54">
        <f t="shared" si="36"/>
        <v>0</v>
      </c>
      <c r="G150" s="117">
        <v>0</v>
      </c>
      <c r="H150" s="120">
        <v>0</v>
      </c>
      <c r="I150" s="120">
        <v>0</v>
      </c>
      <c r="J150" s="120">
        <v>0</v>
      </c>
      <c r="K150" s="75">
        <f t="shared" si="37"/>
        <v>0</v>
      </c>
      <c r="L150" s="117">
        <v>0</v>
      </c>
      <c r="M150" s="117">
        <v>0</v>
      </c>
      <c r="N150" s="117">
        <v>0</v>
      </c>
      <c r="O150" s="117">
        <v>0</v>
      </c>
      <c r="P150" s="352">
        <f t="shared" si="34"/>
        <v>0</v>
      </c>
      <c r="Q150" s="117">
        <v>0</v>
      </c>
      <c r="R150" s="117">
        <v>0</v>
      </c>
      <c r="S150" s="117">
        <v>0</v>
      </c>
      <c r="T150" s="117">
        <v>0</v>
      </c>
      <c r="U150" s="352">
        <f t="shared" si="35"/>
        <v>0</v>
      </c>
    </row>
    <row r="151" spans="2:21" s="261" customFormat="1" ht="16.5" customHeight="1" x14ac:dyDescent="0.25">
      <c r="B151" s="740"/>
      <c r="C151" s="735"/>
      <c r="D151" s="634"/>
      <c r="E151" s="98" t="s">
        <v>207</v>
      </c>
      <c r="F151" s="54">
        <f t="shared" si="36"/>
        <v>0</v>
      </c>
      <c r="G151" s="112">
        <v>0</v>
      </c>
      <c r="H151" s="121">
        <v>0</v>
      </c>
      <c r="I151" s="121">
        <v>0</v>
      </c>
      <c r="J151" s="121">
        <v>0</v>
      </c>
      <c r="K151" s="75">
        <f t="shared" si="37"/>
        <v>0</v>
      </c>
      <c r="L151" s="112">
        <v>0</v>
      </c>
      <c r="M151" s="112">
        <v>0</v>
      </c>
      <c r="N151" s="112">
        <v>0</v>
      </c>
      <c r="O151" s="112">
        <v>0</v>
      </c>
      <c r="P151" s="352">
        <f t="shared" si="34"/>
        <v>0</v>
      </c>
      <c r="Q151" s="112">
        <v>0</v>
      </c>
      <c r="R151" s="112">
        <v>0</v>
      </c>
      <c r="S151" s="112">
        <v>0</v>
      </c>
      <c r="T151" s="112">
        <v>0</v>
      </c>
      <c r="U151" s="352">
        <f t="shared" si="35"/>
        <v>0</v>
      </c>
    </row>
    <row r="152" spans="2:21" s="261" customFormat="1" ht="16.5" customHeight="1" thickBot="1" x14ac:dyDescent="0.3">
      <c r="B152" s="740"/>
      <c r="C152" s="735"/>
      <c r="D152" s="634"/>
      <c r="E152" s="137" t="s">
        <v>116</v>
      </c>
      <c r="F152" s="54">
        <f t="shared" si="36"/>
        <v>0</v>
      </c>
      <c r="G152" s="140"/>
      <c r="H152" s="140"/>
      <c r="I152" s="140"/>
      <c r="J152" s="140"/>
      <c r="K152" s="75">
        <f t="shared" si="37"/>
        <v>0</v>
      </c>
      <c r="L152" s="305"/>
      <c r="M152" s="305"/>
      <c r="N152" s="305"/>
      <c r="O152" s="305"/>
      <c r="P152" s="352">
        <f t="shared" si="34"/>
        <v>0</v>
      </c>
      <c r="Q152" s="305"/>
      <c r="R152" s="305"/>
      <c r="S152" s="305"/>
      <c r="T152" s="305"/>
      <c r="U152" s="352">
        <f t="shared" si="35"/>
        <v>0</v>
      </c>
    </row>
    <row r="153" spans="2:21" s="261" customFormat="1" ht="21.75" thickBot="1" x14ac:dyDescent="0.3">
      <c r="B153" s="740"/>
      <c r="C153" s="735"/>
      <c r="D153" s="634"/>
      <c r="E153" s="265" t="s">
        <v>637</v>
      </c>
      <c r="F153" s="54">
        <f t="shared" si="36"/>
        <v>0</v>
      </c>
      <c r="G153" s="140"/>
      <c r="H153" s="140"/>
      <c r="I153" s="140"/>
      <c r="J153" s="140"/>
      <c r="K153" s="75">
        <f t="shared" si="37"/>
        <v>0</v>
      </c>
      <c r="L153" s="305"/>
      <c r="M153" s="305"/>
      <c r="N153" s="305"/>
      <c r="O153" s="305"/>
      <c r="P153" s="352">
        <f t="shared" si="34"/>
        <v>0</v>
      </c>
      <c r="Q153" s="305"/>
      <c r="R153" s="305"/>
      <c r="S153" s="305"/>
      <c r="T153" s="305"/>
      <c r="U153" s="352">
        <f t="shared" si="35"/>
        <v>0</v>
      </c>
    </row>
    <row r="154" spans="2:21" s="261" customFormat="1" ht="29.25" customHeight="1" thickBot="1" x14ac:dyDescent="0.3">
      <c r="B154" s="741"/>
      <c r="C154" s="735"/>
      <c r="D154" s="635"/>
      <c r="E154" s="265" t="s">
        <v>636</v>
      </c>
      <c r="F154" s="54">
        <f t="shared" si="36"/>
        <v>0</v>
      </c>
      <c r="G154" s="267"/>
      <c r="H154" s="267"/>
      <c r="I154" s="267"/>
      <c r="J154" s="267"/>
      <c r="K154" s="75">
        <f t="shared" si="37"/>
        <v>0</v>
      </c>
      <c r="L154" s="305"/>
      <c r="M154" s="305"/>
      <c r="N154" s="305"/>
      <c r="O154" s="305"/>
      <c r="P154" s="352">
        <f t="shared" si="34"/>
        <v>0</v>
      </c>
      <c r="Q154" s="305"/>
      <c r="R154" s="305"/>
      <c r="S154" s="305"/>
      <c r="T154" s="305"/>
      <c r="U154" s="352">
        <f t="shared" si="35"/>
        <v>0</v>
      </c>
    </row>
    <row r="155" spans="2:21" s="261" customFormat="1" ht="16.5" customHeight="1" x14ac:dyDescent="0.25">
      <c r="B155" s="726">
        <v>34</v>
      </c>
      <c r="C155" s="735"/>
      <c r="D155" s="633" t="s">
        <v>517</v>
      </c>
      <c r="E155" s="127" t="s">
        <v>120</v>
      </c>
      <c r="F155" s="54">
        <f t="shared" si="36"/>
        <v>0</v>
      </c>
      <c r="G155" s="117">
        <v>0</v>
      </c>
      <c r="H155" s="120">
        <v>0</v>
      </c>
      <c r="I155" s="120">
        <v>0</v>
      </c>
      <c r="J155" s="120">
        <v>0</v>
      </c>
      <c r="K155" s="75">
        <f t="shared" si="37"/>
        <v>0</v>
      </c>
      <c r="L155" s="117">
        <v>0</v>
      </c>
      <c r="M155" s="117">
        <v>0</v>
      </c>
      <c r="N155" s="117">
        <v>0</v>
      </c>
      <c r="O155" s="117">
        <v>0</v>
      </c>
      <c r="P155" s="352">
        <f t="shared" si="34"/>
        <v>0</v>
      </c>
      <c r="Q155" s="117">
        <v>0</v>
      </c>
      <c r="R155" s="117">
        <v>0</v>
      </c>
      <c r="S155" s="117">
        <v>0</v>
      </c>
      <c r="T155" s="117">
        <v>0</v>
      </c>
      <c r="U155" s="352">
        <f t="shared" si="35"/>
        <v>0</v>
      </c>
    </row>
    <row r="156" spans="2:21" s="261" customFormat="1" ht="16.5" customHeight="1" x14ac:dyDescent="0.25">
      <c r="B156" s="723"/>
      <c r="C156" s="735"/>
      <c r="D156" s="634"/>
      <c r="E156" s="98" t="s">
        <v>207</v>
      </c>
      <c r="F156" s="54">
        <f t="shared" si="36"/>
        <v>0</v>
      </c>
      <c r="G156" s="112">
        <v>0</v>
      </c>
      <c r="H156" s="121">
        <v>0</v>
      </c>
      <c r="I156" s="121">
        <v>0</v>
      </c>
      <c r="J156" s="121">
        <v>0</v>
      </c>
      <c r="K156" s="75">
        <f t="shared" si="37"/>
        <v>0</v>
      </c>
      <c r="L156" s="112">
        <v>0</v>
      </c>
      <c r="M156" s="112">
        <v>0</v>
      </c>
      <c r="N156" s="112">
        <v>0</v>
      </c>
      <c r="O156" s="112">
        <v>0</v>
      </c>
      <c r="P156" s="352">
        <f t="shared" si="34"/>
        <v>0</v>
      </c>
      <c r="Q156" s="112">
        <v>0</v>
      </c>
      <c r="R156" s="112">
        <v>0</v>
      </c>
      <c r="S156" s="112">
        <v>0</v>
      </c>
      <c r="T156" s="112">
        <v>0</v>
      </c>
      <c r="U156" s="352">
        <f t="shared" si="35"/>
        <v>0</v>
      </c>
    </row>
    <row r="157" spans="2:21" s="261" customFormat="1" ht="16.5" customHeight="1" thickBot="1" x14ac:dyDescent="0.3">
      <c r="B157" s="723"/>
      <c r="C157" s="735"/>
      <c r="D157" s="634"/>
      <c r="E157" s="137" t="s">
        <v>116</v>
      </c>
      <c r="F157" s="54">
        <f t="shared" si="36"/>
        <v>0</v>
      </c>
      <c r="G157" s="140"/>
      <c r="H157" s="140"/>
      <c r="I157" s="140"/>
      <c r="J157" s="140"/>
      <c r="K157" s="75">
        <f t="shared" si="37"/>
        <v>0</v>
      </c>
      <c r="L157" s="305"/>
      <c r="M157" s="305"/>
      <c r="N157" s="305"/>
      <c r="O157" s="305"/>
      <c r="P157" s="352">
        <f t="shared" si="34"/>
        <v>0</v>
      </c>
      <c r="Q157" s="305"/>
      <c r="R157" s="305"/>
      <c r="S157" s="305"/>
      <c r="T157" s="305"/>
      <c r="U157" s="352">
        <f t="shared" si="35"/>
        <v>0</v>
      </c>
    </row>
    <row r="158" spans="2:21" s="261" customFormat="1" ht="21.75" thickBot="1" x14ac:dyDescent="0.3">
      <c r="B158" s="723"/>
      <c r="C158" s="735"/>
      <c r="D158" s="634"/>
      <c r="E158" s="265" t="s">
        <v>637</v>
      </c>
      <c r="F158" s="54">
        <f t="shared" si="36"/>
        <v>0</v>
      </c>
      <c r="G158" s="140"/>
      <c r="H158" s="140"/>
      <c r="I158" s="140"/>
      <c r="J158" s="140"/>
      <c r="K158" s="75">
        <f t="shared" si="37"/>
        <v>0</v>
      </c>
      <c r="L158" s="305"/>
      <c r="M158" s="305"/>
      <c r="N158" s="305"/>
      <c r="O158" s="305"/>
      <c r="P158" s="352">
        <f t="shared" si="34"/>
        <v>0</v>
      </c>
      <c r="Q158" s="305"/>
      <c r="R158" s="305"/>
      <c r="S158" s="305"/>
      <c r="T158" s="305"/>
      <c r="U158" s="352">
        <f t="shared" si="35"/>
        <v>0</v>
      </c>
    </row>
    <row r="159" spans="2:21" s="261" customFormat="1" ht="21.75" thickBot="1" x14ac:dyDescent="0.3">
      <c r="B159" s="724"/>
      <c r="C159" s="735"/>
      <c r="D159" s="635"/>
      <c r="E159" s="265" t="s">
        <v>636</v>
      </c>
      <c r="F159" s="54">
        <f t="shared" si="36"/>
        <v>0</v>
      </c>
      <c r="G159" s="267"/>
      <c r="H159" s="267"/>
      <c r="I159" s="267"/>
      <c r="J159" s="267"/>
      <c r="K159" s="75">
        <f t="shared" si="37"/>
        <v>0</v>
      </c>
      <c r="L159" s="305"/>
      <c r="M159" s="305"/>
      <c r="N159" s="305"/>
      <c r="O159" s="305"/>
      <c r="P159" s="352">
        <f t="shared" si="34"/>
        <v>0</v>
      </c>
      <c r="Q159" s="305"/>
      <c r="R159" s="305"/>
      <c r="S159" s="305"/>
      <c r="T159" s="305"/>
      <c r="U159" s="352">
        <f t="shared" si="35"/>
        <v>0</v>
      </c>
    </row>
    <row r="160" spans="2:21" s="261" customFormat="1" ht="16.5" customHeight="1" x14ac:dyDescent="0.25">
      <c r="B160" s="726">
        <v>35</v>
      </c>
      <c r="C160" s="735"/>
      <c r="D160" s="633" t="s">
        <v>96</v>
      </c>
      <c r="E160" s="127" t="s">
        <v>120</v>
      </c>
      <c r="F160" s="54">
        <f t="shared" si="36"/>
        <v>0</v>
      </c>
      <c r="G160" s="117">
        <v>0</v>
      </c>
      <c r="H160" s="120">
        <v>0</v>
      </c>
      <c r="I160" s="120">
        <v>0</v>
      </c>
      <c r="J160" s="120">
        <v>0</v>
      </c>
      <c r="K160" s="75">
        <f t="shared" si="37"/>
        <v>0</v>
      </c>
      <c r="L160" s="117">
        <v>0</v>
      </c>
      <c r="M160" s="117">
        <v>0</v>
      </c>
      <c r="N160" s="117">
        <v>0</v>
      </c>
      <c r="O160" s="117">
        <v>0</v>
      </c>
      <c r="P160" s="352">
        <f t="shared" si="34"/>
        <v>0</v>
      </c>
      <c r="Q160" s="117">
        <v>0</v>
      </c>
      <c r="R160" s="117">
        <v>0</v>
      </c>
      <c r="S160" s="117">
        <v>0</v>
      </c>
      <c r="T160" s="117">
        <v>0</v>
      </c>
      <c r="U160" s="352">
        <f t="shared" si="35"/>
        <v>0</v>
      </c>
    </row>
    <row r="161" spans="1:21" s="261" customFormat="1" ht="16.5" customHeight="1" x14ac:dyDescent="0.25">
      <c r="B161" s="723"/>
      <c r="C161" s="735"/>
      <c r="D161" s="634"/>
      <c r="E161" s="98" t="s">
        <v>207</v>
      </c>
      <c r="F161" s="54">
        <f t="shared" si="36"/>
        <v>0</v>
      </c>
      <c r="G161" s="112">
        <v>0</v>
      </c>
      <c r="H161" s="121">
        <v>0</v>
      </c>
      <c r="I161" s="121">
        <v>0</v>
      </c>
      <c r="J161" s="121">
        <v>0</v>
      </c>
      <c r="K161" s="75">
        <f t="shared" si="37"/>
        <v>0</v>
      </c>
      <c r="L161" s="112">
        <v>0</v>
      </c>
      <c r="M161" s="112">
        <v>0</v>
      </c>
      <c r="N161" s="112">
        <v>0</v>
      </c>
      <c r="O161" s="112">
        <v>0</v>
      </c>
      <c r="P161" s="352">
        <f t="shared" si="34"/>
        <v>0</v>
      </c>
      <c r="Q161" s="112">
        <v>0</v>
      </c>
      <c r="R161" s="112">
        <v>0</v>
      </c>
      <c r="S161" s="112">
        <v>0</v>
      </c>
      <c r="T161" s="112">
        <v>0</v>
      </c>
      <c r="U161" s="352">
        <f t="shared" si="35"/>
        <v>0</v>
      </c>
    </row>
    <row r="162" spans="1:21" s="261" customFormat="1" ht="16.5" customHeight="1" thickBot="1" x14ac:dyDescent="0.3">
      <c r="B162" s="723"/>
      <c r="C162" s="735"/>
      <c r="D162" s="634"/>
      <c r="E162" s="137" t="s">
        <v>116</v>
      </c>
      <c r="F162" s="54">
        <f t="shared" si="36"/>
        <v>0</v>
      </c>
      <c r="G162" s="140"/>
      <c r="H162" s="140"/>
      <c r="I162" s="140"/>
      <c r="J162" s="140"/>
      <c r="K162" s="75">
        <f t="shared" si="37"/>
        <v>0</v>
      </c>
      <c r="L162" s="305"/>
      <c r="M162" s="305"/>
      <c r="N162" s="305"/>
      <c r="O162" s="305"/>
      <c r="P162" s="352">
        <f t="shared" si="34"/>
        <v>0</v>
      </c>
      <c r="Q162" s="305"/>
      <c r="R162" s="305"/>
      <c r="S162" s="305"/>
      <c r="T162" s="305"/>
      <c r="U162" s="352">
        <f t="shared" si="35"/>
        <v>0</v>
      </c>
    </row>
    <row r="163" spans="1:21" s="261" customFormat="1" ht="21.75" thickBot="1" x14ac:dyDescent="0.3">
      <c r="B163" s="723"/>
      <c r="C163" s="735"/>
      <c r="D163" s="634"/>
      <c r="E163" s="265" t="s">
        <v>637</v>
      </c>
      <c r="F163" s="54">
        <f t="shared" si="36"/>
        <v>0</v>
      </c>
      <c r="G163" s="140"/>
      <c r="H163" s="140"/>
      <c r="I163" s="140"/>
      <c r="J163" s="140"/>
      <c r="K163" s="75">
        <f t="shared" si="37"/>
        <v>0</v>
      </c>
      <c r="L163" s="305"/>
      <c r="M163" s="305"/>
      <c r="N163" s="305"/>
      <c r="O163" s="305"/>
      <c r="P163" s="352">
        <f t="shared" si="34"/>
        <v>0</v>
      </c>
      <c r="Q163" s="305"/>
      <c r="R163" s="305"/>
      <c r="S163" s="305"/>
      <c r="T163" s="305"/>
      <c r="U163" s="352">
        <f t="shared" si="35"/>
        <v>0</v>
      </c>
    </row>
    <row r="164" spans="1:21" s="261" customFormat="1" ht="21.75" thickBot="1" x14ac:dyDescent="0.3">
      <c r="B164" s="724"/>
      <c r="C164" s="735"/>
      <c r="D164" s="635"/>
      <c r="E164" s="265" t="s">
        <v>636</v>
      </c>
      <c r="F164" s="54">
        <f t="shared" si="36"/>
        <v>0</v>
      </c>
      <c r="G164" s="267"/>
      <c r="H164" s="267"/>
      <c r="I164" s="267"/>
      <c r="J164" s="267"/>
      <c r="K164" s="75">
        <f t="shared" si="37"/>
        <v>0</v>
      </c>
      <c r="L164" s="305"/>
      <c r="M164" s="305"/>
      <c r="N164" s="305"/>
      <c r="O164" s="305"/>
      <c r="P164" s="352">
        <f t="shared" si="34"/>
        <v>0</v>
      </c>
      <c r="Q164" s="305"/>
      <c r="R164" s="305"/>
      <c r="S164" s="305"/>
      <c r="T164" s="305"/>
      <c r="U164" s="352">
        <f t="shared" si="35"/>
        <v>0</v>
      </c>
    </row>
    <row r="165" spans="1:21" s="261" customFormat="1" ht="16.5" customHeight="1" x14ac:dyDescent="0.25">
      <c r="B165" s="726">
        <v>36</v>
      </c>
      <c r="C165" s="735"/>
      <c r="D165" s="633" t="s">
        <v>97</v>
      </c>
      <c r="E165" s="127" t="s">
        <v>120</v>
      </c>
      <c r="F165" s="54">
        <f t="shared" si="36"/>
        <v>0</v>
      </c>
      <c r="G165" s="117">
        <v>0</v>
      </c>
      <c r="H165" s="120">
        <v>0</v>
      </c>
      <c r="I165" s="120">
        <v>0</v>
      </c>
      <c r="J165" s="120">
        <v>0</v>
      </c>
      <c r="K165" s="75">
        <f t="shared" si="37"/>
        <v>0</v>
      </c>
      <c r="L165" s="117">
        <v>0</v>
      </c>
      <c r="M165" s="117">
        <v>0</v>
      </c>
      <c r="N165" s="117">
        <v>0</v>
      </c>
      <c r="O165" s="117">
        <v>0</v>
      </c>
      <c r="P165" s="352">
        <f t="shared" si="34"/>
        <v>0</v>
      </c>
      <c r="Q165" s="117">
        <v>0</v>
      </c>
      <c r="R165" s="117">
        <v>0</v>
      </c>
      <c r="S165" s="117">
        <v>0</v>
      </c>
      <c r="T165" s="117">
        <v>0</v>
      </c>
      <c r="U165" s="352">
        <f t="shared" si="35"/>
        <v>0</v>
      </c>
    </row>
    <row r="166" spans="1:21" s="261" customFormat="1" ht="16.5" customHeight="1" x14ac:dyDescent="0.25">
      <c r="B166" s="740"/>
      <c r="C166" s="735"/>
      <c r="D166" s="634"/>
      <c r="E166" s="90" t="s">
        <v>207</v>
      </c>
      <c r="F166" s="54">
        <f t="shared" si="36"/>
        <v>0</v>
      </c>
      <c r="G166" s="112">
        <v>0</v>
      </c>
      <c r="H166" s="121">
        <v>0</v>
      </c>
      <c r="I166" s="121">
        <v>0</v>
      </c>
      <c r="J166" s="121">
        <v>0</v>
      </c>
      <c r="K166" s="75">
        <f t="shared" si="37"/>
        <v>0</v>
      </c>
      <c r="L166" s="112">
        <v>0</v>
      </c>
      <c r="M166" s="112">
        <v>0</v>
      </c>
      <c r="N166" s="112">
        <v>0</v>
      </c>
      <c r="O166" s="112">
        <v>0</v>
      </c>
      <c r="P166" s="352">
        <f t="shared" si="34"/>
        <v>0</v>
      </c>
      <c r="Q166" s="112">
        <v>0</v>
      </c>
      <c r="R166" s="112">
        <v>0</v>
      </c>
      <c r="S166" s="112">
        <v>0</v>
      </c>
      <c r="T166" s="112">
        <v>0</v>
      </c>
      <c r="U166" s="352">
        <f t="shared" si="35"/>
        <v>0</v>
      </c>
    </row>
    <row r="167" spans="1:21" s="261" customFormat="1" ht="16.5" customHeight="1" thickBot="1" x14ac:dyDescent="0.3">
      <c r="B167" s="740"/>
      <c r="C167" s="735"/>
      <c r="D167" s="634"/>
      <c r="E167" s="137" t="s">
        <v>116</v>
      </c>
      <c r="F167" s="54">
        <f t="shared" si="36"/>
        <v>0</v>
      </c>
      <c r="G167" s="140"/>
      <c r="H167" s="140"/>
      <c r="I167" s="140"/>
      <c r="J167" s="140"/>
      <c r="K167" s="75">
        <f t="shared" si="37"/>
        <v>0</v>
      </c>
      <c r="L167" s="305"/>
      <c r="M167" s="305"/>
      <c r="N167" s="305"/>
      <c r="O167" s="305"/>
      <c r="P167" s="352">
        <f t="shared" si="34"/>
        <v>0</v>
      </c>
      <c r="Q167" s="305"/>
      <c r="R167" s="305"/>
      <c r="S167" s="305"/>
      <c r="T167" s="305"/>
      <c r="U167" s="352">
        <f t="shared" si="35"/>
        <v>0</v>
      </c>
    </row>
    <row r="168" spans="1:21" s="261" customFormat="1" ht="21.75" thickBot="1" x14ac:dyDescent="0.3">
      <c r="B168" s="740"/>
      <c r="C168" s="735"/>
      <c r="D168" s="634"/>
      <c r="E168" s="265" t="s">
        <v>637</v>
      </c>
      <c r="F168" s="54">
        <f t="shared" si="36"/>
        <v>0</v>
      </c>
      <c r="G168" s="140"/>
      <c r="H168" s="140"/>
      <c r="I168" s="140"/>
      <c r="J168" s="140"/>
      <c r="K168" s="75">
        <f t="shared" si="37"/>
        <v>0</v>
      </c>
      <c r="L168" s="305"/>
      <c r="M168" s="305"/>
      <c r="N168" s="305"/>
      <c r="O168" s="305"/>
      <c r="P168" s="352">
        <f t="shared" si="34"/>
        <v>0</v>
      </c>
      <c r="Q168" s="305"/>
      <c r="R168" s="305"/>
      <c r="S168" s="305"/>
      <c r="T168" s="305"/>
      <c r="U168" s="352">
        <f t="shared" si="35"/>
        <v>0</v>
      </c>
    </row>
    <row r="169" spans="1:21" s="261" customFormat="1" ht="21.75" thickBot="1" x14ac:dyDescent="0.3">
      <c r="B169" s="741"/>
      <c r="C169" s="735"/>
      <c r="D169" s="635"/>
      <c r="E169" s="265" t="s">
        <v>636</v>
      </c>
      <c r="F169" s="54">
        <f t="shared" si="36"/>
        <v>0</v>
      </c>
      <c r="G169" s="267"/>
      <c r="H169" s="267"/>
      <c r="I169" s="267"/>
      <c r="J169" s="267"/>
      <c r="K169" s="75">
        <f t="shared" si="37"/>
        <v>0</v>
      </c>
      <c r="L169" s="305"/>
      <c r="M169" s="305"/>
      <c r="N169" s="305"/>
      <c r="O169" s="305"/>
      <c r="P169" s="352">
        <f t="shared" si="34"/>
        <v>0</v>
      </c>
      <c r="Q169" s="305"/>
      <c r="R169" s="305"/>
      <c r="S169" s="305"/>
      <c r="T169" s="305"/>
      <c r="U169" s="352">
        <f t="shared" si="35"/>
        <v>0</v>
      </c>
    </row>
    <row r="170" spans="1:21" s="261" customFormat="1" ht="21" customHeight="1" x14ac:dyDescent="0.25">
      <c r="B170" s="726">
        <v>37</v>
      </c>
      <c r="C170" s="735"/>
      <c r="D170" s="633" t="s">
        <v>53</v>
      </c>
      <c r="E170" s="127" t="s">
        <v>120</v>
      </c>
      <c r="F170" s="54">
        <f t="shared" si="36"/>
        <v>0</v>
      </c>
      <c r="G170" s="117">
        <v>0</v>
      </c>
      <c r="H170" s="120">
        <v>0</v>
      </c>
      <c r="I170" s="120">
        <v>0</v>
      </c>
      <c r="J170" s="120">
        <v>0</v>
      </c>
      <c r="K170" s="75">
        <f t="shared" si="37"/>
        <v>0</v>
      </c>
      <c r="L170" s="117">
        <v>0</v>
      </c>
      <c r="M170" s="117">
        <v>0</v>
      </c>
      <c r="N170" s="117">
        <v>0</v>
      </c>
      <c r="O170" s="117">
        <v>0</v>
      </c>
      <c r="P170" s="352">
        <f t="shared" si="34"/>
        <v>0</v>
      </c>
      <c r="Q170" s="117">
        <v>0</v>
      </c>
      <c r="R170" s="117">
        <v>0</v>
      </c>
      <c r="S170" s="117">
        <v>0</v>
      </c>
      <c r="T170" s="117">
        <v>0</v>
      </c>
      <c r="U170" s="352">
        <f t="shared" si="35"/>
        <v>0</v>
      </c>
    </row>
    <row r="171" spans="1:21" s="261" customFormat="1" ht="21" customHeight="1" x14ac:dyDescent="0.25">
      <c r="B171" s="740"/>
      <c r="C171" s="735"/>
      <c r="D171" s="634"/>
      <c r="E171" s="90" t="s">
        <v>207</v>
      </c>
      <c r="F171" s="54">
        <f t="shared" si="36"/>
        <v>0</v>
      </c>
      <c r="G171" s="112">
        <v>0</v>
      </c>
      <c r="H171" s="121">
        <v>0</v>
      </c>
      <c r="I171" s="121">
        <v>0</v>
      </c>
      <c r="J171" s="121">
        <v>0</v>
      </c>
      <c r="K171" s="75">
        <f t="shared" si="37"/>
        <v>0</v>
      </c>
      <c r="L171" s="112">
        <v>0</v>
      </c>
      <c r="M171" s="112">
        <v>0</v>
      </c>
      <c r="N171" s="112">
        <v>0</v>
      </c>
      <c r="O171" s="112">
        <v>0</v>
      </c>
      <c r="P171" s="352">
        <f t="shared" si="34"/>
        <v>0</v>
      </c>
      <c r="Q171" s="112">
        <v>0</v>
      </c>
      <c r="R171" s="112">
        <v>0</v>
      </c>
      <c r="S171" s="112">
        <v>0</v>
      </c>
      <c r="T171" s="112">
        <v>0</v>
      </c>
      <c r="U171" s="352">
        <f t="shared" si="35"/>
        <v>0</v>
      </c>
    </row>
    <row r="172" spans="1:21" s="261" customFormat="1" ht="21" customHeight="1" thickBot="1" x14ac:dyDescent="0.3">
      <c r="A172" s="141"/>
      <c r="B172" s="741"/>
      <c r="C172" s="735"/>
      <c r="D172" s="635"/>
      <c r="E172" s="137" t="s">
        <v>116</v>
      </c>
      <c r="F172" s="54">
        <f t="shared" si="36"/>
        <v>0</v>
      </c>
      <c r="G172" s="140"/>
      <c r="H172" s="140"/>
      <c r="I172" s="140"/>
      <c r="J172" s="140"/>
      <c r="K172" s="75">
        <f t="shared" si="37"/>
        <v>0</v>
      </c>
      <c r="L172" s="305"/>
      <c r="M172" s="305"/>
      <c r="N172" s="305"/>
      <c r="O172" s="305"/>
      <c r="P172" s="352">
        <f t="shared" si="34"/>
        <v>0</v>
      </c>
      <c r="Q172" s="305"/>
      <c r="R172" s="305"/>
      <c r="S172" s="305"/>
      <c r="T172" s="305"/>
      <c r="U172" s="352">
        <f t="shared" si="35"/>
        <v>0</v>
      </c>
    </row>
    <row r="173" spans="1:21" s="261" customFormat="1" ht="38.25" customHeight="1" x14ac:dyDescent="0.25">
      <c r="B173" s="726">
        <v>38</v>
      </c>
      <c r="C173" s="735"/>
      <c r="D173" s="633" t="s">
        <v>54</v>
      </c>
      <c r="E173" s="127" t="s">
        <v>120</v>
      </c>
      <c r="F173" s="54">
        <f t="shared" si="36"/>
        <v>0</v>
      </c>
      <c r="G173" s="117">
        <v>0</v>
      </c>
      <c r="H173" s="120">
        <v>0</v>
      </c>
      <c r="I173" s="120">
        <v>0</v>
      </c>
      <c r="J173" s="120">
        <v>0</v>
      </c>
      <c r="K173" s="75">
        <f t="shared" si="37"/>
        <v>0</v>
      </c>
      <c r="L173" s="117">
        <v>0</v>
      </c>
      <c r="M173" s="117">
        <v>0</v>
      </c>
      <c r="N173" s="117">
        <v>0</v>
      </c>
      <c r="O173" s="117">
        <v>0</v>
      </c>
      <c r="P173" s="352">
        <f t="shared" si="34"/>
        <v>0</v>
      </c>
      <c r="Q173" s="117">
        <v>0</v>
      </c>
      <c r="R173" s="117">
        <v>0</v>
      </c>
      <c r="S173" s="117">
        <v>0</v>
      </c>
      <c r="T173" s="117">
        <v>0</v>
      </c>
      <c r="U173" s="352">
        <f t="shared" si="35"/>
        <v>0</v>
      </c>
    </row>
    <row r="174" spans="1:21" s="261" customFormat="1" ht="30" customHeight="1" x14ac:dyDescent="0.25">
      <c r="B174" s="740"/>
      <c r="C174" s="735"/>
      <c r="D174" s="634"/>
      <c r="E174" s="90" t="s">
        <v>207</v>
      </c>
      <c r="F174" s="54">
        <f t="shared" si="36"/>
        <v>0</v>
      </c>
      <c r="G174" s="112">
        <v>0</v>
      </c>
      <c r="H174" s="121">
        <v>0</v>
      </c>
      <c r="I174" s="121">
        <v>0</v>
      </c>
      <c r="J174" s="121">
        <v>0</v>
      </c>
      <c r="K174" s="75">
        <f t="shared" si="37"/>
        <v>0</v>
      </c>
      <c r="L174" s="112">
        <v>0</v>
      </c>
      <c r="M174" s="112">
        <v>0</v>
      </c>
      <c r="N174" s="112">
        <v>0</v>
      </c>
      <c r="O174" s="112">
        <v>0</v>
      </c>
      <c r="P174" s="352">
        <f t="shared" si="34"/>
        <v>0</v>
      </c>
      <c r="Q174" s="112">
        <v>0</v>
      </c>
      <c r="R174" s="112">
        <v>0</v>
      </c>
      <c r="S174" s="112">
        <v>0</v>
      </c>
      <c r="T174" s="112">
        <v>0</v>
      </c>
      <c r="U174" s="352">
        <f t="shared" si="35"/>
        <v>0</v>
      </c>
    </row>
    <row r="175" spans="1:21" s="261" customFormat="1" ht="30.75" customHeight="1" thickBot="1" x14ac:dyDescent="0.3">
      <c r="B175" s="740"/>
      <c r="C175" s="735"/>
      <c r="D175" s="634"/>
      <c r="E175" s="137" t="s">
        <v>116</v>
      </c>
      <c r="F175" s="54">
        <f t="shared" si="36"/>
        <v>0</v>
      </c>
      <c r="G175" s="140"/>
      <c r="H175" s="140"/>
      <c r="I175" s="140"/>
      <c r="J175" s="140"/>
      <c r="K175" s="75">
        <f t="shared" si="37"/>
        <v>0</v>
      </c>
      <c r="L175" s="305"/>
      <c r="M175" s="305"/>
      <c r="N175" s="305"/>
      <c r="O175" s="305"/>
      <c r="P175" s="352">
        <f t="shared" si="34"/>
        <v>0</v>
      </c>
      <c r="Q175" s="305"/>
      <c r="R175" s="305"/>
      <c r="S175" s="305"/>
      <c r="T175" s="305"/>
      <c r="U175" s="352">
        <f t="shared" si="35"/>
        <v>0</v>
      </c>
    </row>
    <row r="176" spans="1:21" s="261" customFormat="1" ht="21.75" thickBot="1" x14ac:dyDescent="0.3">
      <c r="B176" s="740"/>
      <c r="C176" s="735"/>
      <c r="D176" s="634"/>
      <c r="E176" s="265" t="s">
        <v>637</v>
      </c>
      <c r="F176" s="54">
        <f t="shared" si="36"/>
        <v>0</v>
      </c>
      <c r="G176" s="140"/>
      <c r="H176" s="140"/>
      <c r="I176" s="140"/>
      <c r="J176" s="140"/>
      <c r="K176" s="75">
        <f t="shared" si="37"/>
        <v>0</v>
      </c>
      <c r="L176" s="305"/>
      <c r="M176" s="305"/>
      <c r="N176" s="305"/>
      <c r="O176" s="305"/>
      <c r="P176" s="352">
        <f t="shared" si="34"/>
        <v>0</v>
      </c>
      <c r="Q176" s="305"/>
      <c r="R176" s="305"/>
      <c r="S176" s="305"/>
      <c r="T176" s="305"/>
      <c r="U176" s="352">
        <f t="shared" si="35"/>
        <v>0</v>
      </c>
    </row>
    <row r="177" spans="2:21" s="261" customFormat="1" ht="45.6" customHeight="1" thickBot="1" x14ac:dyDescent="0.3">
      <c r="B177" s="741"/>
      <c r="C177" s="735"/>
      <c r="D177" s="635"/>
      <c r="E177" s="265" t="s">
        <v>636</v>
      </c>
      <c r="F177" s="54">
        <f t="shared" si="36"/>
        <v>0</v>
      </c>
      <c r="G177" s="267"/>
      <c r="H177" s="267"/>
      <c r="I177" s="267"/>
      <c r="J177" s="267"/>
      <c r="K177" s="75">
        <f t="shared" si="37"/>
        <v>0</v>
      </c>
      <c r="L177" s="305"/>
      <c r="M177" s="305"/>
      <c r="N177" s="305"/>
      <c r="O177" s="305"/>
      <c r="P177" s="352">
        <f t="shared" si="34"/>
        <v>0</v>
      </c>
      <c r="Q177" s="305"/>
      <c r="R177" s="305"/>
      <c r="S177" s="305"/>
      <c r="T177" s="305"/>
      <c r="U177" s="352">
        <f t="shared" si="35"/>
        <v>0</v>
      </c>
    </row>
    <row r="178" spans="2:21" s="261" customFormat="1" ht="16.5" customHeight="1" x14ac:dyDescent="0.25">
      <c r="B178" s="726">
        <v>39</v>
      </c>
      <c r="C178" s="735"/>
      <c r="D178" s="633" t="s">
        <v>55</v>
      </c>
      <c r="E178" s="127" t="s">
        <v>120</v>
      </c>
      <c r="F178" s="54">
        <f t="shared" si="36"/>
        <v>0</v>
      </c>
      <c r="G178" s="117">
        <v>0</v>
      </c>
      <c r="H178" s="120">
        <v>0</v>
      </c>
      <c r="I178" s="120">
        <v>0</v>
      </c>
      <c r="J178" s="120">
        <v>0</v>
      </c>
      <c r="K178" s="75">
        <f t="shared" si="37"/>
        <v>0</v>
      </c>
      <c r="L178" s="117">
        <v>0</v>
      </c>
      <c r="M178" s="117">
        <v>0</v>
      </c>
      <c r="N178" s="117">
        <v>0</v>
      </c>
      <c r="O178" s="117">
        <v>0</v>
      </c>
      <c r="P178" s="352">
        <f t="shared" si="34"/>
        <v>0</v>
      </c>
      <c r="Q178" s="117">
        <v>0</v>
      </c>
      <c r="R178" s="117">
        <v>0</v>
      </c>
      <c r="S178" s="117">
        <v>0</v>
      </c>
      <c r="T178" s="117">
        <v>0</v>
      </c>
      <c r="U178" s="352">
        <f t="shared" si="35"/>
        <v>0</v>
      </c>
    </row>
    <row r="179" spans="2:21" s="261" customFormat="1" ht="16.5" customHeight="1" x14ac:dyDescent="0.25">
      <c r="B179" s="723"/>
      <c r="C179" s="735"/>
      <c r="D179" s="634"/>
      <c r="E179" s="98" t="s">
        <v>207</v>
      </c>
      <c r="F179" s="54">
        <f t="shared" si="36"/>
        <v>0</v>
      </c>
      <c r="G179" s="112">
        <v>0</v>
      </c>
      <c r="H179" s="121">
        <v>0</v>
      </c>
      <c r="I179" s="121">
        <v>0</v>
      </c>
      <c r="J179" s="121">
        <v>0</v>
      </c>
      <c r="K179" s="75">
        <f t="shared" si="37"/>
        <v>0</v>
      </c>
      <c r="L179" s="112">
        <v>0</v>
      </c>
      <c r="M179" s="112">
        <v>0</v>
      </c>
      <c r="N179" s="112">
        <v>0</v>
      </c>
      <c r="O179" s="112">
        <v>0</v>
      </c>
      <c r="P179" s="352">
        <f t="shared" si="34"/>
        <v>0</v>
      </c>
      <c r="Q179" s="112">
        <v>0</v>
      </c>
      <c r="R179" s="112">
        <v>0</v>
      </c>
      <c r="S179" s="112">
        <v>0</v>
      </c>
      <c r="T179" s="112">
        <v>0</v>
      </c>
      <c r="U179" s="352">
        <f t="shared" si="35"/>
        <v>0</v>
      </c>
    </row>
    <row r="180" spans="2:21" s="261" customFormat="1" ht="16.5" customHeight="1" thickBot="1" x14ac:dyDescent="0.3">
      <c r="B180" s="723"/>
      <c r="C180" s="735"/>
      <c r="D180" s="634"/>
      <c r="E180" s="137" t="s">
        <v>116</v>
      </c>
      <c r="F180" s="54">
        <f t="shared" si="36"/>
        <v>0</v>
      </c>
      <c r="G180" s="140"/>
      <c r="H180" s="140"/>
      <c r="I180" s="140"/>
      <c r="J180" s="140"/>
      <c r="K180" s="75">
        <f t="shared" si="37"/>
        <v>0</v>
      </c>
      <c r="L180" s="305"/>
      <c r="M180" s="305"/>
      <c r="N180" s="305"/>
      <c r="O180" s="305"/>
      <c r="P180" s="352">
        <f t="shared" si="34"/>
        <v>0</v>
      </c>
      <c r="Q180" s="305"/>
      <c r="R180" s="305"/>
      <c r="S180" s="305"/>
      <c r="T180" s="305"/>
      <c r="U180" s="352">
        <f t="shared" si="35"/>
        <v>0</v>
      </c>
    </row>
    <row r="181" spans="2:21" s="261" customFormat="1" ht="21.75" thickBot="1" x14ac:dyDescent="0.3">
      <c r="B181" s="723"/>
      <c r="C181" s="735"/>
      <c r="D181" s="634"/>
      <c r="E181" s="265" t="s">
        <v>637</v>
      </c>
      <c r="F181" s="54">
        <f t="shared" si="36"/>
        <v>0</v>
      </c>
      <c r="G181" s="140"/>
      <c r="H181" s="140"/>
      <c r="I181" s="140"/>
      <c r="J181" s="140"/>
      <c r="K181" s="75">
        <f t="shared" si="37"/>
        <v>0</v>
      </c>
      <c r="L181" s="305"/>
      <c r="M181" s="305"/>
      <c r="N181" s="305"/>
      <c r="O181" s="305"/>
      <c r="P181" s="352">
        <f t="shared" si="34"/>
        <v>0</v>
      </c>
      <c r="Q181" s="305"/>
      <c r="R181" s="305"/>
      <c r="S181" s="305"/>
      <c r="T181" s="305"/>
      <c r="U181" s="352">
        <f t="shared" si="35"/>
        <v>0</v>
      </c>
    </row>
    <row r="182" spans="2:21" s="261" customFormat="1" ht="29.25" customHeight="1" thickBot="1" x14ac:dyDescent="0.3">
      <c r="B182" s="724"/>
      <c r="C182" s="735"/>
      <c r="D182" s="635"/>
      <c r="E182" s="265" t="s">
        <v>636</v>
      </c>
      <c r="F182" s="54">
        <f t="shared" si="36"/>
        <v>0</v>
      </c>
      <c r="G182" s="267"/>
      <c r="H182" s="267"/>
      <c r="I182" s="267"/>
      <c r="J182" s="267"/>
      <c r="K182" s="75">
        <f t="shared" si="37"/>
        <v>0</v>
      </c>
      <c r="L182" s="305"/>
      <c r="M182" s="305"/>
      <c r="N182" s="305"/>
      <c r="O182" s="305"/>
      <c r="P182" s="352">
        <f t="shared" si="34"/>
        <v>0</v>
      </c>
      <c r="Q182" s="305"/>
      <c r="R182" s="305"/>
      <c r="S182" s="305"/>
      <c r="T182" s="305"/>
      <c r="U182" s="352">
        <f t="shared" si="35"/>
        <v>0</v>
      </c>
    </row>
    <row r="183" spans="2:21" s="261" customFormat="1" ht="16.5" customHeight="1" thickBot="1" x14ac:dyDescent="0.3">
      <c r="B183" s="726">
        <v>41</v>
      </c>
      <c r="C183" s="735"/>
      <c r="D183" s="633" t="s">
        <v>376</v>
      </c>
      <c r="E183" s="127" t="s">
        <v>120</v>
      </c>
      <c r="F183" s="54">
        <f t="shared" si="36"/>
        <v>0</v>
      </c>
      <c r="G183" s="116">
        <v>0</v>
      </c>
      <c r="H183" s="123">
        <v>0</v>
      </c>
      <c r="I183" s="123">
        <v>0</v>
      </c>
      <c r="J183" s="123">
        <v>0</v>
      </c>
      <c r="K183" s="75">
        <f t="shared" si="37"/>
        <v>0</v>
      </c>
      <c r="L183" s="114">
        <v>0</v>
      </c>
      <c r="M183" s="114">
        <v>0</v>
      </c>
      <c r="N183" s="114">
        <v>0</v>
      </c>
      <c r="O183" s="114">
        <v>0</v>
      </c>
      <c r="P183" s="352">
        <f t="shared" si="34"/>
        <v>0</v>
      </c>
      <c r="Q183" s="114">
        <v>0</v>
      </c>
      <c r="R183" s="114">
        <v>0</v>
      </c>
      <c r="S183" s="114">
        <v>0</v>
      </c>
      <c r="T183" s="114">
        <v>0</v>
      </c>
      <c r="U183" s="352">
        <f t="shared" si="35"/>
        <v>0</v>
      </c>
    </row>
    <row r="184" spans="2:21" s="261" customFormat="1" ht="16.5" customHeight="1" thickBot="1" x14ac:dyDescent="0.3">
      <c r="B184" s="723"/>
      <c r="C184" s="735"/>
      <c r="D184" s="634"/>
      <c r="E184" s="98" t="s">
        <v>207</v>
      </c>
      <c r="F184" s="54">
        <f t="shared" si="36"/>
        <v>0</v>
      </c>
      <c r="G184" s="142">
        <v>0</v>
      </c>
      <c r="H184" s="161">
        <v>0</v>
      </c>
      <c r="I184" s="161">
        <v>0</v>
      </c>
      <c r="J184" s="161">
        <v>0</v>
      </c>
      <c r="K184" s="75">
        <f t="shared" si="37"/>
        <v>0</v>
      </c>
      <c r="L184" s="112">
        <v>0</v>
      </c>
      <c r="M184" s="112">
        <v>0</v>
      </c>
      <c r="N184" s="112">
        <v>0</v>
      </c>
      <c r="O184" s="112">
        <v>0</v>
      </c>
      <c r="P184" s="352">
        <f t="shared" si="34"/>
        <v>0</v>
      </c>
      <c r="Q184" s="112">
        <v>0</v>
      </c>
      <c r="R184" s="112">
        <v>0</v>
      </c>
      <c r="S184" s="112">
        <v>0</v>
      </c>
      <c r="T184" s="112">
        <v>0</v>
      </c>
      <c r="U184" s="352">
        <f t="shared" si="35"/>
        <v>0</v>
      </c>
    </row>
    <row r="185" spans="2:21" s="261" customFormat="1" ht="16.5" customHeight="1" thickBot="1" x14ac:dyDescent="0.3">
      <c r="B185" s="723"/>
      <c r="C185" s="735"/>
      <c r="D185" s="634"/>
      <c r="E185" s="99" t="s">
        <v>116</v>
      </c>
      <c r="F185" s="54">
        <f t="shared" si="36"/>
        <v>0</v>
      </c>
      <c r="G185" s="142">
        <v>0</v>
      </c>
      <c r="H185" s="161">
        <v>0</v>
      </c>
      <c r="I185" s="161">
        <v>0</v>
      </c>
      <c r="J185" s="161">
        <v>0</v>
      </c>
      <c r="K185" s="75">
        <f t="shared" si="37"/>
        <v>0</v>
      </c>
      <c r="L185" s="142">
        <v>0</v>
      </c>
      <c r="M185" s="142">
        <v>0</v>
      </c>
      <c r="N185" s="142">
        <v>0</v>
      </c>
      <c r="O185" s="142">
        <v>0</v>
      </c>
      <c r="P185" s="352">
        <f t="shared" si="34"/>
        <v>0</v>
      </c>
      <c r="Q185" s="142">
        <v>0</v>
      </c>
      <c r="R185" s="142">
        <v>0</v>
      </c>
      <c r="S185" s="142">
        <v>0</v>
      </c>
      <c r="T185" s="142">
        <v>0</v>
      </c>
      <c r="U185" s="352">
        <f t="shared" si="35"/>
        <v>0</v>
      </c>
    </row>
    <row r="186" spans="2:21" s="261" customFormat="1" ht="16.5" customHeight="1" thickBot="1" x14ac:dyDescent="0.3">
      <c r="B186" s="723"/>
      <c r="C186" s="735"/>
      <c r="D186" s="634"/>
      <c r="E186" s="100" t="s">
        <v>637</v>
      </c>
      <c r="F186" s="54">
        <f t="shared" si="36"/>
        <v>0</v>
      </c>
      <c r="G186" s="117">
        <v>0</v>
      </c>
      <c r="H186" s="120">
        <v>0</v>
      </c>
      <c r="I186" s="120">
        <v>0</v>
      </c>
      <c r="J186" s="120">
        <v>0</v>
      </c>
      <c r="K186" s="75">
        <f t="shared" si="37"/>
        <v>0</v>
      </c>
      <c r="L186" s="231">
        <v>0</v>
      </c>
      <c r="M186" s="231">
        <v>0</v>
      </c>
      <c r="N186" s="231">
        <v>0</v>
      </c>
      <c r="O186" s="231">
        <v>0</v>
      </c>
      <c r="P186" s="352">
        <f t="shared" si="34"/>
        <v>0</v>
      </c>
      <c r="Q186" s="231">
        <v>0</v>
      </c>
      <c r="R186" s="231">
        <v>0</v>
      </c>
      <c r="S186" s="231">
        <v>0</v>
      </c>
      <c r="T186" s="231">
        <v>0</v>
      </c>
      <c r="U186" s="352">
        <f t="shared" si="35"/>
        <v>0</v>
      </c>
    </row>
    <row r="187" spans="2:21" s="261" customFormat="1" ht="21.75" thickBot="1" x14ac:dyDescent="0.3">
      <c r="B187" s="724"/>
      <c r="C187" s="735"/>
      <c r="D187" s="635"/>
      <c r="E187" s="100" t="s">
        <v>636</v>
      </c>
      <c r="F187" s="54">
        <f t="shared" si="36"/>
        <v>0</v>
      </c>
      <c r="G187" s="112">
        <v>0</v>
      </c>
      <c r="H187" s="121">
        <v>0</v>
      </c>
      <c r="I187" s="121">
        <v>0</v>
      </c>
      <c r="J187" s="121">
        <v>0</v>
      </c>
      <c r="K187" s="75">
        <f t="shared" si="37"/>
        <v>0</v>
      </c>
      <c r="L187" s="231">
        <v>0</v>
      </c>
      <c r="M187" s="231">
        <v>0</v>
      </c>
      <c r="N187" s="231">
        <v>0</v>
      </c>
      <c r="O187" s="231">
        <v>0</v>
      </c>
      <c r="P187" s="352">
        <f t="shared" si="34"/>
        <v>0</v>
      </c>
      <c r="Q187" s="231">
        <v>0</v>
      </c>
      <c r="R187" s="231">
        <v>0</v>
      </c>
      <c r="S187" s="231">
        <v>0</v>
      </c>
      <c r="T187" s="231">
        <v>0</v>
      </c>
      <c r="U187" s="352">
        <f t="shared" si="35"/>
        <v>0</v>
      </c>
    </row>
    <row r="188" spans="2:21" s="261" customFormat="1" ht="16.5" customHeight="1" thickBot="1" x14ac:dyDescent="0.3">
      <c r="B188" s="726">
        <v>42</v>
      </c>
      <c r="C188" s="735"/>
      <c r="D188" s="633" t="s">
        <v>377</v>
      </c>
      <c r="E188" s="127" t="s">
        <v>120</v>
      </c>
      <c r="F188" s="54">
        <f t="shared" si="36"/>
        <v>0</v>
      </c>
      <c r="G188" s="116">
        <v>0</v>
      </c>
      <c r="H188" s="123">
        <v>0</v>
      </c>
      <c r="I188" s="123">
        <v>0</v>
      </c>
      <c r="J188" s="123">
        <v>0</v>
      </c>
      <c r="K188" s="75">
        <f t="shared" si="37"/>
        <v>0</v>
      </c>
      <c r="L188" s="119">
        <v>0</v>
      </c>
      <c r="M188" s="119">
        <v>0</v>
      </c>
      <c r="N188" s="119">
        <v>0</v>
      </c>
      <c r="O188" s="119">
        <v>0</v>
      </c>
      <c r="P188" s="352">
        <f t="shared" si="34"/>
        <v>0</v>
      </c>
      <c r="Q188" s="119">
        <v>0</v>
      </c>
      <c r="R188" s="119">
        <v>0</v>
      </c>
      <c r="S188" s="119">
        <v>0</v>
      </c>
      <c r="T188" s="119">
        <v>0</v>
      </c>
      <c r="U188" s="352">
        <f t="shared" si="35"/>
        <v>0</v>
      </c>
    </row>
    <row r="189" spans="2:21" s="261" customFormat="1" ht="16.5" customHeight="1" thickBot="1" x14ac:dyDescent="0.3">
      <c r="B189" s="723"/>
      <c r="C189" s="735"/>
      <c r="D189" s="634"/>
      <c r="E189" s="98" t="s">
        <v>207</v>
      </c>
      <c r="F189" s="54">
        <f t="shared" si="36"/>
        <v>0</v>
      </c>
      <c r="G189" s="142">
        <v>0</v>
      </c>
      <c r="H189" s="161">
        <v>0</v>
      </c>
      <c r="I189" s="161">
        <v>0</v>
      </c>
      <c r="J189" s="161">
        <v>0</v>
      </c>
      <c r="K189" s="75">
        <f t="shared" si="37"/>
        <v>0</v>
      </c>
      <c r="L189" s="112">
        <v>0</v>
      </c>
      <c r="M189" s="112">
        <v>0</v>
      </c>
      <c r="N189" s="112">
        <v>0</v>
      </c>
      <c r="O189" s="112">
        <v>0</v>
      </c>
      <c r="P189" s="352">
        <f t="shared" si="34"/>
        <v>0</v>
      </c>
      <c r="Q189" s="112">
        <v>0</v>
      </c>
      <c r="R189" s="112">
        <v>0</v>
      </c>
      <c r="S189" s="112">
        <v>0</v>
      </c>
      <c r="T189" s="112">
        <v>0</v>
      </c>
      <c r="U189" s="352">
        <f t="shared" si="35"/>
        <v>0</v>
      </c>
    </row>
    <row r="190" spans="2:21" s="261" customFormat="1" ht="16.5" customHeight="1" thickBot="1" x14ac:dyDescent="0.3">
      <c r="B190" s="723"/>
      <c r="C190" s="735"/>
      <c r="D190" s="634"/>
      <c r="E190" s="99" t="s">
        <v>116</v>
      </c>
      <c r="F190" s="54">
        <f t="shared" si="36"/>
        <v>0</v>
      </c>
      <c r="G190" s="142">
        <v>0</v>
      </c>
      <c r="H190" s="161">
        <v>0</v>
      </c>
      <c r="I190" s="161">
        <v>0</v>
      </c>
      <c r="J190" s="161">
        <v>0</v>
      </c>
      <c r="K190" s="75">
        <f t="shared" si="37"/>
        <v>0</v>
      </c>
      <c r="L190" s="142">
        <v>0</v>
      </c>
      <c r="M190" s="142">
        <v>0</v>
      </c>
      <c r="N190" s="142">
        <v>0</v>
      </c>
      <c r="O190" s="142">
        <v>0</v>
      </c>
      <c r="P190" s="352">
        <f t="shared" si="34"/>
        <v>0</v>
      </c>
      <c r="Q190" s="142">
        <v>0</v>
      </c>
      <c r="R190" s="142">
        <v>0</v>
      </c>
      <c r="S190" s="142">
        <v>0</v>
      </c>
      <c r="T190" s="142">
        <v>0</v>
      </c>
      <c r="U190" s="352">
        <f t="shared" si="35"/>
        <v>0</v>
      </c>
    </row>
    <row r="191" spans="2:21" s="261" customFormat="1" ht="16.5" customHeight="1" thickBot="1" x14ac:dyDescent="0.3">
      <c r="B191" s="723"/>
      <c r="C191" s="735"/>
      <c r="D191" s="634"/>
      <c r="E191" s="265" t="s">
        <v>637</v>
      </c>
      <c r="F191" s="54">
        <f t="shared" si="36"/>
        <v>0</v>
      </c>
      <c r="G191" s="158"/>
      <c r="H191" s="158"/>
      <c r="I191" s="158"/>
      <c r="J191" s="158"/>
      <c r="K191" s="75">
        <f t="shared" si="37"/>
        <v>0</v>
      </c>
      <c r="L191" s="305"/>
      <c r="M191" s="305"/>
      <c r="N191" s="305"/>
      <c r="O191" s="305"/>
      <c r="P191" s="352">
        <f t="shared" si="34"/>
        <v>0</v>
      </c>
      <c r="Q191" s="305"/>
      <c r="R191" s="305"/>
      <c r="S191" s="305"/>
      <c r="T191" s="305"/>
      <c r="U191" s="352">
        <f t="shared" si="35"/>
        <v>0</v>
      </c>
    </row>
    <row r="192" spans="2:21" s="261" customFormat="1" ht="21.75" thickBot="1" x14ac:dyDescent="0.3">
      <c r="B192" s="724"/>
      <c r="C192" s="735"/>
      <c r="D192" s="635"/>
      <c r="E192" s="265" t="s">
        <v>636</v>
      </c>
      <c r="F192" s="54">
        <f t="shared" si="36"/>
        <v>0</v>
      </c>
      <c r="G192" s="162"/>
      <c r="H192" s="162"/>
      <c r="I192" s="162"/>
      <c r="J192" s="162"/>
      <c r="K192" s="75">
        <f t="shared" si="37"/>
        <v>0</v>
      </c>
      <c r="L192" s="305"/>
      <c r="M192" s="305"/>
      <c r="N192" s="305"/>
      <c r="O192" s="305"/>
      <c r="P192" s="352">
        <f t="shared" si="34"/>
        <v>0</v>
      </c>
      <c r="Q192" s="305"/>
      <c r="R192" s="305"/>
      <c r="S192" s="305"/>
      <c r="T192" s="305"/>
      <c r="U192" s="352">
        <f t="shared" si="35"/>
        <v>0</v>
      </c>
    </row>
    <row r="193" spans="2:21" s="261" customFormat="1" ht="16.5" customHeight="1" thickBot="1" x14ac:dyDescent="0.3">
      <c r="B193" s="726">
        <v>43</v>
      </c>
      <c r="C193" s="735"/>
      <c r="D193" s="633" t="s">
        <v>378</v>
      </c>
      <c r="E193" s="127" t="s">
        <v>120</v>
      </c>
      <c r="F193" s="54">
        <f t="shared" si="36"/>
        <v>0</v>
      </c>
      <c r="G193" s="116">
        <v>0</v>
      </c>
      <c r="H193" s="123">
        <v>0</v>
      </c>
      <c r="I193" s="123">
        <v>0</v>
      </c>
      <c r="J193" s="123">
        <v>0</v>
      </c>
      <c r="K193" s="75">
        <f t="shared" si="37"/>
        <v>0</v>
      </c>
      <c r="L193" s="114">
        <v>0</v>
      </c>
      <c r="M193" s="114">
        <v>0</v>
      </c>
      <c r="N193" s="114">
        <v>0</v>
      </c>
      <c r="O193" s="114">
        <v>0</v>
      </c>
      <c r="P193" s="352">
        <f t="shared" si="34"/>
        <v>0</v>
      </c>
      <c r="Q193" s="114">
        <v>0</v>
      </c>
      <c r="R193" s="114">
        <v>0</v>
      </c>
      <c r="S193" s="114">
        <v>0</v>
      </c>
      <c r="T193" s="114">
        <v>0</v>
      </c>
      <c r="U193" s="352">
        <f t="shared" si="35"/>
        <v>0</v>
      </c>
    </row>
    <row r="194" spans="2:21" s="261" customFormat="1" ht="16.5" customHeight="1" thickBot="1" x14ac:dyDescent="0.3">
      <c r="B194" s="723"/>
      <c r="C194" s="735"/>
      <c r="D194" s="634"/>
      <c r="E194" s="98" t="s">
        <v>207</v>
      </c>
      <c r="F194" s="54">
        <f t="shared" si="36"/>
        <v>0</v>
      </c>
      <c r="G194" s="142">
        <v>0</v>
      </c>
      <c r="H194" s="161">
        <v>0</v>
      </c>
      <c r="I194" s="161">
        <v>0</v>
      </c>
      <c r="J194" s="161">
        <v>0</v>
      </c>
      <c r="K194" s="75">
        <f t="shared" si="37"/>
        <v>0</v>
      </c>
      <c r="L194" s="112">
        <v>0</v>
      </c>
      <c r="M194" s="112">
        <v>0</v>
      </c>
      <c r="N194" s="112">
        <v>0</v>
      </c>
      <c r="O194" s="112">
        <v>0</v>
      </c>
      <c r="P194" s="352">
        <f t="shared" si="34"/>
        <v>0</v>
      </c>
      <c r="Q194" s="114">
        <v>0</v>
      </c>
      <c r="R194" s="114">
        <v>0</v>
      </c>
      <c r="S194" s="114">
        <v>0</v>
      </c>
      <c r="T194" s="114">
        <v>0</v>
      </c>
      <c r="U194" s="352">
        <f t="shared" si="35"/>
        <v>0</v>
      </c>
    </row>
    <row r="195" spans="2:21" s="261" customFormat="1" ht="16.5" customHeight="1" thickBot="1" x14ac:dyDescent="0.3">
      <c r="B195" s="723"/>
      <c r="C195" s="735"/>
      <c r="D195" s="634"/>
      <c r="E195" s="99" t="s">
        <v>116</v>
      </c>
      <c r="F195" s="54">
        <f t="shared" si="36"/>
        <v>0</v>
      </c>
      <c r="G195" s="142">
        <v>0</v>
      </c>
      <c r="H195" s="161">
        <v>0</v>
      </c>
      <c r="I195" s="161">
        <v>0</v>
      </c>
      <c r="J195" s="161">
        <v>0</v>
      </c>
      <c r="K195" s="75">
        <f t="shared" si="37"/>
        <v>0</v>
      </c>
      <c r="L195" s="142">
        <v>0</v>
      </c>
      <c r="M195" s="142">
        <v>0</v>
      </c>
      <c r="N195" s="142">
        <v>0</v>
      </c>
      <c r="O195" s="142">
        <v>0</v>
      </c>
      <c r="P195" s="352">
        <f t="shared" si="34"/>
        <v>0</v>
      </c>
      <c r="Q195" s="114">
        <v>0</v>
      </c>
      <c r="R195" s="114">
        <v>0</v>
      </c>
      <c r="S195" s="114">
        <v>0</v>
      </c>
      <c r="T195" s="114">
        <v>0</v>
      </c>
      <c r="U195" s="352">
        <f t="shared" si="35"/>
        <v>0</v>
      </c>
    </row>
    <row r="196" spans="2:21" s="261" customFormat="1" ht="16.5" customHeight="1" thickBot="1" x14ac:dyDescent="0.3">
      <c r="B196" s="723"/>
      <c r="C196" s="735"/>
      <c r="D196" s="634"/>
      <c r="E196" s="100" t="s">
        <v>637</v>
      </c>
      <c r="F196" s="54">
        <f t="shared" si="36"/>
        <v>0</v>
      </c>
      <c r="G196" s="117">
        <v>0</v>
      </c>
      <c r="H196" s="120">
        <v>0</v>
      </c>
      <c r="I196" s="120">
        <v>0</v>
      </c>
      <c r="J196" s="120">
        <v>0</v>
      </c>
      <c r="K196" s="75">
        <f t="shared" si="37"/>
        <v>0</v>
      </c>
      <c r="L196" s="119">
        <v>0</v>
      </c>
      <c r="M196" s="119">
        <v>0</v>
      </c>
      <c r="N196" s="119">
        <v>0</v>
      </c>
      <c r="O196" s="119">
        <v>0</v>
      </c>
      <c r="P196" s="352">
        <f t="shared" si="34"/>
        <v>0</v>
      </c>
      <c r="Q196" s="114">
        <v>0</v>
      </c>
      <c r="R196" s="114">
        <v>0</v>
      </c>
      <c r="S196" s="114">
        <v>0</v>
      </c>
      <c r="T196" s="114">
        <v>0</v>
      </c>
      <c r="U196" s="352">
        <f t="shared" si="35"/>
        <v>0</v>
      </c>
    </row>
    <row r="197" spans="2:21" s="261" customFormat="1" ht="21.75" thickBot="1" x14ac:dyDescent="0.3">
      <c r="B197" s="724"/>
      <c r="C197" s="735"/>
      <c r="D197" s="635"/>
      <c r="E197" s="100" t="s">
        <v>636</v>
      </c>
      <c r="F197" s="54">
        <f t="shared" si="36"/>
        <v>0</v>
      </c>
      <c r="G197" s="112">
        <v>0</v>
      </c>
      <c r="H197" s="121">
        <v>0</v>
      </c>
      <c r="I197" s="121">
        <v>0</v>
      </c>
      <c r="J197" s="121">
        <v>0</v>
      </c>
      <c r="K197" s="75">
        <f t="shared" si="37"/>
        <v>0</v>
      </c>
      <c r="L197" s="231">
        <v>0</v>
      </c>
      <c r="M197" s="231">
        <v>0</v>
      </c>
      <c r="N197" s="231">
        <v>0</v>
      </c>
      <c r="O197" s="231">
        <v>0</v>
      </c>
      <c r="P197" s="352">
        <f t="shared" si="34"/>
        <v>0</v>
      </c>
      <c r="Q197" s="114">
        <v>0</v>
      </c>
      <c r="R197" s="114">
        <v>0</v>
      </c>
      <c r="S197" s="114">
        <v>0</v>
      </c>
      <c r="T197" s="114">
        <v>0</v>
      </c>
      <c r="U197" s="352">
        <f t="shared" si="35"/>
        <v>0</v>
      </c>
    </row>
    <row r="198" spans="2:21" s="261" customFormat="1" ht="16.5" customHeight="1" thickBot="1" x14ac:dyDescent="0.3">
      <c r="B198" s="726">
        <v>44</v>
      </c>
      <c r="C198" s="735"/>
      <c r="D198" s="633" t="s">
        <v>379</v>
      </c>
      <c r="E198" s="127" t="s">
        <v>120</v>
      </c>
      <c r="F198" s="54">
        <f t="shared" si="36"/>
        <v>0</v>
      </c>
      <c r="G198" s="116">
        <v>0</v>
      </c>
      <c r="H198" s="123">
        <v>0</v>
      </c>
      <c r="I198" s="123">
        <v>0</v>
      </c>
      <c r="J198" s="123">
        <v>0</v>
      </c>
      <c r="K198" s="75">
        <f t="shared" si="37"/>
        <v>0</v>
      </c>
      <c r="L198" s="119">
        <v>0</v>
      </c>
      <c r="M198" s="119">
        <v>0</v>
      </c>
      <c r="N198" s="119">
        <v>0</v>
      </c>
      <c r="O198" s="119">
        <v>0</v>
      </c>
      <c r="P198" s="352">
        <f t="shared" si="34"/>
        <v>0</v>
      </c>
      <c r="Q198" s="114">
        <v>0</v>
      </c>
      <c r="R198" s="114">
        <v>0</v>
      </c>
      <c r="S198" s="114">
        <v>0</v>
      </c>
      <c r="T198" s="114">
        <v>0</v>
      </c>
      <c r="U198" s="352">
        <f t="shared" si="35"/>
        <v>0</v>
      </c>
    </row>
    <row r="199" spans="2:21" s="261" customFormat="1" ht="16.5" customHeight="1" thickBot="1" x14ac:dyDescent="0.3">
      <c r="B199" s="723"/>
      <c r="C199" s="735"/>
      <c r="D199" s="634"/>
      <c r="E199" s="98" t="s">
        <v>207</v>
      </c>
      <c r="F199" s="54">
        <f t="shared" si="36"/>
        <v>0</v>
      </c>
      <c r="G199" s="142">
        <v>0</v>
      </c>
      <c r="H199" s="161">
        <v>0</v>
      </c>
      <c r="I199" s="161">
        <v>0</v>
      </c>
      <c r="J199" s="161">
        <v>0</v>
      </c>
      <c r="K199" s="75">
        <f t="shared" si="37"/>
        <v>0</v>
      </c>
      <c r="L199" s="112">
        <v>0</v>
      </c>
      <c r="M199" s="112">
        <v>0</v>
      </c>
      <c r="N199" s="112">
        <v>0</v>
      </c>
      <c r="O199" s="112">
        <v>0</v>
      </c>
      <c r="P199" s="352">
        <f t="shared" si="34"/>
        <v>0</v>
      </c>
      <c r="Q199" s="114">
        <v>0</v>
      </c>
      <c r="R199" s="114">
        <v>0</v>
      </c>
      <c r="S199" s="114">
        <v>0</v>
      </c>
      <c r="T199" s="114">
        <v>0</v>
      </c>
      <c r="U199" s="352">
        <f t="shared" si="35"/>
        <v>0</v>
      </c>
    </row>
    <row r="200" spans="2:21" s="261" customFormat="1" ht="16.5" customHeight="1" thickBot="1" x14ac:dyDescent="0.3">
      <c r="B200" s="723"/>
      <c r="C200" s="735"/>
      <c r="D200" s="634"/>
      <c r="E200" s="99" t="s">
        <v>116</v>
      </c>
      <c r="F200" s="54">
        <f t="shared" si="36"/>
        <v>0</v>
      </c>
      <c r="G200" s="142">
        <v>0</v>
      </c>
      <c r="H200" s="161">
        <v>0</v>
      </c>
      <c r="I200" s="161">
        <v>0</v>
      </c>
      <c r="J200" s="161">
        <v>0</v>
      </c>
      <c r="K200" s="75">
        <f t="shared" si="37"/>
        <v>0</v>
      </c>
      <c r="L200" s="142">
        <v>0</v>
      </c>
      <c r="M200" s="142">
        <v>0</v>
      </c>
      <c r="N200" s="142">
        <v>0</v>
      </c>
      <c r="O200" s="142">
        <v>0</v>
      </c>
      <c r="P200" s="352">
        <f t="shared" si="34"/>
        <v>0</v>
      </c>
      <c r="Q200" s="114">
        <v>0</v>
      </c>
      <c r="R200" s="114">
        <v>0</v>
      </c>
      <c r="S200" s="114">
        <v>0</v>
      </c>
      <c r="T200" s="114">
        <v>0</v>
      </c>
      <c r="U200" s="352">
        <f t="shared" si="35"/>
        <v>0</v>
      </c>
    </row>
    <row r="201" spans="2:21" s="261" customFormat="1" ht="16.5" customHeight="1" thickBot="1" x14ac:dyDescent="0.3">
      <c r="B201" s="723"/>
      <c r="C201" s="735"/>
      <c r="D201" s="634"/>
      <c r="E201" s="265" t="s">
        <v>637</v>
      </c>
      <c r="F201" s="54">
        <f t="shared" si="36"/>
        <v>0</v>
      </c>
      <c r="G201" s="158"/>
      <c r="H201" s="158"/>
      <c r="I201" s="158"/>
      <c r="J201" s="158"/>
      <c r="K201" s="75">
        <f t="shared" si="37"/>
        <v>0</v>
      </c>
      <c r="L201" s="305"/>
      <c r="M201" s="305"/>
      <c r="N201" s="305"/>
      <c r="O201" s="305"/>
      <c r="P201" s="352">
        <f t="shared" si="34"/>
        <v>0</v>
      </c>
      <c r="Q201" s="305"/>
      <c r="R201" s="305"/>
      <c r="S201" s="305"/>
      <c r="T201" s="305"/>
      <c r="U201" s="352">
        <f t="shared" si="35"/>
        <v>0</v>
      </c>
    </row>
    <row r="202" spans="2:21" s="261" customFormat="1" ht="21.75" thickBot="1" x14ac:dyDescent="0.3">
      <c r="B202" s="724"/>
      <c r="C202" s="735"/>
      <c r="D202" s="635"/>
      <c r="E202" s="265" t="s">
        <v>636</v>
      </c>
      <c r="F202" s="54">
        <f t="shared" si="36"/>
        <v>0</v>
      </c>
      <c r="G202" s="162"/>
      <c r="H202" s="162"/>
      <c r="I202" s="162"/>
      <c r="J202" s="162"/>
      <c r="K202" s="75">
        <f t="shared" si="37"/>
        <v>0</v>
      </c>
      <c r="L202" s="305"/>
      <c r="M202" s="305"/>
      <c r="N202" s="305"/>
      <c r="O202" s="305"/>
      <c r="P202" s="352">
        <f t="shared" ref="P202:P265" si="38">L202+M202+N202+O202</f>
        <v>0</v>
      </c>
      <c r="Q202" s="305"/>
      <c r="R202" s="305"/>
      <c r="S202" s="305"/>
      <c r="T202" s="305"/>
      <c r="U202" s="352">
        <f t="shared" ref="U202:U265" si="39">Q202+R202+S202+T202</f>
        <v>0</v>
      </c>
    </row>
    <row r="203" spans="2:21" s="261" customFormat="1" ht="16.5" customHeight="1" thickBot="1" x14ac:dyDescent="0.3">
      <c r="B203" s="726">
        <v>45</v>
      </c>
      <c r="C203" s="735"/>
      <c r="D203" s="633" t="s">
        <v>380</v>
      </c>
      <c r="E203" s="127" t="s">
        <v>120</v>
      </c>
      <c r="F203" s="54">
        <f t="shared" ref="F203:F266" si="40">K203+P203+U203</f>
        <v>0</v>
      </c>
      <c r="G203" s="116">
        <v>0</v>
      </c>
      <c r="H203" s="123">
        <v>0</v>
      </c>
      <c r="I203" s="123">
        <v>0</v>
      </c>
      <c r="J203" s="123">
        <v>0</v>
      </c>
      <c r="K203" s="75">
        <f t="shared" ref="K203:K266" si="41">G203+H203+I203+J203</f>
        <v>0</v>
      </c>
      <c r="L203" s="114">
        <v>0</v>
      </c>
      <c r="M203" s="114">
        <v>0</v>
      </c>
      <c r="N203" s="114">
        <v>0</v>
      </c>
      <c r="O203" s="114">
        <v>0</v>
      </c>
      <c r="P203" s="352">
        <f t="shared" si="38"/>
        <v>0</v>
      </c>
      <c r="Q203" s="114">
        <v>0</v>
      </c>
      <c r="R203" s="114">
        <v>0</v>
      </c>
      <c r="S203" s="114">
        <v>0</v>
      </c>
      <c r="T203" s="114">
        <v>0</v>
      </c>
      <c r="U203" s="352">
        <f t="shared" si="39"/>
        <v>0</v>
      </c>
    </row>
    <row r="204" spans="2:21" s="261" customFormat="1" ht="16.5" customHeight="1" thickBot="1" x14ac:dyDescent="0.3">
      <c r="B204" s="723"/>
      <c r="C204" s="735"/>
      <c r="D204" s="634"/>
      <c r="E204" s="98" t="s">
        <v>207</v>
      </c>
      <c r="F204" s="54">
        <f t="shared" si="40"/>
        <v>0</v>
      </c>
      <c r="G204" s="142">
        <v>0</v>
      </c>
      <c r="H204" s="161">
        <v>0</v>
      </c>
      <c r="I204" s="161">
        <v>0</v>
      </c>
      <c r="J204" s="161">
        <v>0</v>
      </c>
      <c r="K204" s="75">
        <f t="shared" si="41"/>
        <v>0</v>
      </c>
      <c r="L204" s="112">
        <v>0</v>
      </c>
      <c r="M204" s="112">
        <v>0</v>
      </c>
      <c r="N204" s="112">
        <v>0</v>
      </c>
      <c r="O204" s="112">
        <v>0</v>
      </c>
      <c r="P204" s="352">
        <f t="shared" si="38"/>
        <v>0</v>
      </c>
      <c r="Q204" s="112">
        <v>0</v>
      </c>
      <c r="R204" s="112">
        <v>0</v>
      </c>
      <c r="S204" s="112">
        <v>0</v>
      </c>
      <c r="T204" s="112">
        <v>0</v>
      </c>
      <c r="U204" s="352">
        <f t="shared" si="39"/>
        <v>0</v>
      </c>
    </row>
    <row r="205" spans="2:21" s="261" customFormat="1" ht="16.5" customHeight="1" thickBot="1" x14ac:dyDescent="0.3">
      <c r="B205" s="724"/>
      <c r="C205" s="735"/>
      <c r="D205" s="635"/>
      <c r="E205" s="99" t="s">
        <v>116</v>
      </c>
      <c r="F205" s="54">
        <f t="shared" si="40"/>
        <v>0</v>
      </c>
      <c r="G205" s="142">
        <v>0</v>
      </c>
      <c r="H205" s="161">
        <v>0</v>
      </c>
      <c r="I205" s="161">
        <v>0</v>
      </c>
      <c r="J205" s="161">
        <v>0</v>
      </c>
      <c r="K205" s="75">
        <f t="shared" si="41"/>
        <v>0</v>
      </c>
      <c r="L205" s="142">
        <v>0</v>
      </c>
      <c r="M205" s="142">
        <v>0</v>
      </c>
      <c r="N205" s="142">
        <v>0</v>
      </c>
      <c r="O205" s="142">
        <v>0</v>
      </c>
      <c r="P205" s="352">
        <f t="shared" si="38"/>
        <v>0</v>
      </c>
      <c r="Q205" s="142">
        <v>0</v>
      </c>
      <c r="R205" s="142">
        <v>0</v>
      </c>
      <c r="S205" s="142">
        <v>0</v>
      </c>
      <c r="T205" s="142">
        <v>0</v>
      </c>
      <c r="U205" s="352">
        <f t="shared" si="39"/>
        <v>0</v>
      </c>
    </row>
    <row r="206" spans="2:21" s="261" customFormat="1" ht="16.5" customHeight="1" x14ac:dyDescent="0.25">
      <c r="B206" s="726">
        <v>46</v>
      </c>
      <c r="C206" s="735"/>
      <c r="D206" s="633" t="s">
        <v>381</v>
      </c>
      <c r="E206" s="127" t="s">
        <v>120</v>
      </c>
      <c r="F206" s="54">
        <f t="shared" si="40"/>
        <v>0</v>
      </c>
      <c r="G206" s="117">
        <v>0</v>
      </c>
      <c r="H206" s="120">
        <v>0</v>
      </c>
      <c r="I206" s="120">
        <v>0</v>
      </c>
      <c r="J206" s="120">
        <v>0</v>
      </c>
      <c r="K206" s="75">
        <f t="shared" si="41"/>
        <v>0</v>
      </c>
      <c r="L206" s="117">
        <v>0</v>
      </c>
      <c r="M206" s="117">
        <v>0</v>
      </c>
      <c r="N206" s="117">
        <v>0</v>
      </c>
      <c r="O206" s="117">
        <v>0</v>
      </c>
      <c r="P206" s="352">
        <f t="shared" si="38"/>
        <v>0</v>
      </c>
      <c r="Q206" s="117">
        <v>0</v>
      </c>
      <c r="R206" s="117">
        <v>0</v>
      </c>
      <c r="S206" s="117">
        <v>0</v>
      </c>
      <c r="T206" s="117">
        <v>0</v>
      </c>
      <c r="U206" s="352">
        <f t="shared" si="39"/>
        <v>0</v>
      </c>
    </row>
    <row r="207" spans="2:21" s="261" customFormat="1" ht="16.5" customHeight="1" x14ac:dyDescent="0.25">
      <c r="B207" s="723"/>
      <c r="C207" s="735"/>
      <c r="D207" s="634"/>
      <c r="E207" s="98" t="s">
        <v>207</v>
      </c>
      <c r="F207" s="54">
        <f t="shared" si="40"/>
        <v>0</v>
      </c>
      <c r="G207" s="112">
        <v>0</v>
      </c>
      <c r="H207" s="121">
        <v>0</v>
      </c>
      <c r="I207" s="121">
        <v>0</v>
      </c>
      <c r="J207" s="121">
        <v>0</v>
      </c>
      <c r="K207" s="75">
        <f t="shared" si="41"/>
        <v>0</v>
      </c>
      <c r="L207" s="112">
        <v>0</v>
      </c>
      <c r="M207" s="112">
        <v>0</v>
      </c>
      <c r="N207" s="112">
        <v>0</v>
      </c>
      <c r="O207" s="112">
        <v>0</v>
      </c>
      <c r="P207" s="352">
        <f t="shared" si="38"/>
        <v>0</v>
      </c>
      <c r="Q207" s="112">
        <v>0</v>
      </c>
      <c r="R207" s="112">
        <v>0</v>
      </c>
      <c r="S207" s="112">
        <v>0</v>
      </c>
      <c r="T207" s="112">
        <v>0</v>
      </c>
      <c r="U207" s="352">
        <f t="shared" si="39"/>
        <v>0</v>
      </c>
    </row>
    <row r="208" spans="2:21" s="261" customFormat="1" ht="16.5" customHeight="1" thickBot="1" x14ac:dyDescent="0.3">
      <c r="B208" s="723"/>
      <c r="C208" s="735"/>
      <c r="D208" s="634"/>
      <c r="E208" s="99" t="s">
        <v>116</v>
      </c>
      <c r="F208" s="54">
        <f t="shared" si="40"/>
        <v>0</v>
      </c>
      <c r="G208" s="116">
        <v>0</v>
      </c>
      <c r="H208" s="123">
        <v>0</v>
      </c>
      <c r="I208" s="123">
        <v>0</v>
      </c>
      <c r="J208" s="123">
        <v>0</v>
      </c>
      <c r="K208" s="75">
        <f t="shared" si="41"/>
        <v>0</v>
      </c>
      <c r="L208" s="116">
        <v>0</v>
      </c>
      <c r="M208" s="116">
        <v>0</v>
      </c>
      <c r="N208" s="116">
        <v>0</v>
      </c>
      <c r="O208" s="116">
        <v>0</v>
      </c>
      <c r="P208" s="352">
        <f t="shared" si="38"/>
        <v>0</v>
      </c>
      <c r="Q208" s="116">
        <v>0</v>
      </c>
      <c r="R208" s="116">
        <v>0</v>
      </c>
      <c r="S208" s="116">
        <v>0</v>
      </c>
      <c r="T208" s="116">
        <v>0</v>
      </c>
      <c r="U208" s="352">
        <f t="shared" si="39"/>
        <v>0</v>
      </c>
    </row>
    <row r="209" spans="2:21" s="261" customFormat="1" ht="16.5" customHeight="1" thickBot="1" x14ac:dyDescent="0.3">
      <c r="B209" s="723"/>
      <c r="C209" s="735"/>
      <c r="D209" s="634"/>
      <c r="E209" s="100" t="s">
        <v>637</v>
      </c>
      <c r="F209" s="54">
        <f t="shared" si="40"/>
        <v>0</v>
      </c>
      <c r="G209" s="117">
        <v>0</v>
      </c>
      <c r="H209" s="120">
        <v>0</v>
      </c>
      <c r="I209" s="120">
        <v>0</v>
      </c>
      <c r="J209" s="120">
        <v>0</v>
      </c>
      <c r="K209" s="75">
        <f t="shared" si="41"/>
        <v>0</v>
      </c>
      <c r="L209" s="231">
        <v>0</v>
      </c>
      <c r="M209" s="231">
        <v>0</v>
      </c>
      <c r="N209" s="231">
        <v>0</v>
      </c>
      <c r="O209" s="231">
        <v>0</v>
      </c>
      <c r="P209" s="352">
        <f t="shared" si="38"/>
        <v>0</v>
      </c>
      <c r="Q209" s="231">
        <v>0</v>
      </c>
      <c r="R209" s="231">
        <v>0</v>
      </c>
      <c r="S209" s="231">
        <v>0</v>
      </c>
      <c r="T209" s="231">
        <v>0</v>
      </c>
      <c r="U209" s="352">
        <f t="shared" si="39"/>
        <v>0</v>
      </c>
    </row>
    <row r="210" spans="2:21" s="261" customFormat="1" ht="21.75" thickBot="1" x14ac:dyDescent="0.3">
      <c r="B210" s="724"/>
      <c r="C210" s="735"/>
      <c r="D210" s="635"/>
      <c r="E210" s="100" t="s">
        <v>636</v>
      </c>
      <c r="F210" s="54">
        <f t="shared" si="40"/>
        <v>0</v>
      </c>
      <c r="G210" s="112">
        <v>0</v>
      </c>
      <c r="H210" s="121">
        <v>0</v>
      </c>
      <c r="I210" s="121">
        <v>0</v>
      </c>
      <c r="J210" s="121">
        <v>0</v>
      </c>
      <c r="K210" s="75">
        <f t="shared" si="41"/>
        <v>0</v>
      </c>
      <c r="L210" s="231">
        <v>0</v>
      </c>
      <c r="M210" s="231">
        <v>0</v>
      </c>
      <c r="N210" s="231">
        <v>0</v>
      </c>
      <c r="O210" s="231">
        <v>0</v>
      </c>
      <c r="P210" s="352">
        <f t="shared" si="38"/>
        <v>0</v>
      </c>
      <c r="Q210" s="231">
        <v>0</v>
      </c>
      <c r="R210" s="231">
        <v>0</v>
      </c>
      <c r="S210" s="231">
        <v>0</v>
      </c>
      <c r="T210" s="231">
        <v>0</v>
      </c>
      <c r="U210" s="352">
        <f t="shared" si="39"/>
        <v>0</v>
      </c>
    </row>
    <row r="211" spans="2:21" s="261" customFormat="1" ht="16.5" customHeight="1" thickBot="1" x14ac:dyDescent="0.3">
      <c r="B211" s="726">
        <v>47</v>
      </c>
      <c r="C211" s="735"/>
      <c r="D211" s="633" t="s">
        <v>382</v>
      </c>
      <c r="E211" s="127" t="s">
        <v>120</v>
      </c>
      <c r="F211" s="54">
        <f t="shared" si="40"/>
        <v>0</v>
      </c>
      <c r="G211" s="116">
        <v>0</v>
      </c>
      <c r="H211" s="123">
        <v>0</v>
      </c>
      <c r="I211" s="123">
        <v>0</v>
      </c>
      <c r="J211" s="123">
        <v>0</v>
      </c>
      <c r="K211" s="75">
        <f t="shared" si="41"/>
        <v>0</v>
      </c>
      <c r="L211" s="119">
        <v>0</v>
      </c>
      <c r="M211" s="119">
        <v>0</v>
      </c>
      <c r="N211" s="119">
        <v>0</v>
      </c>
      <c r="O211" s="119">
        <v>0</v>
      </c>
      <c r="P211" s="352">
        <f t="shared" si="38"/>
        <v>0</v>
      </c>
      <c r="Q211" s="119">
        <v>0</v>
      </c>
      <c r="R211" s="119">
        <v>0</v>
      </c>
      <c r="S211" s="119">
        <v>0</v>
      </c>
      <c r="T211" s="119">
        <v>0</v>
      </c>
      <c r="U211" s="352">
        <f t="shared" si="39"/>
        <v>0</v>
      </c>
    </row>
    <row r="212" spans="2:21" s="261" customFormat="1" ht="16.5" customHeight="1" thickBot="1" x14ac:dyDescent="0.3">
      <c r="B212" s="723"/>
      <c r="C212" s="735"/>
      <c r="D212" s="634"/>
      <c r="E212" s="90" t="s">
        <v>207</v>
      </c>
      <c r="F212" s="54">
        <f t="shared" si="40"/>
        <v>0</v>
      </c>
      <c r="G212" s="142">
        <v>0</v>
      </c>
      <c r="H212" s="161">
        <v>0</v>
      </c>
      <c r="I212" s="161">
        <v>0</v>
      </c>
      <c r="J212" s="161">
        <v>0</v>
      </c>
      <c r="K212" s="75">
        <f t="shared" si="41"/>
        <v>0</v>
      </c>
      <c r="L212" s="112">
        <v>0</v>
      </c>
      <c r="M212" s="112">
        <v>0</v>
      </c>
      <c r="N212" s="112">
        <v>0</v>
      </c>
      <c r="O212" s="112">
        <v>0</v>
      </c>
      <c r="P212" s="352">
        <f t="shared" si="38"/>
        <v>0</v>
      </c>
      <c r="Q212" s="112">
        <v>0</v>
      </c>
      <c r="R212" s="112">
        <v>0</v>
      </c>
      <c r="S212" s="112">
        <v>0</v>
      </c>
      <c r="T212" s="112">
        <v>0</v>
      </c>
      <c r="U212" s="352">
        <f t="shared" si="39"/>
        <v>0</v>
      </c>
    </row>
    <row r="213" spans="2:21" s="261" customFormat="1" ht="16.5" customHeight="1" thickBot="1" x14ac:dyDescent="0.3">
      <c r="B213" s="723"/>
      <c r="C213" s="735"/>
      <c r="D213" s="634"/>
      <c r="E213" s="91" t="s">
        <v>116</v>
      </c>
      <c r="F213" s="54">
        <f t="shared" si="40"/>
        <v>0</v>
      </c>
      <c r="G213" s="142">
        <v>0</v>
      </c>
      <c r="H213" s="161">
        <v>0</v>
      </c>
      <c r="I213" s="161">
        <v>0</v>
      </c>
      <c r="J213" s="161">
        <v>0</v>
      </c>
      <c r="K213" s="75">
        <f t="shared" si="41"/>
        <v>0</v>
      </c>
      <c r="L213" s="142">
        <v>0</v>
      </c>
      <c r="M213" s="142">
        <v>0</v>
      </c>
      <c r="N213" s="142">
        <v>0</v>
      </c>
      <c r="O213" s="142">
        <v>0</v>
      </c>
      <c r="P213" s="352">
        <f t="shared" si="38"/>
        <v>0</v>
      </c>
      <c r="Q213" s="142">
        <v>0</v>
      </c>
      <c r="R213" s="142">
        <v>0</v>
      </c>
      <c r="S213" s="142">
        <v>0</v>
      </c>
      <c r="T213" s="142">
        <v>0</v>
      </c>
      <c r="U213" s="352">
        <f t="shared" si="39"/>
        <v>0</v>
      </c>
    </row>
    <row r="214" spans="2:21" s="261" customFormat="1" ht="16.5" customHeight="1" thickBot="1" x14ac:dyDescent="0.3">
      <c r="B214" s="723"/>
      <c r="C214" s="735"/>
      <c r="D214" s="634"/>
      <c r="E214" s="265" t="s">
        <v>637</v>
      </c>
      <c r="F214" s="54">
        <f t="shared" si="40"/>
        <v>0</v>
      </c>
      <c r="G214" s="158"/>
      <c r="H214" s="158"/>
      <c r="I214" s="158"/>
      <c r="J214" s="158"/>
      <c r="K214" s="75">
        <f t="shared" si="41"/>
        <v>0</v>
      </c>
      <c r="L214" s="305"/>
      <c r="M214" s="305"/>
      <c r="N214" s="305"/>
      <c r="O214" s="305"/>
      <c r="P214" s="352">
        <f t="shared" si="38"/>
        <v>0</v>
      </c>
      <c r="Q214" s="305"/>
      <c r="R214" s="305"/>
      <c r="S214" s="305"/>
      <c r="T214" s="305"/>
      <c r="U214" s="352">
        <f t="shared" si="39"/>
        <v>0</v>
      </c>
    </row>
    <row r="215" spans="2:21" s="261" customFormat="1" ht="21.75" thickBot="1" x14ac:dyDescent="0.3">
      <c r="B215" s="724"/>
      <c r="C215" s="735"/>
      <c r="D215" s="635"/>
      <c r="E215" s="265" t="s">
        <v>636</v>
      </c>
      <c r="F215" s="54">
        <f t="shared" si="40"/>
        <v>0</v>
      </c>
      <c r="G215" s="162"/>
      <c r="H215" s="162"/>
      <c r="I215" s="162"/>
      <c r="J215" s="162"/>
      <c r="K215" s="75">
        <f t="shared" si="41"/>
        <v>0</v>
      </c>
      <c r="L215" s="305"/>
      <c r="M215" s="305"/>
      <c r="N215" s="305"/>
      <c r="O215" s="305"/>
      <c r="P215" s="352">
        <f t="shared" si="38"/>
        <v>0</v>
      </c>
      <c r="Q215" s="305"/>
      <c r="R215" s="305"/>
      <c r="S215" s="305"/>
      <c r="T215" s="305"/>
      <c r="U215" s="352">
        <f t="shared" si="39"/>
        <v>0</v>
      </c>
    </row>
    <row r="216" spans="2:21" s="261" customFormat="1" ht="16.5" customHeight="1" thickBot="1" x14ac:dyDescent="0.3">
      <c r="B216" s="726">
        <v>48</v>
      </c>
      <c r="C216" s="735"/>
      <c r="D216" s="633" t="s">
        <v>474</v>
      </c>
      <c r="E216" s="127" t="s">
        <v>120</v>
      </c>
      <c r="F216" s="54">
        <f t="shared" si="40"/>
        <v>0</v>
      </c>
      <c r="G216" s="116">
        <v>0</v>
      </c>
      <c r="H216" s="123">
        <v>0</v>
      </c>
      <c r="I216" s="123">
        <v>0</v>
      </c>
      <c r="J216" s="123">
        <v>0</v>
      </c>
      <c r="K216" s="75">
        <f t="shared" si="41"/>
        <v>0</v>
      </c>
      <c r="L216" s="114">
        <v>0</v>
      </c>
      <c r="M216" s="114">
        <v>0</v>
      </c>
      <c r="N216" s="114">
        <v>0</v>
      </c>
      <c r="O216" s="114">
        <v>0</v>
      </c>
      <c r="P216" s="352">
        <f t="shared" si="38"/>
        <v>0</v>
      </c>
      <c r="Q216" s="114">
        <v>0</v>
      </c>
      <c r="R216" s="114">
        <v>0</v>
      </c>
      <c r="S216" s="114">
        <v>0</v>
      </c>
      <c r="T216" s="114">
        <v>0</v>
      </c>
      <c r="U216" s="352">
        <f t="shared" si="39"/>
        <v>0</v>
      </c>
    </row>
    <row r="217" spans="2:21" s="261" customFormat="1" ht="16.5" customHeight="1" thickBot="1" x14ac:dyDescent="0.3">
      <c r="B217" s="723"/>
      <c r="C217" s="735"/>
      <c r="D217" s="634"/>
      <c r="E217" s="98" t="s">
        <v>207</v>
      </c>
      <c r="F217" s="54">
        <f t="shared" si="40"/>
        <v>0</v>
      </c>
      <c r="G217" s="142">
        <v>0</v>
      </c>
      <c r="H217" s="161">
        <v>0</v>
      </c>
      <c r="I217" s="161">
        <v>0</v>
      </c>
      <c r="J217" s="161">
        <v>0</v>
      </c>
      <c r="K217" s="75">
        <f t="shared" si="41"/>
        <v>0</v>
      </c>
      <c r="L217" s="112">
        <v>0</v>
      </c>
      <c r="M217" s="112">
        <v>0</v>
      </c>
      <c r="N217" s="112">
        <v>0</v>
      </c>
      <c r="O217" s="112">
        <v>0</v>
      </c>
      <c r="P217" s="352">
        <f t="shared" si="38"/>
        <v>0</v>
      </c>
      <c r="Q217" s="112">
        <v>0</v>
      </c>
      <c r="R217" s="112">
        <v>0</v>
      </c>
      <c r="S217" s="112">
        <v>0</v>
      </c>
      <c r="T217" s="112">
        <v>0</v>
      </c>
      <c r="U217" s="352">
        <f t="shared" si="39"/>
        <v>0</v>
      </c>
    </row>
    <row r="218" spans="2:21" s="261" customFormat="1" ht="16.5" customHeight="1" thickBot="1" x14ac:dyDescent="0.3">
      <c r="B218" s="724"/>
      <c r="C218" s="735"/>
      <c r="D218" s="635"/>
      <c r="E218" s="99" t="s">
        <v>116</v>
      </c>
      <c r="F218" s="54">
        <f t="shared" si="40"/>
        <v>0</v>
      </c>
      <c r="G218" s="142">
        <v>0</v>
      </c>
      <c r="H218" s="161">
        <v>0</v>
      </c>
      <c r="I218" s="161">
        <v>0</v>
      </c>
      <c r="J218" s="161">
        <v>0</v>
      </c>
      <c r="K218" s="75">
        <f t="shared" si="41"/>
        <v>0</v>
      </c>
      <c r="L218" s="142">
        <v>0</v>
      </c>
      <c r="M218" s="142">
        <v>0</v>
      </c>
      <c r="N218" s="142">
        <v>0</v>
      </c>
      <c r="O218" s="142">
        <v>0</v>
      </c>
      <c r="P218" s="352">
        <f t="shared" si="38"/>
        <v>0</v>
      </c>
      <c r="Q218" s="142">
        <v>0</v>
      </c>
      <c r="R218" s="142">
        <v>0</v>
      </c>
      <c r="S218" s="142">
        <v>0</v>
      </c>
      <c r="T218" s="142">
        <v>0</v>
      </c>
      <c r="U218" s="352">
        <f t="shared" si="39"/>
        <v>0</v>
      </c>
    </row>
    <row r="219" spans="2:21" s="261" customFormat="1" ht="16.5" customHeight="1" x14ac:dyDescent="0.25">
      <c r="B219" s="726">
        <v>49</v>
      </c>
      <c r="C219" s="735"/>
      <c r="D219" s="633" t="s">
        <v>383</v>
      </c>
      <c r="E219" s="127" t="s">
        <v>120</v>
      </c>
      <c r="F219" s="54">
        <f t="shared" si="40"/>
        <v>0</v>
      </c>
      <c r="G219" s="117">
        <v>0</v>
      </c>
      <c r="H219" s="120">
        <v>0</v>
      </c>
      <c r="I219" s="120">
        <v>0</v>
      </c>
      <c r="J219" s="120">
        <v>0</v>
      </c>
      <c r="K219" s="75">
        <f t="shared" si="41"/>
        <v>0</v>
      </c>
      <c r="L219" s="117">
        <v>0</v>
      </c>
      <c r="M219" s="117">
        <v>0</v>
      </c>
      <c r="N219" s="117">
        <v>0</v>
      </c>
      <c r="O219" s="117">
        <v>0</v>
      </c>
      <c r="P219" s="352">
        <f t="shared" si="38"/>
        <v>0</v>
      </c>
      <c r="Q219" s="117">
        <v>0</v>
      </c>
      <c r="R219" s="117">
        <v>0</v>
      </c>
      <c r="S219" s="117">
        <v>0</v>
      </c>
      <c r="T219" s="117">
        <v>0</v>
      </c>
      <c r="U219" s="352">
        <f t="shared" si="39"/>
        <v>0</v>
      </c>
    </row>
    <row r="220" spans="2:21" s="261" customFormat="1" ht="16.5" customHeight="1" x14ac:dyDescent="0.25">
      <c r="B220" s="723"/>
      <c r="C220" s="735"/>
      <c r="D220" s="634"/>
      <c r="E220" s="98" t="s">
        <v>207</v>
      </c>
      <c r="F220" s="54">
        <f t="shared" si="40"/>
        <v>0</v>
      </c>
      <c r="G220" s="112">
        <v>0</v>
      </c>
      <c r="H220" s="121">
        <v>0</v>
      </c>
      <c r="I220" s="121">
        <v>0</v>
      </c>
      <c r="J220" s="121">
        <v>0</v>
      </c>
      <c r="K220" s="75">
        <f t="shared" si="41"/>
        <v>0</v>
      </c>
      <c r="L220" s="112">
        <v>0</v>
      </c>
      <c r="M220" s="112">
        <v>0</v>
      </c>
      <c r="N220" s="112">
        <v>0</v>
      </c>
      <c r="O220" s="112">
        <v>0</v>
      </c>
      <c r="P220" s="352">
        <f t="shared" si="38"/>
        <v>0</v>
      </c>
      <c r="Q220" s="112">
        <v>0</v>
      </c>
      <c r="R220" s="112">
        <v>0</v>
      </c>
      <c r="S220" s="112">
        <v>0</v>
      </c>
      <c r="T220" s="112">
        <v>0</v>
      </c>
      <c r="U220" s="352">
        <f t="shared" si="39"/>
        <v>0</v>
      </c>
    </row>
    <row r="221" spans="2:21" s="261" customFormat="1" ht="16.5" customHeight="1" thickBot="1" x14ac:dyDescent="0.3">
      <c r="B221" s="723"/>
      <c r="C221" s="735"/>
      <c r="D221" s="634"/>
      <c r="E221" s="99" t="s">
        <v>116</v>
      </c>
      <c r="F221" s="54">
        <f t="shared" si="40"/>
        <v>0</v>
      </c>
      <c r="G221" s="116">
        <v>0</v>
      </c>
      <c r="H221" s="123">
        <v>0</v>
      </c>
      <c r="I221" s="123">
        <v>0</v>
      </c>
      <c r="J221" s="123">
        <v>0</v>
      </c>
      <c r="K221" s="75">
        <f t="shared" si="41"/>
        <v>0</v>
      </c>
      <c r="L221" s="116">
        <v>0</v>
      </c>
      <c r="M221" s="116">
        <v>0</v>
      </c>
      <c r="N221" s="116">
        <v>0</v>
      </c>
      <c r="O221" s="116">
        <v>0</v>
      </c>
      <c r="P221" s="352">
        <f t="shared" si="38"/>
        <v>0</v>
      </c>
      <c r="Q221" s="116">
        <v>0</v>
      </c>
      <c r="R221" s="116">
        <v>0</v>
      </c>
      <c r="S221" s="116">
        <v>0</v>
      </c>
      <c r="T221" s="116">
        <v>0</v>
      </c>
      <c r="U221" s="352">
        <f t="shared" si="39"/>
        <v>0</v>
      </c>
    </row>
    <row r="222" spans="2:21" s="261" customFormat="1" ht="16.5" customHeight="1" thickBot="1" x14ac:dyDescent="0.3">
      <c r="B222" s="723"/>
      <c r="C222" s="735"/>
      <c r="D222" s="634"/>
      <c r="E222" s="265" t="s">
        <v>637</v>
      </c>
      <c r="F222" s="54">
        <f t="shared" si="40"/>
        <v>0</v>
      </c>
      <c r="G222" s="158"/>
      <c r="H222" s="158"/>
      <c r="I222" s="158"/>
      <c r="J222" s="158"/>
      <c r="K222" s="75">
        <f t="shared" si="41"/>
        <v>0</v>
      </c>
      <c r="L222" s="305"/>
      <c r="M222" s="305"/>
      <c r="N222" s="305"/>
      <c r="O222" s="305"/>
      <c r="P222" s="352">
        <f t="shared" si="38"/>
        <v>0</v>
      </c>
      <c r="Q222" s="305"/>
      <c r="R222" s="305"/>
      <c r="S222" s="305"/>
      <c r="T222" s="305"/>
      <c r="U222" s="352">
        <f t="shared" si="39"/>
        <v>0</v>
      </c>
    </row>
    <row r="223" spans="2:21" s="261" customFormat="1" ht="21.75" thickBot="1" x14ac:dyDescent="0.3">
      <c r="B223" s="724"/>
      <c r="C223" s="735"/>
      <c r="D223" s="635"/>
      <c r="E223" s="265" t="s">
        <v>636</v>
      </c>
      <c r="F223" s="54">
        <f t="shared" si="40"/>
        <v>0</v>
      </c>
      <c r="G223" s="162"/>
      <c r="H223" s="162"/>
      <c r="I223" s="162"/>
      <c r="J223" s="162"/>
      <c r="K223" s="75">
        <f t="shared" si="41"/>
        <v>0</v>
      </c>
      <c r="L223" s="305"/>
      <c r="M223" s="305"/>
      <c r="N223" s="305"/>
      <c r="O223" s="305"/>
      <c r="P223" s="352">
        <f t="shared" si="38"/>
        <v>0</v>
      </c>
      <c r="Q223" s="305"/>
      <c r="R223" s="305"/>
      <c r="S223" s="305"/>
      <c r="T223" s="305"/>
      <c r="U223" s="352">
        <f t="shared" si="39"/>
        <v>0</v>
      </c>
    </row>
    <row r="224" spans="2:21" s="261" customFormat="1" ht="19.5" customHeight="1" thickBot="1" x14ac:dyDescent="0.3">
      <c r="B224" s="726">
        <v>50</v>
      </c>
      <c r="C224" s="735"/>
      <c r="D224" s="633" t="s">
        <v>623</v>
      </c>
      <c r="E224" s="127" t="s">
        <v>120</v>
      </c>
      <c r="F224" s="54">
        <f t="shared" si="40"/>
        <v>0</v>
      </c>
      <c r="G224" s="116">
        <v>0</v>
      </c>
      <c r="H224" s="123">
        <v>0</v>
      </c>
      <c r="I224" s="123">
        <v>0</v>
      </c>
      <c r="J224" s="123">
        <v>0</v>
      </c>
      <c r="K224" s="75">
        <f t="shared" si="41"/>
        <v>0</v>
      </c>
      <c r="L224" s="114">
        <v>0</v>
      </c>
      <c r="M224" s="114">
        <v>0</v>
      </c>
      <c r="N224" s="114">
        <v>0</v>
      </c>
      <c r="O224" s="114">
        <v>0</v>
      </c>
      <c r="P224" s="352">
        <f t="shared" si="38"/>
        <v>0</v>
      </c>
      <c r="Q224" s="114">
        <v>0</v>
      </c>
      <c r="R224" s="114">
        <v>0</v>
      </c>
      <c r="S224" s="114">
        <v>0</v>
      </c>
      <c r="T224" s="114">
        <v>0</v>
      </c>
      <c r="U224" s="352">
        <f t="shared" si="39"/>
        <v>0</v>
      </c>
    </row>
    <row r="225" spans="2:21" s="261" customFormat="1" ht="18.75" customHeight="1" thickBot="1" x14ac:dyDescent="0.3">
      <c r="B225" s="723"/>
      <c r="C225" s="735"/>
      <c r="D225" s="634"/>
      <c r="E225" s="98" t="s">
        <v>207</v>
      </c>
      <c r="F225" s="54">
        <f t="shared" si="40"/>
        <v>0</v>
      </c>
      <c r="G225" s="142">
        <v>0</v>
      </c>
      <c r="H225" s="161">
        <v>0</v>
      </c>
      <c r="I225" s="161">
        <v>0</v>
      </c>
      <c r="J225" s="161">
        <v>0</v>
      </c>
      <c r="K225" s="75">
        <f t="shared" si="41"/>
        <v>0</v>
      </c>
      <c r="L225" s="112">
        <v>0</v>
      </c>
      <c r="M225" s="112">
        <v>0</v>
      </c>
      <c r="N225" s="112">
        <v>0</v>
      </c>
      <c r="O225" s="112">
        <v>0</v>
      </c>
      <c r="P225" s="352">
        <f t="shared" si="38"/>
        <v>0</v>
      </c>
      <c r="Q225" s="112">
        <v>0</v>
      </c>
      <c r="R225" s="112">
        <v>0</v>
      </c>
      <c r="S225" s="112">
        <v>0</v>
      </c>
      <c r="T225" s="112">
        <v>0</v>
      </c>
      <c r="U225" s="352">
        <f t="shared" si="39"/>
        <v>0</v>
      </c>
    </row>
    <row r="226" spans="2:21" s="261" customFormat="1" ht="18.75" customHeight="1" thickBot="1" x14ac:dyDescent="0.3">
      <c r="B226" s="723"/>
      <c r="C226" s="735"/>
      <c r="D226" s="634"/>
      <c r="E226" s="99" t="s">
        <v>116</v>
      </c>
      <c r="F226" s="54">
        <f t="shared" si="40"/>
        <v>0</v>
      </c>
      <c r="G226" s="142">
        <v>0</v>
      </c>
      <c r="H226" s="161">
        <v>0</v>
      </c>
      <c r="I226" s="161">
        <v>0</v>
      </c>
      <c r="J226" s="161">
        <v>0</v>
      </c>
      <c r="K226" s="75">
        <f t="shared" si="41"/>
        <v>0</v>
      </c>
      <c r="L226" s="142">
        <v>0</v>
      </c>
      <c r="M226" s="142">
        <v>0</v>
      </c>
      <c r="N226" s="142">
        <v>0</v>
      </c>
      <c r="O226" s="142">
        <v>0</v>
      </c>
      <c r="P226" s="352">
        <f t="shared" si="38"/>
        <v>0</v>
      </c>
      <c r="Q226" s="142">
        <v>0</v>
      </c>
      <c r="R226" s="142">
        <v>0</v>
      </c>
      <c r="S226" s="142">
        <v>0</v>
      </c>
      <c r="T226" s="142">
        <v>0</v>
      </c>
      <c r="U226" s="352">
        <f t="shared" si="39"/>
        <v>0</v>
      </c>
    </row>
    <row r="227" spans="2:21" s="261" customFormat="1" ht="18.75" customHeight="1" thickBot="1" x14ac:dyDescent="0.3">
      <c r="B227" s="723"/>
      <c r="C227" s="735"/>
      <c r="D227" s="634"/>
      <c r="E227" s="265" t="s">
        <v>637</v>
      </c>
      <c r="F227" s="54">
        <f t="shared" si="40"/>
        <v>0</v>
      </c>
      <c r="G227" s="158"/>
      <c r="H227" s="158"/>
      <c r="I227" s="158"/>
      <c r="J227" s="158"/>
      <c r="K227" s="75">
        <f t="shared" si="41"/>
        <v>0</v>
      </c>
      <c r="L227" s="305"/>
      <c r="M227" s="305"/>
      <c r="N227" s="305"/>
      <c r="O227" s="305"/>
      <c r="P227" s="352">
        <f t="shared" si="38"/>
        <v>0</v>
      </c>
      <c r="Q227" s="305"/>
      <c r="R227" s="305"/>
      <c r="S227" s="305"/>
      <c r="T227" s="305"/>
      <c r="U227" s="352">
        <f t="shared" si="39"/>
        <v>0</v>
      </c>
    </row>
    <row r="228" spans="2:21" s="261" customFormat="1" ht="21.75" thickBot="1" x14ac:dyDescent="0.3">
      <c r="B228" s="724"/>
      <c r="C228" s="735"/>
      <c r="D228" s="635"/>
      <c r="E228" s="265" t="s">
        <v>636</v>
      </c>
      <c r="F228" s="54">
        <f t="shared" si="40"/>
        <v>0</v>
      </c>
      <c r="G228" s="162"/>
      <c r="H228" s="162"/>
      <c r="I228" s="162"/>
      <c r="J228" s="162"/>
      <c r="K228" s="75">
        <f t="shared" si="41"/>
        <v>0</v>
      </c>
      <c r="L228" s="305"/>
      <c r="M228" s="305"/>
      <c r="N228" s="305"/>
      <c r="O228" s="305"/>
      <c r="P228" s="352">
        <f t="shared" si="38"/>
        <v>0</v>
      </c>
      <c r="Q228" s="305"/>
      <c r="R228" s="305"/>
      <c r="S228" s="305"/>
      <c r="T228" s="305"/>
      <c r="U228" s="352">
        <f t="shared" si="39"/>
        <v>0</v>
      </c>
    </row>
    <row r="229" spans="2:21" s="261" customFormat="1" ht="16.5" customHeight="1" thickBot="1" x14ac:dyDescent="0.3">
      <c r="B229" s="726">
        <v>51</v>
      </c>
      <c r="C229" s="735"/>
      <c r="D229" s="633" t="s">
        <v>384</v>
      </c>
      <c r="E229" s="127" t="s">
        <v>120</v>
      </c>
      <c r="F229" s="54">
        <f t="shared" si="40"/>
        <v>246</v>
      </c>
      <c r="G229" s="116">
        <v>69</v>
      </c>
      <c r="H229" s="123">
        <v>1</v>
      </c>
      <c r="I229" s="123">
        <v>14</v>
      </c>
      <c r="J229" s="123">
        <v>4</v>
      </c>
      <c r="K229" s="75">
        <f t="shared" si="41"/>
        <v>88</v>
      </c>
      <c r="L229" s="114">
        <v>59</v>
      </c>
      <c r="M229" s="114">
        <v>0</v>
      </c>
      <c r="N229" s="114">
        <v>13</v>
      </c>
      <c r="O229" s="114">
        <v>2</v>
      </c>
      <c r="P229" s="352">
        <f t="shared" si="38"/>
        <v>74</v>
      </c>
      <c r="Q229" s="114">
        <v>72</v>
      </c>
      <c r="R229" s="114">
        <v>0</v>
      </c>
      <c r="S229" s="114">
        <v>5</v>
      </c>
      <c r="T229" s="114">
        <v>7</v>
      </c>
      <c r="U229" s="352">
        <f t="shared" si="39"/>
        <v>84</v>
      </c>
    </row>
    <row r="230" spans="2:21" s="261" customFormat="1" ht="16.5" customHeight="1" thickBot="1" x14ac:dyDescent="0.3">
      <c r="B230" s="723"/>
      <c r="C230" s="735"/>
      <c r="D230" s="634"/>
      <c r="E230" s="98" t="s">
        <v>207</v>
      </c>
      <c r="F230" s="54">
        <f t="shared" si="40"/>
        <v>0</v>
      </c>
      <c r="G230" s="142">
        <v>0</v>
      </c>
      <c r="H230" s="161">
        <v>0</v>
      </c>
      <c r="I230" s="161">
        <v>0</v>
      </c>
      <c r="J230" s="161">
        <v>0</v>
      </c>
      <c r="K230" s="75">
        <f t="shared" si="41"/>
        <v>0</v>
      </c>
      <c r="L230" s="112">
        <v>0</v>
      </c>
      <c r="M230" s="112">
        <v>0</v>
      </c>
      <c r="N230" s="112">
        <v>0</v>
      </c>
      <c r="O230" s="112">
        <v>0</v>
      </c>
      <c r="P230" s="352">
        <f t="shared" si="38"/>
        <v>0</v>
      </c>
      <c r="Q230" s="112">
        <v>0</v>
      </c>
      <c r="R230" s="112">
        <v>0</v>
      </c>
      <c r="S230" s="112">
        <v>0</v>
      </c>
      <c r="T230" s="112">
        <v>0</v>
      </c>
      <c r="U230" s="352">
        <f t="shared" si="39"/>
        <v>0</v>
      </c>
    </row>
    <row r="231" spans="2:21" s="261" customFormat="1" ht="16.5" customHeight="1" thickBot="1" x14ac:dyDescent="0.3">
      <c r="B231" s="723"/>
      <c r="C231" s="735"/>
      <c r="D231" s="634"/>
      <c r="E231" s="99" t="s">
        <v>116</v>
      </c>
      <c r="F231" s="54">
        <f t="shared" si="40"/>
        <v>115</v>
      </c>
      <c r="G231" s="142">
        <v>60</v>
      </c>
      <c r="H231" s="161">
        <v>1</v>
      </c>
      <c r="I231" s="161">
        <v>10</v>
      </c>
      <c r="J231" s="161">
        <v>4</v>
      </c>
      <c r="K231" s="75">
        <f t="shared" si="41"/>
        <v>75</v>
      </c>
      <c r="L231" s="142">
        <v>4</v>
      </c>
      <c r="M231" s="142">
        <v>0</v>
      </c>
      <c r="N231" s="142">
        <v>12</v>
      </c>
      <c r="O231" s="142">
        <v>1</v>
      </c>
      <c r="P231" s="352">
        <f t="shared" si="38"/>
        <v>17</v>
      </c>
      <c r="Q231" s="142">
        <v>16</v>
      </c>
      <c r="R231" s="142">
        <v>1</v>
      </c>
      <c r="S231" s="142">
        <v>4</v>
      </c>
      <c r="T231" s="142">
        <v>2</v>
      </c>
      <c r="U231" s="352">
        <f t="shared" si="39"/>
        <v>23</v>
      </c>
    </row>
    <row r="232" spans="2:21" s="261" customFormat="1" ht="16.5" customHeight="1" thickBot="1" x14ac:dyDescent="0.3">
      <c r="B232" s="723"/>
      <c r="C232" s="735"/>
      <c r="D232" s="634"/>
      <c r="E232" s="265" t="s">
        <v>637</v>
      </c>
      <c r="F232" s="54">
        <f t="shared" si="40"/>
        <v>0</v>
      </c>
      <c r="G232" s="158"/>
      <c r="H232" s="158"/>
      <c r="I232" s="158"/>
      <c r="J232" s="158"/>
      <c r="K232" s="75">
        <f t="shared" si="41"/>
        <v>0</v>
      </c>
      <c r="L232" s="305"/>
      <c r="M232" s="305"/>
      <c r="N232" s="305"/>
      <c r="O232" s="305"/>
      <c r="P232" s="352">
        <f t="shared" si="38"/>
        <v>0</v>
      </c>
      <c r="Q232" s="305"/>
      <c r="R232" s="305"/>
      <c r="S232" s="305"/>
      <c r="T232" s="305"/>
      <c r="U232" s="352">
        <f t="shared" si="39"/>
        <v>0</v>
      </c>
    </row>
    <row r="233" spans="2:21" s="261" customFormat="1" ht="21.75" thickBot="1" x14ac:dyDescent="0.3">
      <c r="B233" s="724"/>
      <c r="C233" s="735"/>
      <c r="D233" s="635"/>
      <c r="E233" s="265" t="s">
        <v>636</v>
      </c>
      <c r="F233" s="54">
        <f t="shared" si="40"/>
        <v>0</v>
      </c>
      <c r="G233" s="162"/>
      <c r="H233" s="162"/>
      <c r="I233" s="162"/>
      <c r="J233" s="162"/>
      <c r="K233" s="75">
        <f t="shared" si="41"/>
        <v>0</v>
      </c>
      <c r="L233" s="305"/>
      <c r="M233" s="305"/>
      <c r="N233" s="305"/>
      <c r="O233" s="305"/>
      <c r="P233" s="352">
        <f t="shared" si="38"/>
        <v>0</v>
      </c>
      <c r="Q233" s="305"/>
      <c r="R233" s="305"/>
      <c r="S233" s="305"/>
      <c r="T233" s="305"/>
      <c r="U233" s="352">
        <f t="shared" si="39"/>
        <v>0</v>
      </c>
    </row>
    <row r="234" spans="2:21" s="261" customFormat="1" ht="16.5" customHeight="1" thickBot="1" x14ac:dyDescent="0.3">
      <c r="B234" s="726">
        <v>52</v>
      </c>
      <c r="C234" s="735"/>
      <c r="D234" s="642" t="s">
        <v>518</v>
      </c>
      <c r="E234" s="127" t="s">
        <v>120</v>
      </c>
      <c r="F234" s="54">
        <f t="shared" si="40"/>
        <v>0</v>
      </c>
      <c r="G234" s="116">
        <v>0</v>
      </c>
      <c r="H234" s="123">
        <v>0</v>
      </c>
      <c r="I234" s="123">
        <v>0</v>
      </c>
      <c r="J234" s="123">
        <v>0</v>
      </c>
      <c r="K234" s="75">
        <f t="shared" si="41"/>
        <v>0</v>
      </c>
      <c r="L234" s="114">
        <v>0</v>
      </c>
      <c r="M234" s="114">
        <v>0</v>
      </c>
      <c r="N234" s="114">
        <v>0</v>
      </c>
      <c r="O234" s="114">
        <v>0</v>
      </c>
      <c r="P234" s="352">
        <f t="shared" si="38"/>
        <v>0</v>
      </c>
      <c r="Q234" s="114">
        <v>0</v>
      </c>
      <c r="R234" s="114">
        <v>0</v>
      </c>
      <c r="S234" s="114">
        <v>0</v>
      </c>
      <c r="T234" s="114">
        <v>0</v>
      </c>
      <c r="U234" s="352">
        <f t="shared" si="39"/>
        <v>0</v>
      </c>
    </row>
    <row r="235" spans="2:21" s="261" customFormat="1" ht="16.5" customHeight="1" thickBot="1" x14ac:dyDescent="0.3">
      <c r="B235" s="723"/>
      <c r="C235" s="735"/>
      <c r="D235" s="643"/>
      <c r="E235" s="98" t="s">
        <v>207</v>
      </c>
      <c r="F235" s="54">
        <f t="shared" si="40"/>
        <v>0</v>
      </c>
      <c r="G235" s="142">
        <v>0</v>
      </c>
      <c r="H235" s="161">
        <v>0</v>
      </c>
      <c r="I235" s="161">
        <v>0</v>
      </c>
      <c r="J235" s="161">
        <v>0</v>
      </c>
      <c r="K235" s="75">
        <f t="shared" si="41"/>
        <v>0</v>
      </c>
      <c r="L235" s="112">
        <v>0</v>
      </c>
      <c r="M235" s="112">
        <v>0</v>
      </c>
      <c r="N235" s="112">
        <v>0</v>
      </c>
      <c r="O235" s="112">
        <v>0</v>
      </c>
      <c r="P235" s="352">
        <f t="shared" si="38"/>
        <v>0</v>
      </c>
      <c r="Q235" s="112">
        <v>0</v>
      </c>
      <c r="R235" s="112">
        <v>0</v>
      </c>
      <c r="S235" s="112">
        <v>0</v>
      </c>
      <c r="T235" s="112">
        <v>0</v>
      </c>
      <c r="U235" s="352">
        <f t="shared" si="39"/>
        <v>0</v>
      </c>
    </row>
    <row r="236" spans="2:21" s="261" customFormat="1" ht="16.5" customHeight="1" thickBot="1" x14ac:dyDescent="0.3">
      <c r="B236" s="723"/>
      <c r="C236" s="735"/>
      <c r="D236" s="643"/>
      <c r="E236" s="99" t="s">
        <v>116</v>
      </c>
      <c r="F236" s="54">
        <f t="shared" si="40"/>
        <v>0</v>
      </c>
      <c r="G236" s="142">
        <v>0</v>
      </c>
      <c r="H236" s="161">
        <v>0</v>
      </c>
      <c r="I236" s="161">
        <v>0</v>
      </c>
      <c r="J236" s="161">
        <v>0</v>
      </c>
      <c r="K236" s="75">
        <f t="shared" si="41"/>
        <v>0</v>
      </c>
      <c r="L236" s="142">
        <v>0</v>
      </c>
      <c r="M236" s="142">
        <v>0</v>
      </c>
      <c r="N236" s="142">
        <v>0</v>
      </c>
      <c r="O236" s="142">
        <v>0</v>
      </c>
      <c r="P236" s="352">
        <f t="shared" si="38"/>
        <v>0</v>
      </c>
      <c r="Q236" s="142">
        <v>0</v>
      </c>
      <c r="R236" s="142">
        <v>0</v>
      </c>
      <c r="S236" s="142">
        <v>0</v>
      </c>
      <c r="T236" s="142">
        <v>0</v>
      </c>
      <c r="U236" s="352">
        <f t="shared" si="39"/>
        <v>0</v>
      </c>
    </row>
    <row r="237" spans="2:21" s="261" customFormat="1" ht="16.5" customHeight="1" thickBot="1" x14ac:dyDescent="0.3">
      <c r="B237" s="723"/>
      <c r="C237" s="735"/>
      <c r="D237" s="643"/>
      <c r="E237" s="265" t="s">
        <v>637</v>
      </c>
      <c r="F237" s="54">
        <f t="shared" si="40"/>
        <v>0</v>
      </c>
      <c r="G237" s="158"/>
      <c r="H237" s="158"/>
      <c r="I237" s="158"/>
      <c r="J237" s="158"/>
      <c r="K237" s="75">
        <f t="shared" si="41"/>
        <v>0</v>
      </c>
      <c r="L237" s="305"/>
      <c r="M237" s="305"/>
      <c r="N237" s="305"/>
      <c r="O237" s="305"/>
      <c r="P237" s="352">
        <f t="shared" si="38"/>
        <v>0</v>
      </c>
      <c r="Q237" s="305"/>
      <c r="R237" s="305"/>
      <c r="S237" s="305"/>
      <c r="T237" s="305"/>
      <c r="U237" s="352">
        <f t="shared" si="39"/>
        <v>0</v>
      </c>
    </row>
    <row r="238" spans="2:21" s="261" customFormat="1" ht="21.75" thickBot="1" x14ac:dyDescent="0.3">
      <c r="B238" s="724"/>
      <c r="C238" s="735"/>
      <c r="D238" s="644"/>
      <c r="E238" s="265" t="s">
        <v>636</v>
      </c>
      <c r="F238" s="54">
        <f t="shared" si="40"/>
        <v>0</v>
      </c>
      <c r="G238" s="162"/>
      <c r="H238" s="162"/>
      <c r="I238" s="162"/>
      <c r="J238" s="162"/>
      <c r="K238" s="75">
        <f t="shared" si="41"/>
        <v>0</v>
      </c>
      <c r="L238" s="305"/>
      <c r="M238" s="305"/>
      <c r="N238" s="305"/>
      <c r="O238" s="305"/>
      <c r="P238" s="352">
        <f t="shared" si="38"/>
        <v>0</v>
      </c>
      <c r="Q238" s="305"/>
      <c r="R238" s="305"/>
      <c r="S238" s="305"/>
      <c r="T238" s="305"/>
      <c r="U238" s="352">
        <f t="shared" si="39"/>
        <v>0</v>
      </c>
    </row>
    <row r="239" spans="2:21" s="261" customFormat="1" ht="16.5" customHeight="1" thickBot="1" x14ac:dyDescent="0.3">
      <c r="B239" s="726">
        <v>53</v>
      </c>
      <c r="C239" s="735"/>
      <c r="D239" s="642" t="s">
        <v>385</v>
      </c>
      <c r="E239" s="127" t="s">
        <v>120</v>
      </c>
      <c r="F239" s="54">
        <f t="shared" si="40"/>
        <v>4</v>
      </c>
      <c r="G239" s="116">
        <v>1</v>
      </c>
      <c r="H239" s="123">
        <v>0</v>
      </c>
      <c r="I239" s="123">
        <v>0</v>
      </c>
      <c r="J239" s="123">
        <v>0</v>
      </c>
      <c r="K239" s="75">
        <f t="shared" si="41"/>
        <v>1</v>
      </c>
      <c r="L239" s="114">
        <v>0</v>
      </c>
      <c r="M239" s="114">
        <v>0</v>
      </c>
      <c r="N239" s="114">
        <v>0</v>
      </c>
      <c r="O239" s="114">
        <v>0</v>
      </c>
      <c r="P239" s="352">
        <f t="shared" si="38"/>
        <v>0</v>
      </c>
      <c r="Q239" s="114">
        <v>3</v>
      </c>
      <c r="R239" s="114">
        <v>0</v>
      </c>
      <c r="S239" s="114">
        <v>0</v>
      </c>
      <c r="T239" s="114">
        <v>0</v>
      </c>
      <c r="U239" s="352">
        <f t="shared" si="39"/>
        <v>3</v>
      </c>
    </row>
    <row r="240" spans="2:21" s="261" customFormat="1" ht="16.5" customHeight="1" thickBot="1" x14ac:dyDescent="0.3">
      <c r="B240" s="723"/>
      <c r="C240" s="735"/>
      <c r="D240" s="643"/>
      <c r="E240" s="98" t="s">
        <v>207</v>
      </c>
      <c r="F240" s="54">
        <f t="shared" si="40"/>
        <v>0</v>
      </c>
      <c r="G240" s="142">
        <v>0</v>
      </c>
      <c r="H240" s="161">
        <v>0</v>
      </c>
      <c r="I240" s="161">
        <v>0</v>
      </c>
      <c r="J240" s="161">
        <v>0</v>
      </c>
      <c r="K240" s="75">
        <f t="shared" si="41"/>
        <v>0</v>
      </c>
      <c r="L240" s="112">
        <v>0</v>
      </c>
      <c r="M240" s="112">
        <v>0</v>
      </c>
      <c r="N240" s="112">
        <v>0</v>
      </c>
      <c r="O240" s="112">
        <v>0</v>
      </c>
      <c r="P240" s="352">
        <f t="shared" si="38"/>
        <v>0</v>
      </c>
      <c r="Q240" s="112">
        <v>0</v>
      </c>
      <c r="R240" s="112">
        <v>0</v>
      </c>
      <c r="S240" s="112">
        <v>0</v>
      </c>
      <c r="T240" s="112">
        <v>0</v>
      </c>
      <c r="U240" s="352">
        <f t="shared" si="39"/>
        <v>0</v>
      </c>
    </row>
    <row r="241" spans="2:21" s="261" customFormat="1" ht="16.5" customHeight="1" thickBot="1" x14ac:dyDescent="0.3">
      <c r="B241" s="723"/>
      <c r="C241" s="735"/>
      <c r="D241" s="643"/>
      <c r="E241" s="99" t="s">
        <v>116</v>
      </c>
      <c r="F241" s="54">
        <f t="shared" si="40"/>
        <v>1</v>
      </c>
      <c r="G241" s="142">
        <v>0</v>
      </c>
      <c r="H241" s="161">
        <v>0</v>
      </c>
      <c r="I241" s="161">
        <v>0</v>
      </c>
      <c r="J241" s="161">
        <v>0</v>
      </c>
      <c r="K241" s="75">
        <f t="shared" si="41"/>
        <v>0</v>
      </c>
      <c r="L241" s="142">
        <v>0</v>
      </c>
      <c r="M241" s="142">
        <v>0</v>
      </c>
      <c r="N241" s="142">
        <v>1</v>
      </c>
      <c r="O241" s="142">
        <v>0</v>
      </c>
      <c r="P241" s="352">
        <f t="shared" si="38"/>
        <v>1</v>
      </c>
      <c r="Q241" s="142">
        <v>0</v>
      </c>
      <c r="R241" s="142">
        <v>0</v>
      </c>
      <c r="S241" s="142">
        <v>0</v>
      </c>
      <c r="T241" s="142">
        <v>0</v>
      </c>
      <c r="U241" s="352">
        <f t="shared" si="39"/>
        <v>0</v>
      </c>
    </row>
    <row r="242" spans="2:21" s="261" customFormat="1" ht="16.5" customHeight="1" thickBot="1" x14ac:dyDescent="0.3">
      <c r="B242" s="723"/>
      <c r="C242" s="735"/>
      <c r="D242" s="643"/>
      <c r="E242" s="265" t="s">
        <v>637</v>
      </c>
      <c r="F242" s="54">
        <f t="shared" si="40"/>
        <v>0</v>
      </c>
      <c r="G242" s="158"/>
      <c r="H242" s="158"/>
      <c r="I242" s="158"/>
      <c r="J242" s="158"/>
      <c r="K242" s="75">
        <f t="shared" si="41"/>
        <v>0</v>
      </c>
      <c r="L242" s="305"/>
      <c r="M242" s="305"/>
      <c r="N242" s="305"/>
      <c r="O242" s="305"/>
      <c r="P242" s="352">
        <f t="shared" si="38"/>
        <v>0</v>
      </c>
      <c r="Q242" s="305"/>
      <c r="R242" s="305"/>
      <c r="S242" s="305"/>
      <c r="T242" s="305"/>
      <c r="U242" s="352">
        <f t="shared" si="39"/>
        <v>0</v>
      </c>
    </row>
    <row r="243" spans="2:21" s="261" customFormat="1" ht="21.75" thickBot="1" x14ac:dyDescent="0.3">
      <c r="B243" s="724"/>
      <c r="C243" s="735"/>
      <c r="D243" s="644"/>
      <c r="E243" s="265" t="s">
        <v>636</v>
      </c>
      <c r="F243" s="54">
        <f t="shared" si="40"/>
        <v>0</v>
      </c>
      <c r="G243" s="162"/>
      <c r="H243" s="162"/>
      <c r="I243" s="162"/>
      <c r="J243" s="162"/>
      <c r="K243" s="75">
        <f t="shared" si="41"/>
        <v>0</v>
      </c>
      <c r="L243" s="305"/>
      <c r="M243" s="305"/>
      <c r="N243" s="305"/>
      <c r="O243" s="305"/>
      <c r="P243" s="352">
        <f t="shared" si="38"/>
        <v>0</v>
      </c>
      <c r="Q243" s="305"/>
      <c r="R243" s="305"/>
      <c r="S243" s="305"/>
      <c r="T243" s="305"/>
      <c r="U243" s="352">
        <f t="shared" si="39"/>
        <v>0</v>
      </c>
    </row>
    <row r="244" spans="2:21" s="261" customFormat="1" ht="16.5" customHeight="1" thickBot="1" x14ac:dyDescent="0.3">
      <c r="B244" s="726">
        <v>54</v>
      </c>
      <c r="C244" s="735"/>
      <c r="D244" s="642" t="s">
        <v>386</v>
      </c>
      <c r="E244" s="127" t="s">
        <v>120</v>
      </c>
      <c r="F244" s="54">
        <f t="shared" si="40"/>
        <v>0</v>
      </c>
      <c r="G244" s="116">
        <v>0</v>
      </c>
      <c r="H244" s="123">
        <v>0</v>
      </c>
      <c r="I244" s="123">
        <v>0</v>
      </c>
      <c r="J244" s="123">
        <v>0</v>
      </c>
      <c r="K244" s="75">
        <f t="shared" si="41"/>
        <v>0</v>
      </c>
      <c r="L244" s="114">
        <v>0</v>
      </c>
      <c r="M244" s="114">
        <v>0</v>
      </c>
      <c r="N244" s="114">
        <v>0</v>
      </c>
      <c r="O244" s="114">
        <v>0</v>
      </c>
      <c r="P244" s="352">
        <f t="shared" si="38"/>
        <v>0</v>
      </c>
      <c r="Q244" s="114">
        <v>0</v>
      </c>
      <c r="R244" s="114">
        <v>0</v>
      </c>
      <c r="S244" s="114">
        <v>0</v>
      </c>
      <c r="T244" s="114">
        <v>0</v>
      </c>
      <c r="U244" s="352">
        <f t="shared" si="39"/>
        <v>0</v>
      </c>
    </row>
    <row r="245" spans="2:21" s="261" customFormat="1" ht="16.5" customHeight="1" thickBot="1" x14ac:dyDescent="0.3">
      <c r="B245" s="723"/>
      <c r="C245" s="735"/>
      <c r="D245" s="643"/>
      <c r="E245" s="98" t="s">
        <v>207</v>
      </c>
      <c r="F245" s="54">
        <f t="shared" si="40"/>
        <v>0</v>
      </c>
      <c r="G245" s="142">
        <v>0</v>
      </c>
      <c r="H245" s="161">
        <v>0</v>
      </c>
      <c r="I245" s="161">
        <v>0</v>
      </c>
      <c r="J245" s="161">
        <v>0</v>
      </c>
      <c r="K245" s="75">
        <f t="shared" si="41"/>
        <v>0</v>
      </c>
      <c r="L245" s="112">
        <v>0</v>
      </c>
      <c r="M245" s="112">
        <v>0</v>
      </c>
      <c r="N245" s="112">
        <v>0</v>
      </c>
      <c r="O245" s="112">
        <v>0</v>
      </c>
      <c r="P245" s="352">
        <f t="shared" si="38"/>
        <v>0</v>
      </c>
      <c r="Q245" s="112">
        <v>0</v>
      </c>
      <c r="R245" s="112">
        <v>0</v>
      </c>
      <c r="S245" s="112">
        <v>0</v>
      </c>
      <c r="T245" s="112">
        <v>0</v>
      </c>
      <c r="U245" s="352">
        <f t="shared" si="39"/>
        <v>0</v>
      </c>
    </row>
    <row r="246" spans="2:21" s="261" customFormat="1" ht="16.5" customHeight="1" thickBot="1" x14ac:dyDescent="0.3">
      <c r="B246" s="723"/>
      <c r="C246" s="735"/>
      <c r="D246" s="643"/>
      <c r="E246" s="99" t="s">
        <v>116</v>
      </c>
      <c r="F246" s="54">
        <f t="shared" si="40"/>
        <v>0</v>
      </c>
      <c r="G246" s="142">
        <v>0</v>
      </c>
      <c r="H246" s="161">
        <v>0</v>
      </c>
      <c r="I246" s="161">
        <v>0</v>
      </c>
      <c r="J246" s="161">
        <v>0</v>
      </c>
      <c r="K246" s="75">
        <f t="shared" si="41"/>
        <v>0</v>
      </c>
      <c r="L246" s="142">
        <v>0</v>
      </c>
      <c r="M246" s="142">
        <v>0</v>
      </c>
      <c r="N246" s="142">
        <v>0</v>
      </c>
      <c r="O246" s="142">
        <v>0</v>
      </c>
      <c r="P246" s="352">
        <f t="shared" si="38"/>
        <v>0</v>
      </c>
      <c r="Q246" s="142">
        <v>0</v>
      </c>
      <c r="R246" s="142">
        <v>0</v>
      </c>
      <c r="S246" s="142">
        <v>0</v>
      </c>
      <c r="T246" s="142">
        <v>0</v>
      </c>
      <c r="U246" s="352">
        <f t="shared" si="39"/>
        <v>0</v>
      </c>
    </row>
    <row r="247" spans="2:21" s="261" customFormat="1" ht="16.5" customHeight="1" thickBot="1" x14ac:dyDescent="0.3">
      <c r="B247" s="723"/>
      <c r="C247" s="735"/>
      <c r="D247" s="643"/>
      <c r="E247" s="265" t="s">
        <v>637</v>
      </c>
      <c r="F247" s="54">
        <f t="shared" si="40"/>
        <v>0</v>
      </c>
      <c r="G247" s="158"/>
      <c r="H247" s="158"/>
      <c r="I247" s="158"/>
      <c r="J247" s="158"/>
      <c r="K247" s="75">
        <f t="shared" si="41"/>
        <v>0</v>
      </c>
      <c r="L247" s="305"/>
      <c r="M247" s="305"/>
      <c r="N247" s="305"/>
      <c r="O247" s="305"/>
      <c r="P247" s="352">
        <f t="shared" si="38"/>
        <v>0</v>
      </c>
      <c r="Q247" s="305"/>
      <c r="R247" s="305"/>
      <c r="S247" s="305"/>
      <c r="T247" s="305"/>
      <c r="U247" s="352">
        <f t="shared" si="39"/>
        <v>0</v>
      </c>
    </row>
    <row r="248" spans="2:21" s="261" customFormat="1" ht="21.75" thickBot="1" x14ac:dyDescent="0.3">
      <c r="B248" s="724"/>
      <c r="C248" s="735"/>
      <c r="D248" s="644"/>
      <c r="E248" s="265" t="s">
        <v>636</v>
      </c>
      <c r="F248" s="54">
        <f t="shared" si="40"/>
        <v>0</v>
      </c>
      <c r="G248" s="162"/>
      <c r="H248" s="162"/>
      <c r="I248" s="162"/>
      <c r="J248" s="162"/>
      <c r="K248" s="75">
        <f t="shared" si="41"/>
        <v>0</v>
      </c>
      <c r="L248" s="305"/>
      <c r="M248" s="305"/>
      <c r="N248" s="305"/>
      <c r="O248" s="305"/>
      <c r="P248" s="352">
        <f t="shared" si="38"/>
        <v>0</v>
      </c>
      <c r="Q248" s="305"/>
      <c r="R248" s="305"/>
      <c r="S248" s="305"/>
      <c r="T248" s="305"/>
      <c r="U248" s="352">
        <f t="shared" si="39"/>
        <v>0</v>
      </c>
    </row>
    <row r="249" spans="2:21" s="261" customFormat="1" ht="16.5" customHeight="1" thickBot="1" x14ac:dyDescent="0.3">
      <c r="B249" s="726">
        <v>55</v>
      </c>
      <c r="C249" s="735"/>
      <c r="D249" s="642" t="s">
        <v>693</v>
      </c>
      <c r="E249" s="127" t="s">
        <v>120</v>
      </c>
      <c r="F249" s="54">
        <f t="shared" si="40"/>
        <v>0</v>
      </c>
      <c r="G249" s="116">
        <v>0</v>
      </c>
      <c r="H249" s="123">
        <v>0</v>
      </c>
      <c r="I249" s="123">
        <v>0</v>
      </c>
      <c r="J249" s="123">
        <v>0</v>
      </c>
      <c r="K249" s="75">
        <f t="shared" si="41"/>
        <v>0</v>
      </c>
      <c r="L249" s="114">
        <v>0</v>
      </c>
      <c r="M249" s="114">
        <v>0</v>
      </c>
      <c r="N249" s="114">
        <v>0</v>
      </c>
      <c r="O249" s="114">
        <v>0</v>
      </c>
      <c r="P249" s="352">
        <f t="shared" si="38"/>
        <v>0</v>
      </c>
      <c r="Q249" s="114">
        <v>0</v>
      </c>
      <c r="R249" s="114">
        <v>0</v>
      </c>
      <c r="S249" s="114">
        <v>0</v>
      </c>
      <c r="T249" s="114">
        <v>0</v>
      </c>
      <c r="U249" s="352">
        <f t="shared" si="39"/>
        <v>0</v>
      </c>
    </row>
    <row r="250" spans="2:21" s="261" customFormat="1" ht="16.5" customHeight="1" thickBot="1" x14ac:dyDescent="0.3">
      <c r="B250" s="723"/>
      <c r="C250" s="735"/>
      <c r="D250" s="643"/>
      <c r="E250" s="98" t="s">
        <v>207</v>
      </c>
      <c r="F250" s="54">
        <f t="shared" si="40"/>
        <v>0</v>
      </c>
      <c r="G250" s="142">
        <v>0</v>
      </c>
      <c r="H250" s="161">
        <v>0</v>
      </c>
      <c r="I250" s="161">
        <v>0</v>
      </c>
      <c r="J250" s="161">
        <v>0</v>
      </c>
      <c r="K250" s="75">
        <f t="shared" si="41"/>
        <v>0</v>
      </c>
      <c r="L250" s="112">
        <v>0</v>
      </c>
      <c r="M250" s="112">
        <v>0</v>
      </c>
      <c r="N250" s="112">
        <v>0</v>
      </c>
      <c r="O250" s="112">
        <v>0</v>
      </c>
      <c r="P250" s="352">
        <f t="shared" si="38"/>
        <v>0</v>
      </c>
      <c r="Q250" s="112">
        <v>0</v>
      </c>
      <c r="R250" s="112">
        <v>0</v>
      </c>
      <c r="S250" s="112">
        <v>0</v>
      </c>
      <c r="T250" s="112">
        <v>0</v>
      </c>
      <c r="U250" s="352">
        <f t="shared" si="39"/>
        <v>0</v>
      </c>
    </row>
    <row r="251" spans="2:21" s="261" customFormat="1" ht="16.5" customHeight="1" thickBot="1" x14ac:dyDescent="0.3">
      <c r="B251" s="723"/>
      <c r="C251" s="735"/>
      <c r="D251" s="643"/>
      <c r="E251" s="99" t="s">
        <v>116</v>
      </c>
      <c r="F251" s="54">
        <f t="shared" si="40"/>
        <v>0</v>
      </c>
      <c r="G251" s="142">
        <v>0</v>
      </c>
      <c r="H251" s="161">
        <v>0</v>
      </c>
      <c r="I251" s="161">
        <v>0</v>
      </c>
      <c r="J251" s="161">
        <v>0</v>
      </c>
      <c r="K251" s="75">
        <f t="shared" si="41"/>
        <v>0</v>
      </c>
      <c r="L251" s="142">
        <v>0</v>
      </c>
      <c r="M251" s="142">
        <v>0</v>
      </c>
      <c r="N251" s="142">
        <v>0</v>
      </c>
      <c r="O251" s="142">
        <v>0</v>
      </c>
      <c r="P251" s="352">
        <f t="shared" si="38"/>
        <v>0</v>
      </c>
      <c r="Q251" s="142">
        <v>0</v>
      </c>
      <c r="R251" s="142">
        <v>0</v>
      </c>
      <c r="S251" s="142">
        <v>0</v>
      </c>
      <c r="T251" s="142">
        <v>0</v>
      </c>
      <c r="U251" s="352">
        <f t="shared" si="39"/>
        <v>0</v>
      </c>
    </row>
    <row r="252" spans="2:21" s="261" customFormat="1" ht="16.5" customHeight="1" thickBot="1" x14ac:dyDescent="0.3">
      <c r="B252" s="723"/>
      <c r="C252" s="735"/>
      <c r="D252" s="643"/>
      <c r="E252" s="265" t="s">
        <v>637</v>
      </c>
      <c r="F252" s="54">
        <f t="shared" si="40"/>
        <v>0</v>
      </c>
      <c r="G252" s="158"/>
      <c r="H252" s="158"/>
      <c r="I252" s="158"/>
      <c r="J252" s="158"/>
      <c r="K252" s="75">
        <f t="shared" si="41"/>
        <v>0</v>
      </c>
      <c r="L252" s="305"/>
      <c r="M252" s="305"/>
      <c r="N252" s="305"/>
      <c r="O252" s="305"/>
      <c r="P252" s="352">
        <f t="shared" si="38"/>
        <v>0</v>
      </c>
      <c r="Q252" s="305"/>
      <c r="R252" s="305"/>
      <c r="S252" s="305"/>
      <c r="T252" s="305"/>
      <c r="U252" s="352">
        <f t="shared" si="39"/>
        <v>0</v>
      </c>
    </row>
    <row r="253" spans="2:21" s="261" customFormat="1" ht="21.75" thickBot="1" x14ac:dyDescent="0.3">
      <c r="B253" s="724"/>
      <c r="C253" s="735"/>
      <c r="D253" s="644"/>
      <c r="E253" s="265" t="s">
        <v>636</v>
      </c>
      <c r="F253" s="54">
        <f t="shared" si="40"/>
        <v>0</v>
      </c>
      <c r="G253" s="162"/>
      <c r="H253" s="162"/>
      <c r="I253" s="162"/>
      <c r="J253" s="162"/>
      <c r="K253" s="75">
        <f t="shared" si="41"/>
        <v>0</v>
      </c>
      <c r="L253" s="305"/>
      <c r="M253" s="305"/>
      <c r="N253" s="305"/>
      <c r="O253" s="305"/>
      <c r="P253" s="352">
        <f t="shared" si="38"/>
        <v>0</v>
      </c>
      <c r="Q253" s="305"/>
      <c r="R253" s="305"/>
      <c r="S253" s="305"/>
      <c r="T253" s="305"/>
      <c r="U253" s="352">
        <f t="shared" si="39"/>
        <v>0</v>
      </c>
    </row>
    <row r="254" spans="2:21" s="261" customFormat="1" ht="16.5" customHeight="1" thickBot="1" x14ac:dyDescent="0.3">
      <c r="B254" s="726">
        <v>56</v>
      </c>
      <c r="C254" s="735"/>
      <c r="D254" s="642" t="s">
        <v>405</v>
      </c>
      <c r="E254" s="127" t="s">
        <v>120</v>
      </c>
      <c r="F254" s="54">
        <f t="shared" si="40"/>
        <v>0</v>
      </c>
      <c r="G254" s="116">
        <v>0</v>
      </c>
      <c r="H254" s="123">
        <v>0</v>
      </c>
      <c r="I254" s="123">
        <v>0</v>
      </c>
      <c r="J254" s="123">
        <v>0</v>
      </c>
      <c r="K254" s="75">
        <f t="shared" si="41"/>
        <v>0</v>
      </c>
      <c r="L254" s="114">
        <v>0</v>
      </c>
      <c r="M254" s="114">
        <v>0</v>
      </c>
      <c r="N254" s="114">
        <v>0</v>
      </c>
      <c r="O254" s="114">
        <v>0</v>
      </c>
      <c r="P254" s="352">
        <f t="shared" si="38"/>
        <v>0</v>
      </c>
      <c r="Q254" s="114">
        <v>0</v>
      </c>
      <c r="R254" s="114">
        <v>0</v>
      </c>
      <c r="S254" s="114">
        <v>0</v>
      </c>
      <c r="T254" s="114">
        <v>0</v>
      </c>
      <c r="U254" s="352">
        <f t="shared" si="39"/>
        <v>0</v>
      </c>
    </row>
    <row r="255" spans="2:21" s="261" customFormat="1" ht="16.5" customHeight="1" thickBot="1" x14ac:dyDescent="0.3">
      <c r="B255" s="723"/>
      <c r="C255" s="735"/>
      <c r="D255" s="643"/>
      <c r="E255" s="98" t="s">
        <v>207</v>
      </c>
      <c r="F255" s="54">
        <f t="shared" si="40"/>
        <v>0</v>
      </c>
      <c r="G255" s="142">
        <v>0</v>
      </c>
      <c r="H255" s="161">
        <v>0</v>
      </c>
      <c r="I255" s="161">
        <v>0</v>
      </c>
      <c r="J255" s="161">
        <v>0</v>
      </c>
      <c r="K255" s="75">
        <f t="shared" si="41"/>
        <v>0</v>
      </c>
      <c r="L255" s="112">
        <v>0</v>
      </c>
      <c r="M255" s="112">
        <v>0</v>
      </c>
      <c r="N255" s="112">
        <v>0</v>
      </c>
      <c r="O255" s="112">
        <v>0</v>
      </c>
      <c r="P255" s="352">
        <f t="shared" si="38"/>
        <v>0</v>
      </c>
      <c r="Q255" s="112">
        <v>0</v>
      </c>
      <c r="R255" s="112">
        <v>0</v>
      </c>
      <c r="S255" s="112">
        <v>0</v>
      </c>
      <c r="T255" s="112">
        <v>0</v>
      </c>
      <c r="U255" s="352">
        <f t="shared" si="39"/>
        <v>0</v>
      </c>
    </row>
    <row r="256" spans="2:21" s="261" customFormat="1" ht="16.5" customHeight="1" thickBot="1" x14ac:dyDescent="0.3">
      <c r="B256" s="723"/>
      <c r="C256" s="735"/>
      <c r="D256" s="643"/>
      <c r="E256" s="99" t="s">
        <v>116</v>
      </c>
      <c r="F256" s="54">
        <f t="shared" si="40"/>
        <v>0</v>
      </c>
      <c r="G256" s="142">
        <v>0</v>
      </c>
      <c r="H256" s="161">
        <v>0</v>
      </c>
      <c r="I256" s="161">
        <v>0</v>
      </c>
      <c r="J256" s="161">
        <v>0</v>
      </c>
      <c r="K256" s="75">
        <f t="shared" si="41"/>
        <v>0</v>
      </c>
      <c r="L256" s="142">
        <v>0</v>
      </c>
      <c r="M256" s="142">
        <v>0</v>
      </c>
      <c r="N256" s="142">
        <v>0</v>
      </c>
      <c r="O256" s="142">
        <v>0</v>
      </c>
      <c r="P256" s="352">
        <f t="shared" si="38"/>
        <v>0</v>
      </c>
      <c r="Q256" s="142">
        <v>0</v>
      </c>
      <c r="R256" s="142">
        <v>0</v>
      </c>
      <c r="S256" s="142">
        <v>0</v>
      </c>
      <c r="T256" s="142">
        <v>0</v>
      </c>
      <c r="U256" s="352">
        <f t="shared" si="39"/>
        <v>0</v>
      </c>
    </row>
    <row r="257" spans="2:104" s="261" customFormat="1" ht="16.5" customHeight="1" thickBot="1" x14ac:dyDescent="0.3">
      <c r="B257" s="723"/>
      <c r="C257" s="735"/>
      <c r="D257" s="643"/>
      <c r="E257" s="265" t="s">
        <v>637</v>
      </c>
      <c r="F257" s="54">
        <f t="shared" si="40"/>
        <v>0</v>
      </c>
      <c r="G257" s="158"/>
      <c r="H257" s="158"/>
      <c r="I257" s="158"/>
      <c r="J257" s="158"/>
      <c r="K257" s="75">
        <f t="shared" si="41"/>
        <v>0</v>
      </c>
      <c r="L257" s="305"/>
      <c r="M257" s="305"/>
      <c r="N257" s="305"/>
      <c r="O257" s="305"/>
      <c r="P257" s="352">
        <f t="shared" si="38"/>
        <v>0</v>
      </c>
      <c r="Q257" s="305"/>
      <c r="R257" s="305"/>
      <c r="S257" s="305"/>
      <c r="T257" s="305"/>
      <c r="U257" s="352">
        <f t="shared" si="39"/>
        <v>0</v>
      </c>
    </row>
    <row r="258" spans="2:104" s="261" customFormat="1" ht="21.75" thickBot="1" x14ac:dyDescent="0.3">
      <c r="B258" s="724"/>
      <c r="C258" s="735"/>
      <c r="D258" s="644"/>
      <c r="E258" s="265" t="s">
        <v>636</v>
      </c>
      <c r="F258" s="54">
        <f t="shared" si="40"/>
        <v>0</v>
      </c>
      <c r="G258" s="162"/>
      <c r="H258" s="162"/>
      <c r="I258" s="162"/>
      <c r="J258" s="162"/>
      <c r="K258" s="75">
        <f t="shared" si="41"/>
        <v>0</v>
      </c>
      <c r="L258" s="305"/>
      <c r="M258" s="305"/>
      <c r="N258" s="305"/>
      <c r="O258" s="305"/>
      <c r="P258" s="352">
        <f t="shared" si="38"/>
        <v>0</v>
      </c>
      <c r="Q258" s="305"/>
      <c r="R258" s="305"/>
      <c r="S258" s="305"/>
      <c r="T258" s="305"/>
      <c r="U258" s="352">
        <f t="shared" si="39"/>
        <v>0</v>
      </c>
    </row>
    <row r="259" spans="2:104" s="261" customFormat="1" ht="16.5" customHeight="1" thickBot="1" x14ac:dyDescent="0.3">
      <c r="B259" s="726">
        <v>58</v>
      </c>
      <c r="C259" s="735"/>
      <c r="D259" s="642" t="s">
        <v>694</v>
      </c>
      <c r="E259" s="127" t="s">
        <v>120</v>
      </c>
      <c r="F259" s="54">
        <f t="shared" si="40"/>
        <v>21</v>
      </c>
      <c r="G259" s="116">
        <v>4</v>
      </c>
      <c r="H259" s="123">
        <v>1</v>
      </c>
      <c r="I259" s="123">
        <v>0</v>
      </c>
      <c r="J259" s="123">
        <v>0</v>
      </c>
      <c r="K259" s="75">
        <f t="shared" si="41"/>
        <v>5</v>
      </c>
      <c r="L259" s="114">
        <v>6</v>
      </c>
      <c r="M259" s="114">
        <v>0</v>
      </c>
      <c r="N259" s="114">
        <v>0</v>
      </c>
      <c r="O259" s="114">
        <v>0</v>
      </c>
      <c r="P259" s="352">
        <f t="shared" si="38"/>
        <v>6</v>
      </c>
      <c r="Q259" s="114">
        <v>10</v>
      </c>
      <c r="R259" s="114">
        <v>0</v>
      </c>
      <c r="S259" s="114">
        <v>0</v>
      </c>
      <c r="T259" s="114">
        <v>0</v>
      </c>
      <c r="U259" s="352">
        <f t="shared" si="39"/>
        <v>10</v>
      </c>
    </row>
    <row r="260" spans="2:104" s="261" customFormat="1" ht="16.5" customHeight="1" thickBot="1" x14ac:dyDescent="0.3">
      <c r="B260" s="723"/>
      <c r="C260" s="735"/>
      <c r="D260" s="643"/>
      <c r="E260" s="90" t="s">
        <v>207</v>
      </c>
      <c r="F260" s="54">
        <f t="shared" si="40"/>
        <v>0</v>
      </c>
      <c r="G260" s="142">
        <v>0</v>
      </c>
      <c r="H260" s="161">
        <v>0</v>
      </c>
      <c r="I260" s="161">
        <v>0</v>
      </c>
      <c r="J260" s="161">
        <v>0</v>
      </c>
      <c r="K260" s="75">
        <f t="shared" si="41"/>
        <v>0</v>
      </c>
      <c r="L260" s="112">
        <v>0</v>
      </c>
      <c r="M260" s="112">
        <v>0</v>
      </c>
      <c r="N260" s="112">
        <v>0</v>
      </c>
      <c r="O260" s="112">
        <v>0</v>
      </c>
      <c r="P260" s="352">
        <f t="shared" si="38"/>
        <v>0</v>
      </c>
      <c r="Q260" s="112">
        <v>0</v>
      </c>
      <c r="R260" s="112">
        <v>0</v>
      </c>
      <c r="S260" s="112">
        <v>0</v>
      </c>
      <c r="T260" s="112">
        <v>0</v>
      </c>
      <c r="U260" s="352">
        <f t="shared" si="39"/>
        <v>0</v>
      </c>
    </row>
    <row r="261" spans="2:104" s="261" customFormat="1" ht="16.5" customHeight="1" thickBot="1" x14ac:dyDescent="0.3">
      <c r="B261" s="724"/>
      <c r="C261" s="735"/>
      <c r="D261" s="644"/>
      <c r="E261" s="91" t="s">
        <v>116</v>
      </c>
      <c r="F261" s="54">
        <f t="shared" si="40"/>
        <v>0</v>
      </c>
      <c r="G261" s="142">
        <v>0</v>
      </c>
      <c r="H261" s="161">
        <v>0</v>
      </c>
      <c r="I261" s="161">
        <v>0</v>
      </c>
      <c r="J261" s="161">
        <v>0</v>
      </c>
      <c r="K261" s="75">
        <f t="shared" si="41"/>
        <v>0</v>
      </c>
      <c r="L261" s="142">
        <v>0</v>
      </c>
      <c r="M261" s="142">
        <v>0</v>
      </c>
      <c r="N261" s="142">
        <v>0</v>
      </c>
      <c r="O261" s="142">
        <v>0</v>
      </c>
      <c r="P261" s="352">
        <f t="shared" si="38"/>
        <v>0</v>
      </c>
      <c r="Q261" s="142">
        <v>0</v>
      </c>
      <c r="R261" s="142">
        <v>0</v>
      </c>
      <c r="S261" s="142">
        <v>0</v>
      </c>
      <c r="T261" s="142">
        <v>0</v>
      </c>
      <c r="U261" s="352">
        <f t="shared" si="39"/>
        <v>0</v>
      </c>
    </row>
    <row r="262" spans="2:104" s="261" customFormat="1" ht="16.5" customHeight="1" thickBot="1" x14ac:dyDescent="0.3">
      <c r="B262" s="726">
        <v>60</v>
      </c>
      <c r="C262" s="735"/>
      <c r="D262" s="642" t="s">
        <v>695</v>
      </c>
      <c r="E262" s="127" t="s">
        <v>120</v>
      </c>
      <c r="F262" s="54">
        <f t="shared" si="40"/>
        <v>0</v>
      </c>
      <c r="G262" s="116">
        <v>0</v>
      </c>
      <c r="H262" s="123">
        <v>0</v>
      </c>
      <c r="I262" s="123">
        <v>0</v>
      </c>
      <c r="J262" s="123">
        <v>0</v>
      </c>
      <c r="K262" s="75">
        <f t="shared" si="41"/>
        <v>0</v>
      </c>
      <c r="L262" s="114">
        <v>0</v>
      </c>
      <c r="M262" s="114">
        <v>0</v>
      </c>
      <c r="N262" s="114">
        <v>0</v>
      </c>
      <c r="O262" s="114">
        <v>0</v>
      </c>
      <c r="P262" s="352">
        <f t="shared" si="38"/>
        <v>0</v>
      </c>
      <c r="Q262" s="114">
        <v>0</v>
      </c>
      <c r="R262" s="114">
        <v>0</v>
      </c>
      <c r="S262" s="114">
        <v>0</v>
      </c>
      <c r="T262" s="114">
        <v>0</v>
      </c>
      <c r="U262" s="352">
        <f t="shared" si="39"/>
        <v>0</v>
      </c>
    </row>
    <row r="263" spans="2:104" s="261" customFormat="1" ht="16.5" customHeight="1" thickBot="1" x14ac:dyDescent="0.3">
      <c r="B263" s="723"/>
      <c r="C263" s="735"/>
      <c r="D263" s="643"/>
      <c r="E263" s="90" t="s">
        <v>207</v>
      </c>
      <c r="F263" s="54">
        <f t="shared" si="40"/>
        <v>0</v>
      </c>
      <c r="G263" s="231">
        <v>0</v>
      </c>
      <c r="H263" s="160">
        <v>0</v>
      </c>
      <c r="I263" s="160">
        <v>0</v>
      </c>
      <c r="J263" s="160">
        <v>0</v>
      </c>
      <c r="K263" s="75">
        <f t="shared" si="41"/>
        <v>0</v>
      </c>
      <c r="L263" s="112">
        <v>0</v>
      </c>
      <c r="M263" s="112">
        <v>0</v>
      </c>
      <c r="N263" s="112">
        <v>0</v>
      </c>
      <c r="O263" s="112">
        <v>0</v>
      </c>
      <c r="P263" s="352">
        <f t="shared" si="38"/>
        <v>0</v>
      </c>
      <c r="Q263" s="112">
        <v>0</v>
      </c>
      <c r="R263" s="112">
        <v>0</v>
      </c>
      <c r="S263" s="112">
        <v>0</v>
      </c>
      <c r="T263" s="112">
        <v>0</v>
      </c>
      <c r="U263" s="352">
        <f t="shared" si="39"/>
        <v>0</v>
      </c>
    </row>
    <row r="264" spans="2:104" s="261" customFormat="1" ht="16.5" customHeight="1" thickBot="1" x14ac:dyDescent="0.3">
      <c r="B264" s="723"/>
      <c r="C264" s="735"/>
      <c r="D264" s="643"/>
      <c r="E264" s="91" t="s">
        <v>116</v>
      </c>
      <c r="F264" s="54">
        <f t="shared" si="40"/>
        <v>0</v>
      </c>
      <c r="G264" s="231">
        <v>0</v>
      </c>
      <c r="H264" s="160">
        <v>0</v>
      </c>
      <c r="I264" s="160">
        <v>0</v>
      </c>
      <c r="J264" s="160">
        <v>0</v>
      </c>
      <c r="K264" s="75">
        <f t="shared" si="41"/>
        <v>0</v>
      </c>
      <c r="L264" s="142">
        <v>0</v>
      </c>
      <c r="M264" s="142">
        <v>0</v>
      </c>
      <c r="N264" s="142">
        <v>0</v>
      </c>
      <c r="O264" s="142">
        <v>0</v>
      </c>
      <c r="P264" s="352">
        <f t="shared" si="38"/>
        <v>0</v>
      </c>
      <c r="Q264" s="142">
        <v>0</v>
      </c>
      <c r="R264" s="142">
        <v>0</v>
      </c>
      <c r="S264" s="142">
        <v>0</v>
      </c>
      <c r="T264" s="142">
        <v>0</v>
      </c>
      <c r="U264" s="352">
        <f t="shared" si="39"/>
        <v>0</v>
      </c>
    </row>
    <row r="265" spans="2:104" s="261" customFormat="1" ht="16.5" customHeight="1" thickBot="1" x14ac:dyDescent="0.3">
      <c r="B265" s="723"/>
      <c r="C265" s="735"/>
      <c r="D265" s="643"/>
      <c r="E265" s="100" t="s">
        <v>637</v>
      </c>
      <c r="F265" s="54">
        <f t="shared" si="40"/>
        <v>10</v>
      </c>
      <c r="G265" s="117">
        <v>1</v>
      </c>
      <c r="H265" s="120">
        <v>0</v>
      </c>
      <c r="I265" s="120">
        <v>0</v>
      </c>
      <c r="J265" s="120">
        <v>0</v>
      </c>
      <c r="K265" s="75">
        <f t="shared" si="41"/>
        <v>1</v>
      </c>
      <c r="L265" s="231">
        <v>4</v>
      </c>
      <c r="M265" s="231">
        <v>0</v>
      </c>
      <c r="N265" s="231">
        <v>0</v>
      </c>
      <c r="O265" s="231">
        <v>0</v>
      </c>
      <c r="P265" s="352">
        <f t="shared" si="38"/>
        <v>4</v>
      </c>
      <c r="Q265" s="231">
        <v>4</v>
      </c>
      <c r="R265" s="231">
        <v>0</v>
      </c>
      <c r="S265" s="231">
        <v>1</v>
      </c>
      <c r="T265" s="231">
        <v>0</v>
      </c>
      <c r="U265" s="352">
        <f t="shared" si="39"/>
        <v>5</v>
      </c>
    </row>
    <row r="266" spans="2:104" s="261" customFormat="1" ht="16.5" customHeight="1" thickBot="1" x14ac:dyDescent="0.3">
      <c r="B266" s="724"/>
      <c r="C266" s="735"/>
      <c r="D266" s="644"/>
      <c r="E266" s="100" t="s">
        <v>636</v>
      </c>
      <c r="F266" s="54">
        <f t="shared" si="40"/>
        <v>2</v>
      </c>
      <c r="G266" s="117">
        <v>1</v>
      </c>
      <c r="H266" s="120">
        <v>0</v>
      </c>
      <c r="I266" s="120">
        <v>0</v>
      </c>
      <c r="J266" s="120">
        <v>0</v>
      </c>
      <c r="K266" s="75">
        <f t="shared" si="41"/>
        <v>1</v>
      </c>
      <c r="L266" s="231">
        <v>1</v>
      </c>
      <c r="M266" s="231">
        <v>0</v>
      </c>
      <c r="N266" s="231">
        <v>0</v>
      </c>
      <c r="O266" s="231">
        <v>0</v>
      </c>
      <c r="P266" s="352">
        <f t="shared" ref="P266:P329" si="42">L266+M266+N266+O266</f>
        <v>1</v>
      </c>
      <c r="Q266" s="231">
        <v>0</v>
      </c>
      <c r="R266" s="231">
        <v>0</v>
      </c>
      <c r="S266" s="231">
        <v>0</v>
      </c>
      <c r="T266" s="231">
        <v>0</v>
      </c>
      <c r="U266" s="352">
        <f t="shared" ref="U266:U329" si="43">Q266+R266+S266+T266</f>
        <v>0</v>
      </c>
    </row>
    <row r="267" spans="2:104" s="261" customFormat="1" ht="16.5" customHeight="1" thickBot="1" x14ac:dyDescent="0.3">
      <c r="B267" s="726">
        <v>61</v>
      </c>
      <c r="C267" s="735"/>
      <c r="D267" s="642" t="s">
        <v>678</v>
      </c>
      <c r="E267" s="127" t="s">
        <v>120</v>
      </c>
      <c r="F267" s="54">
        <f t="shared" ref="F267:F330" si="44">K267+P267+U267</f>
        <v>3</v>
      </c>
      <c r="G267" s="119">
        <v>1</v>
      </c>
      <c r="H267" s="124">
        <v>0</v>
      </c>
      <c r="I267" s="124">
        <v>0</v>
      </c>
      <c r="J267" s="124">
        <v>0</v>
      </c>
      <c r="K267" s="75">
        <f t="shared" ref="K267:K330" si="45">G267+H267+I267+J267</f>
        <v>1</v>
      </c>
      <c r="L267" s="119">
        <v>1</v>
      </c>
      <c r="M267" s="119">
        <v>0</v>
      </c>
      <c r="N267" s="119">
        <v>0</v>
      </c>
      <c r="O267" s="119">
        <v>0</v>
      </c>
      <c r="P267" s="352">
        <f t="shared" si="42"/>
        <v>1</v>
      </c>
      <c r="Q267" s="119">
        <v>0</v>
      </c>
      <c r="R267" s="119">
        <v>0</v>
      </c>
      <c r="S267" s="119">
        <v>0</v>
      </c>
      <c r="T267" s="119">
        <v>1</v>
      </c>
      <c r="U267" s="352">
        <f t="shared" si="43"/>
        <v>1</v>
      </c>
    </row>
    <row r="268" spans="2:104" s="261" customFormat="1" ht="16.5" customHeight="1" thickBot="1" x14ac:dyDescent="0.3">
      <c r="B268" s="723"/>
      <c r="C268" s="735"/>
      <c r="D268" s="643"/>
      <c r="E268" s="90" t="s">
        <v>207</v>
      </c>
      <c r="F268" s="54">
        <f t="shared" si="44"/>
        <v>0</v>
      </c>
      <c r="G268" s="231">
        <v>0</v>
      </c>
      <c r="H268" s="160">
        <v>0</v>
      </c>
      <c r="I268" s="160">
        <v>0</v>
      </c>
      <c r="J268" s="160">
        <v>0</v>
      </c>
      <c r="K268" s="75">
        <f t="shared" si="45"/>
        <v>0</v>
      </c>
      <c r="L268" s="112">
        <v>0</v>
      </c>
      <c r="M268" s="112">
        <v>0</v>
      </c>
      <c r="N268" s="112">
        <v>0</v>
      </c>
      <c r="O268" s="112">
        <v>0</v>
      </c>
      <c r="P268" s="352">
        <f t="shared" si="42"/>
        <v>0</v>
      </c>
      <c r="Q268" s="112">
        <v>0</v>
      </c>
      <c r="R268" s="112">
        <v>0</v>
      </c>
      <c r="S268" s="112">
        <v>0</v>
      </c>
      <c r="T268" s="112">
        <v>0</v>
      </c>
      <c r="U268" s="352">
        <f t="shared" si="43"/>
        <v>0</v>
      </c>
    </row>
    <row r="269" spans="2:104" s="261" customFormat="1" ht="16.5" customHeight="1" thickBot="1" x14ac:dyDescent="0.3">
      <c r="B269" s="723"/>
      <c r="C269" s="735"/>
      <c r="D269" s="643"/>
      <c r="E269" s="91" t="s">
        <v>116</v>
      </c>
      <c r="F269" s="54">
        <f t="shared" si="44"/>
        <v>0</v>
      </c>
      <c r="G269" s="231">
        <v>0</v>
      </c>
      <c r="H269" s="160">
        <v>0</v>
      </c>
      <c r="I269" s="160">
        <v>0</v>
      </c>
      <c r="J269" s="160">
        <v>0</v>
      </c>
      <c r="K269" s="75">
        <f t="shared" si="45"/>
        <v>0</v>
      </c>
      <c r="L269" s="142">
        <v>0</v>
      </c>
      <c r="M269" s="142">
        <v>0</v>
      </c>
      <c r="N269" s="142">
        <v>0</v>
      </c>
      <c r="O269" s="142">
        <v>0</v>
      </c>
      <c r="P269" s="352">
        <f t="shared" si="42"/>
        <v>0</v>
      </c>
      <c r="Q269" s="142">
        <v>0</v>
      </c>
      <c r="R269" s="142">
        <v>0</v>
      </c>
      <c r="S269" s="142">
        <v>0</v>
      </c>
      <c r="T269" s="142">
        <v>0</v>
      </c>
      <c r="U269" s="352">
        <f t="shared" si="43"/>
        <v>0</v>
      </c>
    </row>
    <row r="270" spans="2:104" s="261" customFormat="1" ht="16.5" customHeight="1" thickBot="1" x14ac:dyDescent="0.3">
      <c r="B270" s="723"/>
      <c r="C270" s="735"/>
      <c r="D270" s="643"/>
      <c r="E270" s="265" t="s">
        <v>637</v>
      </c>
      <c r="F270" s="54">
        <f t="shared" si="44"/>
        <v>0</v>
      </c>
      <c r="G270" s="158"/>
      <c r="H270" s="158"/>
      <c r="I270" s="158"/>
      <c r="J270" s="158"/>
      <c r="K270" s="75">
        <f t="shared" si="45"/>
        <v>0</v>
      </c>
      <c r="L270" s="305"/>
      <c r="M270" s="305"/>
      <c r="N270" s="305"/>
      <c r="O270" s="305"/>
      <c r="P270" s="352">
        <f t="shared" si="42"/>
        <v>0</v>
      </c>
      <c r="Q270" s="305"/>
      <c r="R270" s="305"/>
      <c r="S270" s="305"/>
      <c r="T270" s="305"/>
      <c r="U270" s="352">
        <f t="shared" si="43"/>
        <v>0</v>
      </c>
    </row>
    <row r="271" spans="2:104" s="261" customFormat="1" ht="16.5" customHeight="1" thickBot="1" x14ac:dyDescent="0.3">
      <c r="B271" s="724"/>
      <c r="C271" s="735"/>
      <c r="D271" s="644"/>
      <c r="E271" s="265" t="s">
        <v>636</v>
      </c>
      <c r="F271" s="54">
        <f t="shared" si="44"/>
        <v>0</v>
      </c>
      <c r="G271" s="158"/>
      <c r="H271" s="158"/>
      <c r="I271" s="158"/>
      <c r="J271" s="158"/>
      <c r="K271" s="75">
        <f t="shared" si="45"/>
        <v>0</v>
      </c>
      <c r="L271" s="305"/>
      <c r="M271" s="305"/>
      <c r="N271" s="305"/>
      <c r="O271" s="305"/>
      <c r="P271" s="352">
        <f t="shared" si="42"/>
        <v>0</v>
      </c>
      <c r="Q271" s="305"/>
      <c r="R271" s="305"/>
      <c r="S271" s="305"/>
      <c r="T271" s="305"/>
      <c r="U271" s="352">
        <f t="shared" si="43"/>
        <v>0</v>
      </c>
    </row>
    <row r="272" spans="2:104" s="264" customFormat="1" ht="16.5" customHeight="1" thickBot="1" x14ac:dyDescent="0.3">
      <c r="B272" s="726">
        <v>62</v>
      </c>
      <c r="C272" s="735"/>
      <c r="D272" s="642" t="s">
        <v>696</v>
      </c>
      <c r="E272" s="96" t="s">
        <v>120</v>
      </c>
      <c r="F272" s="54">
        <f t="shared" si="44"/>
        <v>0</v>
      </c>
      <c r="G272" s="159"/>
      <c r="H272" s="159"/>
      <c r="I272" s="159"/>
      <c r="J272" s="159"/>
      <c r="K272" s="75">
        <f t="shared" si="45"/>
        <v>0</v>
      </c>
      <c r="L272" s="305"/>
      <c r="M272" s="305"/>
      <c r="N272" s="305"/>
      <c r="O272" s="305"/>
      <c r="P272" s="352">
        <f t="shared" si="42"/>
        <v>0</v>
      </c>
      <c r="Q272" s="305"/>
      <c r="R272" s="305"/>
      <c r="S272" s="305"/>
      <c r="T272" s="305"/>
      <c r="U272" s="352">
        <f t="shared" si="43"/>
        <v>0</v>
      </c>
      <c r="V272" s="488"/>
      <c r="W272" s="117"/>
      <c r="X272" s="117"/>
      <c r="Y272" s="117"/>
      <c r="Z272" s="117"/>
      <c r="AA272" s="117"/>
      <c r="AB272" s="117"/>
      <c r="AC272" s="117"/>
      <c r="AD272" s="117"/>
      <c r="AE272" s="117"/>
      <c r="AF272" s="117"/>
      <c r="AG272" s="117"/>
      <c r="AH272" s="117"/>
      <c r="AI272" s="117"/>
      <c r="AJ272" s="117"/>
      <c r="AK272" s="117"/>
      <c r="AL272" s="117"/>
      <c r="AM272" s="117"/>
      <c r="AN272" s="117"/>
      <c r="AO272" s="117"/>
      <c r="AP272" s="117"/>
      <c r="AQ272" s="117"/>
      <c r="AR272" s="117"/>
      <c r="AS272" s="117"/>
      <c r="AT272" s="117"/>
      <c r="AU272" s="117"/>
      <c r="AV272" s="117"/>
      <c r="AW272" s="117"/>
      <c r="AX272" s="117"/>
      <c r="AY272" s="117"/>
      <c r="AZ272" s="117"/>
      <c r="BA272" s="117"/>
      <c r="BB272" s="117"/>
      <c r="BC272" s="117"/>
      <c r="BD272" s="117"/>
      <c r="BE272" s="117"/>
      <c r="BF272" s="117"/>
      <c r="BG272" s="117"/>
      <c r="BH272" s="117"/>
      <c r="BI272" s="117"/>
      <c r="BJ272" s="117"/>
      <c r="BK272" s="117"/>
      <c r="BL272" s="117"/>
      <c r="BM272" s="117"/>
      <c r="BN272" s="117"/>
      <c r="BO272" s="117"/>
      <c r="BP272" s="117"/>
      <c r="BQ272" s="117"/>
      <c r="BR272" s="117"/>
      <c r="BS272" s="117"/>
      <c r="BT272" s="117"/>
      <c r="BU272" s="117"/>
      <c r="BV272" s="117"/>
      <c r="BW272" s="117"/>
      <c r="BX272" s="117"/>
      <c r="BY272" s="117"/>
      <c r="BZ272" s="117"/>
      <c r="CA272" s="117"/>
      <c r="CB272" s="117"/>
      <c r="CC272" s="117"/>
      <c r="CD272" s="117"/>
      <c r="CE272" s="117"/>
      <c r="CF272" s="117"/>
      <c r="CG272" s="117"/>
      <c r="CH272" s="117"/>
      <c r="CI272" s="117"/>
      <c r="CJ272" s="117"/>
      <c r="CK272" s="117"/>
      <c r="CL272" s="117"/>
      <c r="CM272" s="117"/>
      <c r="CN272" s="117"/>
      <c r="CO272" s="117"/>
      <c r="CP272" s="117"/>
      <c r="CQ272" s="117"/>
      <c r="CR272" s="117"/>
      <c r="CS272" s="117"/>
      <c r="CT272" s="117"/>
      <c r="CU272" s="117"/>
      <c r="CV272" s="117"/>
      <c r="CW272" s="117"/>
      <c r="CX272" s="117"/>
      <c r="CY272" s="117"/>
      <c r="CZ272" s="117"/>
    </row>
    <row r="273" spans="2:104" s="264" customFormat="1" ht="16.5" customHeight="1" thickBot="1" x14ac:dyDescent="0.3">
      <c r="B273" s="723"/>
      <c r="C273" s="735"/>
      <c r="D273" s="643"/>
      <c r="E273" s="97" t="s">
        <v>207</v>
      </c>
      <c r="F273" s="54">
        <f t="shared" si="44"/>
        <v>0</v>
      </c>
      <c r="G273" s="268"/>
      <c r="H273" s="268"/>
      <c r="I273" s="268"/>
      <c r="J273" s="268"/>
      <c r="K273" s="75">
        <f t="shared" si="45"/>
        <v>0</v>
      </c>
      <c r="L273" s="305"/>
      <c r="M273" s="305"/>
      <c r="N273" s="305"/>
      <c r="O273" s="305"/>
      <c r="P273" s="352">
        <f t="shared" si="42"/>
        <v>0</v>
      </c>
      <c r="Q273" s="305"/>
      <c r="R273" s="305"/>
      <c r="S273" s="305"/>
      <c r="T273" s="305"/>
      <c r="U273" s="352">
        <f t="shared" si="43"/>
        <v>0</v>
      </c>
      <c r="V273" s="488"/>
      <c r="W273" s="117"/>
      <c r="X273" s="117"/>
      <c r="Y273" s="117"/>
      <c r="Z273" s="117"/>
      <c r="AA273" s="117"/>
      <c r="AB273" s="117"/>
      <c r="AC273" s="117"/>
      <c r="AD273" s="117"/>
      <c r="AE273" s="117"/>
      <c r="AF273" s="117"/>
      <c r="AG273" s="117"/>
      <c r="AH273" s="117"/>
      <c r="AI273" s="117"/>
      <c r="AJ273" s="117"/>
      <c r="AK273" s="117"/>
      <c r="AL273" s="117"/>
      <c r="AM273" s="117"/>
      <c r="AN273" s="117"/>
      <c r="AO273" s="117"/>
      <c r="AP273" s="117"/>
      <c r="AQ273" s="117"/>
      <c r="AR273" s="117"/>
      <c r="AS273" s="117"/>
      <c r="AT273" s="117"/>
      <c r="AU273" s="117"/>
      <c r="AV273" s="117"/>
      <c r="AW273" s="117"/>
      <c r="AX273" s="117"/>
      <c r="AY273" s="117"/>
      <c r="AZ273" s="117"/>
      <c r="BA273" s="117"/>
      <c r="BB273" s="117"/>
      <c r="BC273" s="117"/>
      <c r="BD273" s="117"/>
      <c r="BE273" s="117"/>
      <c r="BF273" s="117"/>
      <c r="BG273" s="117"/>
      <c r="BH273" s="117"/>
      <c r="BI273" s="117"/>
      <c r="BJ273" s="117"/>
      <c r="BK273" s="117"/>
      <c r="BL273" s="117"/>
      <c r="BM273" s="117"/>
      <c r="BN273" s="117"/>
      <c r="BO273" s="117"/>
      <c r="BP273" s="117"/>
      <c r="BQ273" s="117"/>
      <c r="BR273" s="117"/>
      <c r="BS273" s="117"/>
      <c r="BT273" s="117"/>
      <c r="BU273" s="117"/>
      <c r="BV273" s="117"/>
      <c r="BW273" s="117"/>
      <c r="BX273" s="117"/>
      <c r="BY273" s="117"/>
      <c r="BZ273" s="117"/>
      <c r="CA273" s="117"/>
      <c r="CB273" s="117"/>
      <c r="CC273" s="117"/>
      <c r="CD273" s="117"/>
      <c r="CE273" s="117"/>
      <c r="CF273" s="117"/>
      <c r="CG273" s="117"/>
      <c r="CH273" s="117"/>
      <c r="CI273" s="117"/>
      <c r="CJ273" s="117"/>
      <c r="CK273" s="117"/>
      <c r="CL273" s="117"/>
      <c r="CM273" s="117"/>
      <c r="CN273" s="117"/>
      <c r="CO273" s="117"/>
      <c r="CP273" s="117"/>
      <c r="CQ273" s="117"/>
      <c r="CR273" s="117"/>
      <c r="CS273" s="117"/>
      <c r="CT273" s="117"/>
      <c r="CU273" s="117"/>
      <c r="CV273" s="117"/>
      <c r="CW273" s="117"/>
      <c r="CX273" s="117"/>
      <c r="CY273" s="117"/>
      <c r="CZ273" s="117"/>
    </row>
    <row r="274" spans="2:104" s="264" customFormat="1" ht="51.75" customHeight="1" thickBot="1" x14ac:dyDescent="0.3">
      <c r="B274" s="723"/>
      <c r="C274" s="735"/>
      <c r="D274" s="643"/>
      <c r="E274" s="99" t="s">
        <v>116</v>
      </c>
      <c r="F274" s="54">
        <f t="shared" si="44"/>
        <v>0</v>
      </c>
      <c r="G274" s="231">
        <v>0</v>
      </c>
      <c r="H274" s="160">
        <v>0</v>
      </c>
      <c r="I274" s="160">
        <v>0</v>
      </c>
      <c r="J274" s="160">
        <v>0</v>
      </c>
      <c r="K274" s="75">
        <f t="shared" si="45"/>
        <v>0</v>
      </c>
      <c r="L274" s="231">
        <v>0</v>
      </c>
      <c r="M274" s="231">
        <v>0</v>
      </c>
      <c r="N274" s="231">
        <v>0</v>
      </c>
      <c r="O274" s="231">
        <v>0</v>
      </c>
      <c r="P274" s="352">
        <f t="shared" si="42"/>
        <v>0</v>
      </c>
      <c r="Q274" s="231">
        <v>0</v>
      </c>
      <c r="R274" s="231">
        <v>0</v>
      </c>
      <c r="S274" s="231">
        <v>0</v>
      </c>
      <c r="T274" s="231">
        <v>0</v>
      </c>
      <c r="U274" s="352">
        <f t="shared" si="43"/>
        <v>0</v>
      </c>
      <c r="V274" s="48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c r="CA274" s="119"/>
      <c r="CB274" s="119"/>
      <c r="CC274" s="119"/>
      <c r="CD274" s="119"/>
      <c r="CE274" s="119"/>
      <c r="CF274" s="119"/>
      <c r="CG274" s="119"/>
      <c r="CH274" s="119"/>
      <c r="CI274" s="119"/>
      <c r="CJ274" s="119"/>
      <c r="CK274" s="119"/>
      <c r="CL274" s="119"/>
      <c r="CM274" s="119"/>
      <c r="CN274" s="119"/>
      <c r="CO274" s="119"/>
      <c r="CP274" s="119"/>
      <c r="CQ274" s="119"/>
      <c r="CR274" s="119"/>
      <c r="CS274" s="119"/>
      <c r="CT274" s="119"/>
      <c r="CU274" s="119"/>
      <c r="CV274" s="119"/>
      <c r="CW274" s="119"/>
      <c r="CX274" s="119"/>
      <c r="CY274" s="119"/>
      <c r="CZ274" s="119"/>
    </row>
    <row r="275" spans="2:104" s="297" customFormat="1" ht="51.75" customHeight="1" thickBot="1" x14ac:dyDescent="0.3">
      <c r="B275" s="723"/>
      <c r="C275" s="735"/>
      <c r="D275" s="643"/>
      <c r="E275" s="100" t="s">
        <v>637</v>
      </c>
      <c r="F275" s="54">
        <f t="shared" si="44"/>
        <v>0</v>
      </c>
      <c r="G275" s="272">
        <v>0</v>
      </c>
      <c r="H275" s="341">
        <v>0</v>
      </c>
      <c r="I275" s="341">
        <v>0</v>
      </c>
      <c r="J275" s="341">
        <v>0</v>
      </c>
      <c r="K275" s="75">
        <f t="shared" si="45"/>
        <v>0</v>
      </c>
      <c r="L275" s="272">
        <v>0</v>
      </c>
      <c r="M275" s="272">
        <v>0</v>
      </c>
      <c r="N275" s="272">
        <v>0</v>
      </c>
      <c r="O275" s="272">
        <v>0</v>
      </c>
      <c r="P275" s="352">
        <f t="shared" si="42"/>
        <v>0</v>
      </c>
      <c r="Q275" s="272">
        <v>0</v>
      </c>
      <c r="R275" s="272">
        <v>0</v>
      </c>
      <c r="S275" s="272">
        <v>0</v>
      </c>
      <c r="T275" s="272">
        <v>0</v>
      </c>
      <c r="U275" s="352">
        <f t="shared" si="43"/>
        <v>0</v>
      </c>
      <c r="V275" s="317"/>
      <c r="W275" s="317"/>
      <c r="X275" s="317"/>
      <c r="Y275" s="317"/>
      <c r="Z275" s="317"/>
      <c r="AA275" s="317"/>
      <c r="AB275" s="317"/>
      <c r="AC275" s="317"/>
      <c r="AD275" s="317"/>
      <c r="AE275" s="317"/>
      <c r="AF275" s="317"/>
      <c r="AG275" s="317"/>
      <c r="AH275" s="317"/>
      <c r="AI275" s="317"/>
      <c r="AJ275" s="317"/>
      <c r="AK275" s="317"/>
      <c r="AL275" s="317"/>
      <c r="AM275" s="317"/>
      <c r="AN275" s="317"/>
      <c r="AO275" s="317"/>
      <c r="AP275" s="317"/>
      <c r="AQ275" s="317"/>
      <c r="AR275" s="317"/>
      <c r="AS275" s="317"/>
      <c r="AT275" s="317"/>
      <c r="AU275" s="317"/>
      <c r="AV275" s="317"/>
      <c r="AW275" s="317"/>
      <c r="AX275" s="317"/>
      <c r="AY275" s="317"/>
      <c r="AZ275" s="317"/>
      <c r="BA275" s="317"/>
      <c r="BB275" s="317"/>
      <c r="BC275" s="317"/>
      <c r="BD275" s="317"/>
      <c r="BE275" s="317"/>
      <c r="BF275" s="317"/>
      <c r="BG275" s="317"/>
      <c r="BH275" s="317"/>
      <c r="BI275" s="317"/>
      <c r="BJ275" s="317"/>
      <c r="BK275" s="317"/>
      <c r="BL275" s="317"/>
      <c r="BM275" s="317"/>
      <c r="BN275" s="317"/>
      <c r="BO275" s="317"/>
      <c r="BP275" s="317"/>
      <c r="BQ275" s="317"/>
      <c r="BR275" s="317"/>
      <c r="BS275" s="317"/>
      <c r="BT275" s="317"/>
      <c r="BU275" s="317"/>
      <c r="BV275" s="317"/>
      <c r="BW275" s="317"/>
      <c r="BX275" s="317"/>
      <c r="BY275" s="317"/>
      <c r="BZ275" s="317"/>
      <c r="CA275" s="317"/>
      <c r="CB275" s="317"/>
      <c r="CC275" s="317"/>
      <c r="CD275" s="317"/>
      <c r="CE275" s="317"/>
      <c r="CF275" s="317"/>
      <c r="CG275" s="317"/>
      <c r="CH275" s="317"/>
      <c r="CI275" s="317"/>
      <c r="CJ275" s="317"/>
      <c r="CK275" s="317"/>
      <c r="CL275" s="317"/>
      <c r="CM275" s="317"/>
      <c r="CN275" s="317"/>
      <c r="CO275" s="317"/>
      <c r="CP275" s="317"/>
      <c r="CQ275" s="317"/>
      <c r="CR275" s="317"/>
      <c r="CS275" s="317"/>
      <c r="CT275" s="317"/>
      <c r="CU275" s="317"/>
      <c r="CV275" s="317"/>
      <c r="CW275" s="317"/>
      <c r="CX275" s="317"/>
      <c r="CY275" s="317"/>
      <c r="CZ275" s="317"/>
    </row>
    <row r="276" spans="2:104" s="297" customFormat="1" ht="51.75" customHeight="1" thickBot="1" x14ac:dyDescent="0.3">
      <c r="B276" s="724"/>
      <c r="C276" s="735"/>
      <c r="D276" s="644"/>
      <c r="E276" s="100" t="s">
        <v>636</v>
      </c>
      <c r="F276" s="54">
        <f t="shared" si="44"/>
        <v>0</v>
      </c>
      <c r="G276" s="272">
        <v>0</v>
      </c>
      <c r="H276" s="341">
        <v>0</v>
      </c>
      <c r="I276" s="341">
        <v>0</v>
      </c>
      <c r="J276" s="341">
        <v>0</v>
      </c>
      <c r="K276" s="75">
        <f t="shared" si="45"/>
        <v>0</v>
      </c>
      <c r="L276" s="272">
        <v>0</v>
      </c>
      <c r="M276" s="272">
        <v>0</v>
      </c>
      <c r="N276" s="272">
        <v>0</v>
      </c>
      <c r="O276" s="272">
        <v>0</v>
      </c>
      <c r="P276" s="352">
        <f t="shared" si="42"/>
        <v>0</v>
      </c>
      <c r="Q276" s="272">
        <v>0</v>
      </c>
      <c r="R276" s="272">
        <v>0</v>
      </c>
      <c r="S276" s="272">
        <v>0</v>
      </c>
      <c r="T276" s="272">
        <v>0</v>
      </c>
      <c r="U276" s="352">
        <f t="shared" si="43"/>
        <v>0</v>
      </c>
      <c r="V276" s="317"/>
      <c r="W276" s="317"/>
      <c r="X276" s="317"/>
      <c r="Y276" s="317"/>
      <c r="Z276" s="317"/>
      <c r="AA276" s="317"/>
      <c r="AB276" s="317"/>
      <c r="AC276" s="317"/>
      <c r="AD276" s="317"/>
      <c r="AE276" s="317"/>
      <c r="AF276" s="317"/>
      <c r="AG276" s="317"/>
      <c r="AH276" s="317"/>
      <c r="AI276" s="317"/>
      <c r="AJ276" s="317"/>
      <c r="AK276" s="317"/>
      <c r="AL276" s="317"/>
      <c r="AM276" s="317"/>
      <c r="AN276" s="317"/>
      <c r="AO276" s="317"/>
      <c r="AP276" s="317"/>
      <c r="AQ276" s="317"/>
      <c r="AR276" s="317"/>
      <c r="AS276" s="317"/>
      <c r="AT276" s="317"/>
      <c r="AU276" s="317"/>
      <c r="AV276" s="317"/>
      <c r="AW276" s="317"/>
      <c r="AX276" s="317"/>
      <c r="AY276" s="317"/>
      <c r="AZ276" s="317"/>
      <c r="BA276" s="317"/>
      <c r="BB276" s="317"/>
      <c r="BC276" s="317"/>
      <c r="BD276" s="317"/>
      <c r="BE276" s="317"/>
      <c r="BF276" s="317"/>
      <c r="BG276" s="317"/>
      <c r="BH276" s="317"/>
      <c r="BI276" s="317"/>
      <c r="BJ276" s="317"/>
      <c r="BK276" s="317"/>
      <c r="BL276" s="317"/>
      <c r="BM276" s="317"/>
      <c r="BN276" s="317"/>
      <c r="BO276" s="317"/>
      <c r="BP276" s="317"/>
      <c r="BQ276" s="317"/>
      <c r="BR276" s="317"/>
      <c r="BS276" s="317"/>
      <c r="BT276" s="317"/>
      <c r="BU276" s="317"/>
      <c r="BV276" s="317"/>
      <c r="BW276" s="317"/>
      <c r="BX276" s="317"/>
      <c r="BY276" s="317"/>
      <c r="BZ276" s="317"/>
      <c r="CA276" s="317"/>
      <c r="CB276" s="317"/>
      <c r="CC276" s="317"/>
      <c r="CD276" s="317"/>
      <c r="CE276" s="317"/>
      <c r="CF276" s="317"/>
      <c r="CG276" s="317"/>
      <c r="CH276" s="317"/>
      <c r="CI276" s="317"/>
      <c r="CJ276" s="317"/>
      <c r="CK276" s="317"/>
      <c r="CL276" s="317"/>
      <c r="CM276" s="317"/>
      <c r="CN276" s="317"/>
      <c r="CO276" s="317"/>
      <c r="CP276" s="317"/>
      <c r="CQ276" s="317"/>
      <c r="CR276" s="317"/>
      <c r="CS276" s="317"/>
      <c r="CT276" s="317"/>
      <c r="CU276" s="317"/>
      <c r="CV276" s="317"/>
      <c r="CW276" s="317"/>
      <c r="CX276" s="317"/>
      <c r="CY276" s="317"/>
      <c r="CZ276" s="317"/>
    </row>
    <row r="277" spans="2:104" s="264" customFormat="1" ht="16.5" customHeight="1" thickBot="1" x14ac:dyDescent="0.3">
      <c r="B277" s="726">
        <v>63</v>
      </c>
      <c r="C277" s="735"/>
      <c r="D277" s="642" t="s">
        <v>697</v>
      </c>
      <c r="E277" s="269" t="s">
        <v>120</v>
      </c>
      <c r="F277" s="54">
        <f t="shared" si="44"/>
        <v>0</v>
      </c>
      <c r="G277" s="272">
        <v>0</v>
      </c>
      <c r="H277" s="341">
        <v>0</v>
      </c>
      <c r="I277" s="341">
        <v>0</v>
      </c>
      <c r="J277" s="341">
        <v>0</v>
      </c>
      <c r="K277" s="75">
        <f t="shared" si="45"/>
        <v>0</v>
      </c>
      <c r="L277" s="272">
        <v>0</v>
      </c>
      <c r="M277" s="272">
        <v>0</v>
      </c>
      <c r="N277" s="272">
        <v>0</v>
      </c>
      <c r="O277" s="272">
        <v>0</v>
      </c>
      <c r="P277" s="352">
        <f t="shared" si="42"/>
        <v>0</v>
      </c>
      <c r="Q277" s="272">
        <v>0</v>
      </c>
      <c r="R277" s="272">
        <v>0</v>
      </c>
      <c r="S277" s="272">
        <v>0</v>
      </c>
      <c r="T277" s="272">
        <v>0</v>
      </c>
      <c r="U277" s="352">
        <f t="shared" si="43"/>
        <v>0</v>
      </c>
    </row>
    <row r="278" spans="2:104" s="264" customFormat="1" ht="16.5" customHeight="1" thickBot="1" x14ac:dyDescent="0.3">
      <c r="B278" s="723"/>
      <c r="C278" s="735"/>
      <c r="D278" s="643"/>
      <c r="E278" s="270" t="s">
        <v>207</v>
      </c>
      <c r="F278" s="54">
        <f t="shared" si="44"/>
        <v>0</v>
      </c>
      <c r="G278" s="272">
        <v>0</v>
      </c>
      <c r="H278" s="341">
        <v>0</v>
      </c>
      <c r="I278" s="341">
        <v>0</v>
      </c>
      <c r="J278" s="341">
        <v>0</v>
      </c>
      <c r="K278" s="75">
        <f t="shared" si="45"/>
        <v>0</v>
      </c>
      <c r="L278" s="112">
        <v>0</v>
      </c>
      <c r="M278" s="112">
        <v>0</v>
      </c>
      <c r="N278" s="112">
        <v>0</v>
      </c>
      <c r="O278" s="112">
        <v>0</v>
      </c>
      <c r="P278" s="352">
        <f t="shared" si="42"/>
        <v>0</v>
      </c>
      <c r="Q278" s="112">
        <v>0</v>
      </c>
      <c r="R278" s="112">
        <v>0</v>
      </c>
      <c r="S278" s="112">
        <v>0</v>
      </c>
      <c r="T278" s="112">
        <v>0</v>
      </c>
      <c r="U278" s="352">
        <f t="shared" si="43"/>
        <v>0</v>
      </c>
    </row>
    <row r="279" spans="2:104" s="264" customFormat="1" ht="16.5" customHeight="1" thickBot="1" x14ac:dyDescent="0.3">
      <c r="B279" s="724"/>
      <c r="C279" s="735"/>
      <c r="D279" s="644"/>
      <c r="E279" s="271" t="s">
        <v>116</v>
      </c>
      <c r="F279" s="54">
        <f t="shared" si="44"/>
        <v>0</v>
      </c>
      <c r="G279" s="272">
        <v>0</v>
      </c>
      <c r="H279" s="341">
        <v>0</v>
      </c>
      <c r="I279" s="341">
        <v>0</v>
      </c>
      <c r="J279" s="341">
        <v>0</v>
      </c>
      <c r="K279" s="75">
        <f t="shared" si="45"/>
        <v>0</v>
      </c>
      <c r="L279" s="119">
        <v>0</v>
      </c>
      <c r="M279" s="119">
        <v>0</v>
      </c>
      <c r="N279" s="119">
        <v>0</v>
      </c>
      <c r="O279" s="119">
        <v>0</v>
      </c>
      <c r="P279" s="352">
        <f t="shared" si="42"/>
        <v>0</v>
      </c>
      <c r="Q279" s="119">
        <v>0</v>
      </c>
      <c r="R279" s="119">
        <v>0</v>
      </c>
      <c r="S279" s="119">
        <v>0</v>
      </c>
      <c r="T279" s="119">
        <v>0</v>
      </c>
      <c r="U279" s="352">
        <f t="shared" si="43"/>
        <v>0</v>
      </c>
    </row>
    <row r="280" spans="2:104" s="264" customFormat="1" ht="16.5" customHeight="1" thickBot="1" x14ac:dyDescent="0.3">
      <c r="B280" s="726">
        <v>64</v>
      </c>
      <c r="C280" s="735"/>
      <c r="D280" s="642" t="s">
        <v>698</v>
      </c>
      <c r="E280" s="269" t="s">
        <v>120</v>
      </c>
      <c r="F280" s="54">
        <f t="shared" si="44"/>
        <v>0</v>
      </c>
      <c r="G280" s="272">
        <v>0</v>
      </c>
      <c r="H280" s="341">
        <v>0</v>
      </c>
      <c r="I280" s="341">
        <v>0</v>
      </c>
      <c r="J280" s="341">
        <v>0</v>
      </c>
      <c r="K280" s="75">
        <f t="shared" si="45"/>
        <v>0</v>
      </c>
      <c r="L280" s="272">
        <v>0</v>
      </c>
      <c r="M280" s="272">
        <v>0</v>
      </c>
      <c r="N280" s="272">
        <v>0</v>
      </c>
      <c r="O280" s="272">
        <v>0</v>
      </c>
      <c r="P280" s="352">
        <f t="shared" si="42"/>
        <v>0</v>
      </c>
      <c r="Q280" s="272">
        <v>0</v>
      </c>
      <c r="R280" s="272">
        <v>0</v>
      </c>
      <c r="S280" s="272">
        <v>0</v>
      </c>
      <c r="T280" s="272">
        <v>0</v>
      </c>
      <c r="U280" s="352">
        <f t="shared" si="43"/>
        <v>0</v>
      </c>
    </row>
    <row r="281" spans="2:104" s="264" customFormat="1" ht="16.5" customHeight="1" thickBot="1" x14ac:dyDescent="0.3">
      <c r="B281" s="723"/>
      <c r="C281" s="735"/>
      <c r="D281" s="643"/>
      <c r="E281" s="270" t="s">
        <v>207</v>
      </c>
      <c r="F281" s="54">
        <f t="shared" si="44"/>
        <v>0</v>
      </c>
      <c r="G281" s="272">
        <v>0</v>
      </c>
      <c r="H281" s="341">
        <v>0</v>
      </c>
      <c r="I281" s="341">
        <v>0</v>
      </c>
      <c r="J281" s="341">
        <v>0</v>
      </c>
      <c r="K281" s="75">
        <f t="shared" si="45"/>
        <v>0</v>
      </c>
      <c r="L281" s="112">
        <v>0</v>
      </c>
      <c r="M281" s="112">
        <v>0</v>
      </c>
      <c r="N281" s="112">
        <v>0</v>
      </c>
      <c r="O281" s="112">
        <v>0</v>
      </c>
      <c r="P281" s="352">
        <f t="shared" si="42"/>
        <v>0</v>
      </c>
      <c r="Q281" s="112">
        <v>0</v>
      </c>
      <c r="R281" s="112">
        <v>0</v>
      </c>
      <c r="S281" s="112">
        <v>0</v>
      </c>
      <c r="T281" s="112">
        <v>0</v>
      </c>
      <c r="U281" s="352">
        <f t="shared" si="43"/>
        <v>0</v>
      </c>
    </row>
    <row r="282" spans="2:104" s="264" customFormat="1" ht="16.5" customHeight="1" thickBot="1" x14ac:dyDescent="0.3">
      <c r="B282" s="724"/>
      <c r="C282" s="735"/>
      <c r="D282" s="644"/>
      <c r="E282" s="271" t="s">
        <v>116</v>
      </c>
      <c r="F282" s="54">
        <f t="shared" si="44"/>
        <v>0</v>
      </c>
      <c r="G282" s="272">
        <v>0</v>
      </c>
      <c r="H282" s="341">
        <v>0</v>
      </c>
      <c r="I282" s="341">
        <v>0</v>
      </c>
      <c r="J282" s="341">
        <v>0</v>
      </c>
      <c r="K282" s="75">
        <f t="shared" si="45"/>
        <v>0</v>
      </c>
      <c r="L282" s="119">
        <v>0</v>
      </c>
      <c r="M282" s="119">
        <v>0</v>
      </c>
      <c r="N282" s="119">
        <v>0</v>
      </c>
      <c r="O282" s="119">
        <v>0</v>
      </c>
      <c r="P282" s="352">
        <f t="shared" si="42"/>
        <v>0</v>
      </c>
      <c r="Q282" s="119">
        <v>0</v>
      </c>
      <c r="R282" s="119">
        <v>0</v>
      </c>
      <c r="S282" s="119">
        <v>0</v>
      </c>
      <c r="T282" s="119">
        <v>0</v>
      </c>
      <c r="U282" s="352">
        <f t="shared" si="43"/>
        <v>0</v>
      </c>
    </row>
    <row r="283" spans="2:104" s="264" customFormat="1" ht="16.5" customHeight="1" thickBot="1" x14ac:dyDescent="0.3">
      <c r="B283" s="726">
        <v>65</v>
      </c>
      <c r="C283" s="735"/>
      <c r="D283" s="642" t="s">
        <v>699</v>
      </c>
      <c r="E283" s="269" t="s">
        <v>120</v>
      </c>
      <c r="F283" s="54">
        <f t="shared" si="44"/>
        <v>0</v>
      </c>
      <c r="G283" s="272">
        <v>0</v>
      </c>
      <c r="H283" s="341">
        <v>0</v>
      </c>
      <c r="I283" s="341">
        <v>0</v>
      </c>
      <c r="J283" s="341">
        <v>0</v>
      </c>
      <c r="K283" s="75">
        <f t="shared" si="45"/>
        <v>0</v>
      </c>
      <c r="L283" s="272">
        <v>0</v>
      </c>
      <c r="M283" s="272">
        <v>0</v>
      </c>
      <c r="N283" s="272">
        <v>0</v>
      </c>
      <c r="O283" s="272">
        <v>0</v>
      </c>
      <c r="P283" s="352">
        <f t="shared" si="42"/>
        <v>0</v>
      </c>
      <c r="Q283" s="272">
        <v>0</v>
      </c>
      <c r="R283" s="272">
        <v>0</v>
      </c>
      <c r="S283" s="272">
        <v>0</v>
      </c>
      <c r="T283" s="272">
        <v>0</v>
      </c>
      <c r="U283" s="352">
        <f t="shared" si="43"/>
        <v>0</v>
      </c>
    </row>
    <row r="284" spans="2:104" s="264" customFormat="1" ht="16.5" customHeight="1" thickBot="1" x14ac:dyDescent="0.3">
      <c r="B284" s="723"/>
      <c r="C284" s="735"/>
      <c r="D284" s="643"/>
      <c r="E284" s="270" t="s">
        <v>207</v>
      </c>
      <c r="F284" s="54">
        <f t="shared" si="44"/>
        <v>0</v>
      </c>
      <c r="G284" s="272">
        <v>0</v>
      </c>
      <c r="H284" s="341">
        <v>0</v>
      </c>
      <c r="I284" s="341">
        <v>0</v>
      </c>
      <c r="J284" s="341">
        <v>0</v>
      </c>
      <c r="K284" s="75">
        <f t="shared" si="45"/>
        <v>0</v>
      </c>
      <c r="L284" s="112">
        <v>0</v>
      </c>
      <c r="M284" s="112">
        <v>0</v>
      </c>
      <c r="N284" s="112">
        <v>0</v>
      </c>
      <c r="O284" s="112">
        <v>0</v>
      </c>
      <c r="P284" s="352">
        <f t="shared" si="42"/>
        <v>0</v>
      </c>
      <c r="Q284" s="112">
        <v>0</v>
      </c>
      <c r="R284" s="112">
        <v>0</v>
      </c>
      <c r="S284" s="112">
        <v>0</v>
      </c>
      <c r="T284" s="112">
        <v>0</v>
      </c>
      <c r="U284" s="352">
        <f t="shared" si="43"/>
        <v>0</v>
      </c>
    </row>
    <row r="285" spans="2:104" s="264" customFormat="1" ht="39" customHeight="1" thickBot="1" x14ac:dyDescent="0.3">
      <c r="B285" s="724"/>
      <c r="C285" s="735"/>
      <c r="D285" s="644"/>
      <c r="E285" s="271" t="s">
        <v>116</v>
      </c>
      <c r="F285" s="54">
        <f t="shared" si="44"/>
        <v>0</v>
      </c>
      <c r="G285" s="272">
        <v>0</v>
      </c>
      <c r="H285" s="341">
        <v>0</v>
      </c>
      <c r="I285" s="341">
        <v>0</v>
      </c>
      <c r="J285" s="341">
        <v>0</v>
      </c>
      <c r="K285" s="75">
        <f t="shared" si="45"/>
        <v>0</v>
      </c>
      <c r="L285" s="119">
        <v>0</v>
      </c>
      <c r="M285" s="119">
        <v>0</v>
      </c>
      <c r="N285" s="119">
        <v>0</v>
      </c>
      <c r="O285" s="119">
        <v>0</v>
      </c>
      <c r="P285" s="352">
        <f t="shared" si="42"/>
        <v>0</v>
      </c>
      <c r="Q285" s="119">
        <v>0</v>
      </c>
      <c r="R285" s="119">
        <v>0</v>
      </c>
      <c r="S285" s="119">
        <v>0</v>
      </c>
      <c r="T285" s="119">
        <v>0</v>
      </c>
      <c r="U285" s="352">
        <f t="shared" si="43"/>
        <v>0</v>
      </c>
    </row>
    <row r="286" spans="2:104" s="264" customFormat="1" ht="16.5" customHeight="1" thickBot="1" x14ac:dyDescent="0.3">
      <c r="B286" s="726">
        <v>66</v>
      </c>
      <c r="C286" s="735"/>
      <c r="D286" s="642" t="s">
        <v>700</v>
      </c>
      <c r="E286" s="318" t="s">
        <v>120</v>
      </c>
      <c r="F286" s="54">
        <f t="shared" si="44"/>
        <v>0</v>
      </c>
      <c r="G286" s="319"/>
      <c r="H286" s="319"/>
      <c r="I286" s="319"/>
      <c r="J286" s="319"/>
      <c r="K286" s="75">
        <f t="shared" si="45"/>
        <v>0</v>
      </c>
      <c r="L286" s="305"/>
      <c r="M286" s="305"/>
      <c r="N286" s="305"/>
      <c r="O286" s="305"/>
      <c r="P286" s="352">
        <f t="shared" si="42"/>
        <v>0</v>
      </c>
      <c r="Q286" s="305"/>
      <c r="R286" s="305"/>
      <c r="S286" s="305"/>
      <c r="T286" s="305"/>
      <c r="U286" s="352">
        <f t="shared" si="43"/>
        <v>0</v>
      </c>
    </row>
    <row r="287" spans="2:104" s="264" customFormat="1" ht="16.5" customHeight="1" thickBot="1" x14ac:dyDescent="0.3">
      <c r="B287" s="723"/>
      <c r="C287" s="735"/>
      <c r="D287" s="643"/>
      <c r="E287" s="320" t="s">
        <v>207</v>
      </c>
      <c r="F287" s="54">
        <f t="shared" si="44"/>
        <v>0</v>
      </c>
      <c r="G287" s="319"/>
      <c r="H287" s="319"/>
      <c r="I287" s="319"/>
      <c r="J287" s="319"/>
      <c r="K287" s="75">
        <f t="shared" si="45"/>
        <v>0</v>
      </c>
      <c r="L287" s="305"/>
      <c r="M287" s="305"/>
      <c r="N287" s="305"/>
      <c r="O287" s="305"/>
      <c r="P287" s="352">
        <f t="shared" si="42"/>
        <v>0</v>
      </c>
      <c r="Q287" s="305"/>
      <c r="R287" s="305"/>
      <c r="S287" s="305"/>
      <c r="T287" s="305"/>
      <c r="U287" s="352">
        <f t="shared" si="43"/>
        <v>0</v>
      </c>
    </row>
    <row r="288" spans="2:104" s="264" customFormat="1" ht="30.75" customHeight="1" thickBot="1" x14ac:dyDescent="0.3">
      <c r="B288" s="723"/>
      <c r="C288" s="735"/>
      <c r="D288" s="643"/>
      <c r="E288" s="271" t="s">
        <v>116</v>
      </c>
      <c r="F288" s="54">
        <f t="shared" si="44"/>
        <v>0</v>
      </c>
      <c r="G288" s="272">
        <v>0</v>
      </c>
      <c r="H288" s="341">
        <v>0</v>
      </c>
      <c r="I288" s="341">
        <v>0</v>
      </c>
      <c r="J288" s="341">
        <v>0</v>
      </c>
      <c r="K288" s="75">
        <f t="shared" si="45"/>
        <v>0</v>
      </c>
      <c r="L288" s="119">
        <v>0</v>
      </c>
      <c r="M288" s="119">
        <v>0</v>
      </c>
      <c r="N288" s="119">
        <v>0</v>
      </c>
      <c r="O288" s="119">
        <v>0</v>
      </c>
      <c r="P288" s="352">
        <f t="shared" si="42"/>
        <v>0</v>
      </c>
      <c r="Q288" s="119">
        <v>0</v>
      </c>
      <c r="R288" s="119">
        <v>0</v>
      </c>
      <c r="S288" s="119">
        <v>0</v>
      </c>
      <c r="T288" s="119">
        <v>0</v>
      </c>
      <c r="U288" s="352">
        <f t="shared" si="43"/>
        <v>0</v>
      </c>
    </row>
    <row r="289" spans="2:21" s="297" customFormat="1" ht="57" customHeight="1" thickBot="1" x14ac:dyDescent="0.3">
      <c r="B289" s="723"/>
      <c r="C289" s="735"/>
      <c r="D289" s="643"/>
      <c r="E289" s="100" t="s">
        <v>637</v>
      </c>
      <c r="F289" s="54">
        <f t="shared" si="44"/>
        <v>5</v>
      </c>
      <c r="G289" s="272">
        <v>3</v>
      </c>
      <c r="H289" s="341">
        <v>0</v>
      </c>
      <c r="I289" s="341">
        <v>0</v>
      </c>
      <c r="J289" s="341">
        <v>0</v>
      </c>
      <c r="K289" s="75">
        <f t="shared" si="45"/>
        <v>3</v>
      </c>
      <c r="L289" s="272">
        <v>0</v>
      </c>
      <c r="M289" s="272">
        <v>0</v>
      </c>
      <c r="N289" s="272">
        <v>0</v>
      </c>
      <c r="O289" s="272">
        <v>0</v>
      </c>
      <c r="P289" s="352">
        <f t="shared" si="42"/>
        <v>0</v>
      </c>
      <c r="Q289" s="272">
        <v>2</v>
      </c>
      <c r="R289" s="272">
        <v>0</v>
      </c>
      <c r="S289" s="272">
        <v>0</v>
      </c>
      <c r="T289" s="272">
        <v>0</v>
      </c>
      <c r="U289" s="352">
        <f t="shared" si="43"/>
        <v>2</v>
      </c>
    </row>
    <row r="290" spans="2:21" s="297" customFormat="1" ht="28.5" customHeight="1" thickBot="1" x14ac:dyDescent="0.3">
      <c r="B290" s="724"/>
      <c r="C290" s="735"/>
      <c r="D290" s="644"/>
      <c r="E290" s="100" t="s">
        <v>636</v>
      </c>
      <c r="F290" s="54">
        <f t="shared" si="44"/>
        <v>0</v>
      </c>
      <c r="G290" s="272">
        <v>0</v>
      </c>
      <c r="H290" s="341">
        <v>0</v>
      </c>
      <c r="I290" s="341">
        <v>0</v>
      </c>
      <c r="J290" s="341">
        <v>0</v>
      </c>
      <c r="K290" s="75">
        <f t="shared" si="45"/>
        <v>0</v>
      </c>
      <c r="L290" s="272">
        <v>0</v>
      </c>
      <c r="M290" s="272">
        <v>0</v>
      </c>
      <c r="N290" s="272">
        <v>0</v>
      </c>
      <c r="O290" s="272">
        <v>0</v>
      </c>
      <c r="P290" s="352">
        <f t="shared" si="42"/>
        <v>0</v>
      </c>
      <c r="Q290" s="272">
        <v>0</v>
      </c>
      <c r="R290" s="272">
        <v>0</v>
      </c>
      <c r="S290" s="272">
        <v>0</v>
      </c>
      <c r="T290" s="272">
        <v>0</v>
      </c>
      <c r="U290" s="352">
        <f t="shared" si="43"/>
        <v>0</v>
      </c>
    </row>
    <row r="291" spans="2:21" s="264" customFormat="1" ht="34.5" customHeight="1" thickBot="1" x14ac:dyDescent="0.3">
      <c r="B291" s="726">
        <v>67</v>
      </c>
      <c r="C291" s="735"/>
      <c r="D291" s="642" t="s">
        <v>701</v>
      </c>
      <c r="E291" s="273" t="s">
        <v>637</v>
      </c>
      <c r="F291" s="54">
        <f t="shared" si="44"/>
        <v>2</v>
      </c>
      <c r="G291" s="272">
        <v>2</v>
      </c>
      <c r="H291" s="341">
        <v>0</v>
      </c>
      <c r="I291" s="341">
        <v>0</v>
      </c>
      <c r="J291" s="341">
        <v>0</v>
      </c>
      <c r="K291" s="75">
        <f t="shared" si="45"/>
        <v>2</v>
      </c>
      <c r="L291" s="272">
        <v>0</v>
      </c>
      <c r="M291" s="272">
        <v>0</v>
      </c>
      <c r="N291" s="272">
        <v>0</v>
      </c>
      <c r="O291" s="272">
        <v>0</v>
      </c>
      <c r="P291" s="352">
        <f t="shared" si="42"/>
        <v>0</v>
      </c>
      <c r="Q291" s="272">
        <v>0</v>
      </c>
      <c r="R291" s="272">
        <v>0</v>
      </c>
      <c r="S291" s="272">
        <v>0</v>
      </c>
      <c r="T291" s="272">
        <v>0</v>
      </c>
      <c r="U291" s="352">
        <f t="shared" si="43"/>
        <v>0</v>
      </c>
    </row>
    <row r="292" spans="2:21" s="264" customFormat="1" ht="64.5" customHeight="1" thickBot="1" x14ac:dyDescent="0.3">
      <c r="B292" s="724"/>
      <c r="C292" s="735"/>
      <c r="D292" s="645"/>
      <c r="E292" s="271" t="s">
        <v>116</v>
      </c>
      <c r="F292" s="54">
        <f t="shared" si="44"/>
        <v>0</v>
      </c>
      <c r="G292" s="272">
        <v>0</v>
      </c>
      <c r="H292" s="341">
        <v>0</v>
      </c>
      <c r="I292" s="341">
        <v>0</v>
      </c>
      <c r="J292" s="341">
        <v>0</v>
      </c>
      <c r="K292" s="75">
        <f t="shared" si="45"/>
        <v>0</v>
      </c>
      <c r="L292" s="116">
        <v>0</v>
      </c>
      <c r="M292" s="116">
        <v>0</v>
      </c>
      <c r="N292" s="116">
        <v>0</v>
      </c>
      <c r="O292" s="116">
        <v>0</v>
      </c>
      <c r="P292" s="352">
        <f t="shared" si="42"/>
        <v>0</v>
      </c>
      <c r="Q292" s="116">
        <v>0</v>
      </c>
      <c r="R292" s="116">
        <v>0</v>
      </c>
      <c r="S292" s="116">
        <v>0</v>
      </c>
      <c r="T292" s="116">
        <v>0</v>
      </c>
      <c r="U292" s="352">
        <f t="shared" si="43"/>
        <v>0</v>
      </c>
    </row>
    <row r="293" spans="2:21" s="264" customFormat="1" ht="16.5" customHeight="1" thickBot="1" x14ac:dyDescent="0.3">
      <c r="B293" s="726">
        <v>68</v>
      </c>
      <c r="C293" s="735"/>
      <c r="D293" s="642" t="s">
        <v>702</v>
      </c>
      <c r="E293" s="269" t="s">
        <v>120</v>
      </c>
      <c r="F293" s="54">
        <f t="shared" si="44"/>
        <v>0</v>
      </c>
      <c r="G293" s="272">
        <v>0</v>
      </c>
      <c r="H293" s="341">
        <v>0</v>
      </c>
      <c r="I293" s="341">
        <v>0</v>
      </c>
      <c r="J293" s="341">
        <v>0</v>
      </c>
      <c r="K293" s="75">
        <f t="shared" si="45"/>
        <v>0</v>
      </c>
      <c r="L293" s="272">
        <v>0</v>
      </c>
      <c r="M293" s="272">
        <v>0</v>
      </c>
      <c r="N293" s="272">
        <v>0</v>
      </c>
      <c r="O293" s="272">
        <v>0</v>
      </c>
      <c r="P293" s="352">
        <f t="shared" si="42"/>
        <v>0</v>
      </c>
      <c r="Q293" s="272">
        <v>0</v>
      </c>
      <c r="R293" s="272">
        <v>0</v>
      </c>
      <c r="S293" s="272">
        <v>0</v>
      </c>
      <c r="T293" s="272">
        <v>0</v>
      </c>
      <c r="U293" s="352">
        <f t="shared" si="43"/>
        <v>0</v>
      </c>
    </row>
    <row r="294" spans="2:21" s="264" customFormat="1" ht="16.5" customHeight="1" thickBot="1" x14ac:dyDescent="0.3">
      <c r="B294" s="723"/>
      <c r="C294" s="735"/>
      <c r="D294" s="645"/>
      <c r="E294" s="270" t="s">
        <v>207</v>
      </c>
      <c r="F294" s="54">
        <f t="shared" si="44"/>
        <v>0</v>
      </c>
      <c r="G294" s="272">
        <v>0</v>
      </c>
      <c r="H294" s="341">
        <v>0</v>
      </c>
      <c r="I294" s="341">
        <v>0</v>
      </c>
      <c r="J294" s="341">
        <v>0</v>
      </c>
      <c r="K294" s="75">
        <f t="shared" si="45"/>
        <v>0</v>
      </c>
      <c r="L294" s="116">
        <v>0</v>
      </c>
      <c r="M294" s="116">
        <v>0</v>
      </c>
      <c r="N294" s="116">
        <v>0</v>
      </c>
      <c r="O294" s="116">
        <v>0</v>
      </c>
      <c r="P294" s="352">
        <f t="shared" si="42"/>
        <v>0</v>
      </c>
      <c r="Q294" s="116">
        <v>0</v>
      </c>
      <c r="R294" s="116">
        <v>0</v>
      </c>
      <c r="S294" s="116">
        <v>0</v>
      </c>
      <c r="T294" s="116">
        <v>0</v>
      </c>
      <c r="U294" s="352">
        <f t="shared" si="43"/>
        <v>0</v>
      </c>
    </row>
    <row r="295" spans="2:21" s="297" customFormat="1" ht="60.75" customHeight="1" thickBot="1" x14ac:dyDescent="0.3">
      <c r="B295" s="726">
        <v>69</v>
      </c>
      <c r="C295" s="735"/>
      <c r="D295" s="642" t="s">
        <v>729</v>
      </c>
      <c r="E295" s="273" t="s">
        <v>637</v>
      </c>
      <c r="F295" s="54">
        <f t="shared" si="44"/>
        <v>88</v>
      </c>
      <c r="G295" s="272">
        <v>18</v>
      </c>
      <c r="H295" s="341">
        <v>0</v>
      </c>
      <c r="I295" s="341">
        <v>0</v>
      </c>
      <c r="J295" s="341">
        <v>0</v>
      </c>
      <c r="K295" s="75">
        <f t="shared" si="45"/>
        <v>18</v>
      </c>
      <c r="L295" s="272">
        <v>30</v>
      </c>
      <c r="M295" s="272">
        <v>0</v>
      </c>
      <c r="N295" s="272">
        <v>0</v>
      </c>
      <c r="O295" s="272">
        <v>0</v>
      </c>
      <c r="P295" s="352">
        <f t="shared" si="42"/>
        <v>30</v>
      </c>
      <c r="Q295" s="272">
        <v>40</v>
      </c>
      <c r="R295" s="272">
        <v>0</v>
      </c>
      <c r="S295" s="272">
        <v>0</v>
      </c>
      <c r="T295" s="272">
        <v>0</v>
      </c>
      <c r="U295" s="352">
        <f t="shared" si="43"/>
        <v>40</v>
      </c>
    </row>
    <row r="296" spans="2:21" s="297" customFormat="1" ht="79.5" customHeight="1" thickBot="1" x14ac:dyDescent="0.3">
      <c r="B296" s="724"/>
      <c r="C296" s="735"/>
      <c r="D296" s="645"/>
      <c r="E296" s="271" t="s">
        <v>116</v>
      </c>
      <c r="F296" s="54">
        <f t="shared" si="44"/>
        <v>76</v>
      </c>
      <c r="G296" s="272">
        <v>8</v>
      </c>
      <c r="H296" s="341">
        <v>0</v>
      </c>
      <c r="I296" s="341">
        <v>0</v>
      </c>
      <c r="J296" s="341">
        <v>0</v>
      </c>
      <c r="K296" s="75">
        <f t="shared" si="45"/>
        <v>8</v>
      </c>
      <c r="L296" s="116">
        <v>27</v>
      </c>
      <c r="M296" s="116">
        <v>0</v>
      </c>
      <c r="N296" s="116">
        <v>1</v>
      </c>
      <c r="O296" s="116">
        <v>0</v>
      </c>
      <c r="P296" s="352">
        <f t="shared" si="42"/>
        <v>28</v>
      </c>
      <c r="Q296" s="116">
        <v>40</v>
      </c>
      <c r="R296" s="116">
        <v>0</v>
      </c>
      <c r="S296" s="116">
        <v>0</v>
      </c>
      <c r="T296" s="116">
        <v>0</v>
      </c>
      <c r="U296" s="352">
        <f t="shared" si="43"/>
        <v>40</v>
      </c>
    </row>
    <row r="297" spans="2:21" s="297" customFormat="1" ht="36.75" customHeight="1" thickBot="1" x14ac:dyDescent="0.3">
      <c r="B297" s="726">
        <v>70</v>
      </c>
      <c r="C297" s="735"/>
      <c r="D297" s="771" t="s">
        <v>730</v>
      </c>
      <c r="E297" s="269" t="s">
        <v>120</v>
      </c>
      <c r="F297" s="54">
        <f t="shared" si="44"/>
        <v>387</v>
      </c>
      <c r="G297" s="272">
        <v>119</v>
      </c>
      <c r="H297" s="341">
        <v>0</v>
      </c>
      <c r="I297" s="341">
        <v>0</v>
      </c>
      <c r="J297" s="341">
        <v>0</v>
      </c>
      <c r="K297" s="75">
        <f t="shared" si="45"/>
        <v>119</v>
      </c>
      <c r="L297" s="272">
        <v>139</v>
      </c>
      <c r="M297" s="272">
        <v>0</v>
      </c>
      <c r="N297" s="272">
        <v>0</v>
      </c>
      <c r="O297" s="272">
        <v>0</v>
      </c>
      <c r="P297" s="352">
        <f t="shared" si="42"/>
        <v>139</v>
      </c>
      <c r="Q297" s="272">
        <v>129</v>
      </c>
      <c r="R297" s="272">
        <v>0</v>
      </c>
      <c r="S297" s="272">
        <v>0</v>
      </c>
      <c r="T297" s="272">
        <v>0</v>
      </c>
      <c r="U297" s="352">
        <f t="shared" si="43"/>
        <v>129</v>
      </c>
    </row>
    <row r="298" spans="2:21" s="297" customFormat="1" ht="27" customHeight="1" thickBot="1" x14ac:dyDescent="0.3">
      <c r="B298" s="723"/>
      <c r="C298" s="735"/>
      <c r="D298" s="772"/>
      <c r="E298" s="270" t="s">
        <v>207</v>
      </c>
      <c r="F298" s="54">
        <f t="shared" si="44"/>
        <v>0</v>
      </c>
      <c r="G298" s="272">
        <v>0</v>
      </c>
      <c r="H298" s="341">
        <v>0</v>
      </c>
      <c r="I298" s="341">
        <v>0</v>
      </c>
      <c r="J298" s="341">
        <v>0</v>
      </c>
      <c r="K298" s="75">
        <f t="shared" si="45"/>
        <v>0</v>
      </c>
      <c r="L298" s="112">
        <v>0</v>
      </c>
      <c r="M298" s="112">
        <v>0</v>
      </c>
      <c r="N298" s="112">
        <v>0</v>
      </c>
      <c r="O298" s="112">
        <v>0</v>
      </c>
      <c r="P298" s="352">
        <f t="shared" si="42"/>
        <v>0</v>
      </c>
      <c r="Q298" s="112">
        <v>0</v>
      </c>
      <c r="R298" s="112">
        <v>0</v>
      </c>
      <c r="S298" s="112">
        <v>0</v>
      </c>
      <c r="T298" s="112">
        <v>0</v>
      </c>
      <c r="U298" s="352">
        <f t="shared" si="43"/>
        <v>0</v>
      </c>
    </row>
    <row r="299" spans="2:21" s="297" customFormat="1" ht="18.75" customHeight="1" thickBot="1" x14ac:dyDescent="0.3">
      <c r="B299" s="724"/>
      <c r="C299" s="735"/>
      <c r="D299" s="773"/>
      <c r="E299" s="271" t="s">
        <v>116</v>
      </c>
      <c r="F299" s="54">
        <f t="shared" si="44"/>
        <v>379</v>
      </c>
      <c r="G299" s="272">
        <v>116</v>
      </c>
      <c r="H299" s="341">
        <v>0</v>
      </c>
      <c r="I299" s="341">
        <v>0</v>
      </c>
      <c r="J299" s="341">
        <v>0</v>
      </c>
      <c r="K299" s="75">
        <f t="shared" si="45"/>
        <v>116</v>
      </c>
      <c r="L299" s="119">
        <v>134</v>
      </c>
      <c r="M299" s="119">
        <v>0</v>
      </c>
      <c r="N299" s="119">
        <v>0</v>
      </c>
      <c r="O299" s="119">
        <v>0</v>
      </c>
      <c r="P299" s="352">
        <f t="shared" si="42"/>
        <v>134</v>
      </c>
      <c r="Q299" s="119">
        <v>129</v>
      </c>
      <c r="R299" s="119">
        <v>0</v>
      </c>
      <c r="S299" s="119">
        <v>0</v>
      </c>
      <c r="T299" s="119">
        <v>0</v>
      </c>
      <c r="U299" s="352">
        <f t="shared" si="43"/>
        <v>129</v>
      </c>
    </row>
    <row r="300" spans="2:21" s="297" customFormat="1" ht="18.75" customHeight="1" thickBot="1" x14ac:dyDescent="0.3">
      <c r="B300" s="726">
        <v>65</v>
      </c>
      <c r="C300" s="735"/>
      <c r="D300" s="633" t="s">
        <v>390</v>
      </c>
      <c r="E300" s="128" t="s">
        <v>120</v>
      </c>
      <c r="F300" s="54">
        <f t="shared" si="44"/>
        <v>3</v>
      </c>
      <c r="G300" s="272">
        <v>0</v>
      </c>
      <c r="H300" s="341">
        <v>0</v>
      </c>
      <c r="I300" s="341">
        <v>0</v>
      </c>
      <c r="J300" s="341">
        <v>0</v>
      </c>
      <c r="K300" s="75">
        <f t="shared" si="45"/>
        <v>0</v>
      </c>
      <c r="L300" s="272">
        <v>2</v>
      </c>
      <c r="M300" s="272">
        <v>0</v>
      </c>
      <c r="N300" s="272">
        <v>0</v>
      </c>
      <c r="O300" s="272">
        <v>0</v>
      </c>
      <c r="P300" s="352">
        <f t="shared" si="42"/>
        <v>2</v>
      </c>
      <c r="Q300" s="272">
        <v>1</v>
      </c>
      <c r="R300" s="272">
        <v>0</v>
      </c>
      <c r="S300" s="272">
        <v>0</v>
      </c>
      <c r="T300" s="272">
        <v>0</v>
      </c>
      <c r="U300" s="352">
        <f t="shared" si="43"/>
        <v>1</v>
      </c>
    </row>
    <row r="301" spans="2:21" s="297" customFormat="1" ht="18.75" customHeight="1" thickBot="1" x14ac:dyDescent="0.3">
      <c r="B301" s="723"/>
      <c r="C301" s="735"/>
      <c r="D301" s="634"/>
      <c r="E301" s="98" t="s">
        <v>207</v>
      </c>
      <c r="F301" s="54">
        <f t="shared" si="44"/>
        <v>0</v>
      </c>
      <c r="G301" s="272">
        <v>0</v>
      </c>
      <c r="H301" s="341">
        <v>0</v>
      </c>
      <c r="I301" s="341">
        <v>0</v>
      </c>
      <c r="J301" s="341">
        <v>0</v>
      </c>
      <c r="K301" s="75">
        <f t="shared" si="45"/>
        <v>0</v>
      </c>
      <c r="L301" s="112">
        <v>0</v>
      </c>
      <c r="M301" s="112">
        <v>0</v>
      </c>
      <c r="N301" s="112">
        <v>0</v>
      </c>
      <c r="O301" s="112">
        <v>0</v>
      </c>
      <c r="P301" s="352">
        <f t="shared" si="42"/>
        <v>0</v>
      </c>
      <c r="Q301" s="112">
        <v>0</v>
      </c>
      <c r="R301" s="272">
        <v>0</v>
      </c>
      <c r="S301" s="272">
        <v>0</v>
      </c>
      <c r="T301" s="272">
        <v>0</v>
      </c>
      <c r="U301" s="352">
        <f t="shared" si="43"/>
        <v>0</v>
      </c>
    </row>
    <row r="302" spans="2:21" s="297" customFormat="1" ht="18.75" customHeight="1" thickBot="1" x14ac:dyDescent="0.3">
      <c r="B302" s="724"/>
      <c r="C302" s="735"/>
      <c r="D302" s="635"/>
      <c r="E302" s="99" t="s">
        <v>116</v>
      </c>
      <c r="F302" s="54">
        <f t="shared" si="44"/>
        <v>2</v>
      </c>
      <c r="G302" s="231">
        <v>2</v>
      </c>
      <c r="H302" s="160">
        <v>0</v>
      </c>
      <c r="I302" s="160">
        <v>0</v>
      </c>
      <c r="J302" s="160">
        <v>0</v>
      </c>
      <c r="K302" s="75">
        <f t="shared" si="45"/>
        <v>2</v>
      </c>
      <c r="L302" s="142">
        <v>0</v>
      </c>
      <c r="M302" s="142">
        <v>0</v>
      </c>
      <c r="N302" s="142">
        <v>0</v>
      </c>
      <c r="O302" s="142">
        <v>0</v>
      </c>
      <c r="P302" s="352">
        <f t="shared" si="42"/>
        <v>0</v>
      </c>
      <c r="Q302" s="142">
        <v>0</v>
      </c>
      <c r="R302" s="272">
        <v>0</v>
      </c>
      <c r="S302" s="272">
        <v>0</v>
      </c>
      <c r="T302" s="272">
        <v>0</v>
      </c>
      <c r="U302" s="352">
        <f t="shared" si="43"/>
        <v>0</v>
      </c>
    </row>
    <row r="303" spans="2:21" s="297" customFormat="1" ht="18.75" customHeight="1" thickBot="1" x14ac:dyDescent="0.3">
      <c r="B303" s="726">
        <v>66</v>
      </c>
      <c r="C303" s="735"/>
      <c r="D303" s="654" t="s">
        <v>391</v>
      </c>
      <c r="E303" s="127" t="s">
        <v>120</v>
      </c>
      <c r="F303" s="54">
        <f t="shared" si="44"/>
        <v>0</v>
      </c>
      <c r="G303" s="119">
        <v>0</v>
      </c>
      <c r="H303" s="124">
        <v>0</v>
      </c>
      <c r="I303" s="124">
        <v>0</v>
      </c>
      <c r="J303" s="124">
        <v>0</v>
      </c>
      <c r="K303" s="75">
        <f t="shared" si="45"/>
        <v>0</v>
      </c>
      <c r="L303" s="119">
        <v>0</v>
      </c>
      <c r="M303" s="119">
        <v>0</v>
      </c>
      <c r="N303" s="119">
        <v>0</v>
      </c>
      <c r="O303" s="119">
        <v>0</v>
      </c>
      <c r="P303" s="352">
        <f t="shared" si="42"/>
        <v>0</v>
      </c>
      <c r="Q303" s="119">
        <v>0</v>
      </c>
      <c r="R303" s="272">
        <v>0</v>
      </c>
      <c r="S303" s="272">
        <v>0</v>
      </c>
      <c r="T303" s="272">
        <v>0</v>
      </c>
      <c r="U303" s="352">
        <f t="shared" si="43"/>
        <v>0</v>
      </c>
    </row>
    <row r="304" spans="2:21" s="297" customFormat="1" ht="18.75" customHeight="1" thickBot="1" x14ac:dyDescent="0.3">
      <c r="B304" s="723"/>
      <c r="C304" s="735"/>
      <c r="D304" s="634"/>
      <c r="E304" s="98" t="s">
        <v>207</v>
      </c>
      <c r="F304" s="54">
        <f t="shared" si="44"/>
        <v>0</v>
      </c>
      <c r="G304" s="272">
        <v>0</v>
      </c>
      <c r="H304" s="341">
        <v>0</v>
      </c>
      <c r="I304" s="341">
        <v>0</v>
      </c>
      <c r="J304" s="341">
        <v>0</v>
      </c>
      <c r="K304" s="75">
        <f t="shared" si="45"/>
        <v>0</v>
      </c>
      <c r="L304" s="112">
        <v>0</v>
      </c>
      <c r="M304" s="112">
        <v>0</v>
      </c>
      <c r="N304" s="112">
        <v>0</v>
      </c>
      <c r="O304" s="112">
        <v>0</v>
      </c>
      <c r="P304" s="352">
        <f t="shared" si="42"/>
        <v>0</v>
      </c>
      <c r="Q304" s="112">
        <v>0</v>
      </c>
      <c r="R304" s="272">
        <v>0</v>
      </c>
      <c r="S304" s="272">
        <v>0</v>
      </c>
      <c r="T304" s="272">
        <v>0</v>
      </c>
      <c r="U304" s="352">
        <f t="shared" si="43"/>
        <v>0</v>
      </c>
    </row>
    <row r="305" spans="2:21" s="297" customFormat="1" ht="18.75" customHeight="1" thickBot="1" x14ac:dyDescent="0.3">
      <c r="B305" s="724"/>
      <c r="C305" s="735"/>
      <c r="D305" s="636"/>
      <c r="E305" s="99" t="s">
        <v>116</v>
      </c>
      <c r="F305" s="54">
        <f t="shared" si="44"/>
        <v>0</v>
      </c>
      <c r="G305" s="272">
        <v>0</v>
      </c>
      <c r="H305" s="341">
        <v>0</v>
      </c>
      <c r="I305" s="341">
        <v>0</v>
      </c>
      <c r="J305" s="341">
        <v>0</v>
      </c>
      <c r="K305" s="75">
        <f t="shared" si="45"/>
        <v>0</v>
      </c>
      <c r="L305" s="119">
        <v>0</v>
      </c>
      <c r="M305" s="119">
        <v>0</v>
      </c>
      <c r="N305" s="119">
        <v>0</v>
      </c>
      <c r="O305" s="119">
        <v>0</v>
      </c>
      <c r="P305" s="352">
        <f t="shared" si="42"/>
        <v>0</v>
      </c>
      <c r="Q305" s="119">
        <v>0</v>
      </c>
      <c r="R305" s="272">
        <v>0</v>
      </c>
      <c r="S305" s="272">
        <v>0</v>
      </c>
      <c r="T305" s="272">
        <v>0</v>
      </c>
      <c r="U305" s="352">
        <f t="shared" si="43"/>
        <v>0</v>
      </c>
    </row>
    <row r="306" spans="2:21" s="297" customFormat="1" ht="18.75" customHeight="1" thickBot="1" x14ac:dyDescent="0.3">
      <c r="B306" s="726">
        <v>67</v>
      </c>
      <c r="C306" s="735"/>
      <c r="D306" s="667" t="s">
        <v>392</v>
      </c>
      <c r="E306" s="127" t="s">
        <v>120</v>
      </c>
      <c r="F306" s="54">
        <f t="shared" si="44"/>
        <v>0</v>
      </c>
      <c r="G306" s="272">
        <v>0</v>
      </c>
      <c r="H306" s="341">
        <v>0</v>
      </c>
      <c r="I306" s="341">
        <v>0</v>
      </c>
      <c r="J306" s="341">
        <v>0</v>
      </c>
      <c r="K306" s="75">
        <f t="shared" si="45"/>
        <v>0</v>
      </c>
      <c r="L306" s="272">
        <v>0</v>
      </c>
      <c r="M306" s="272">
        <v>0</v>
      </c>
      <c r="N306" s="272">
        <v>0</v>
      </c>
      <c r="O306" s="272">
        <v>0</v>
      </c>
      <c r="P306" s="352">
        <f t="shared" si="42"/>
        <v>0</v>
      </c>
      <c r="Q306" s="272">
        <v>0</v>
      </c>
      <c r="R306" s="272">
        <v>0</v>
      </c>
      <c r="S306" s="272">
        <v>0</v>
      </c>
      <c r="T306" s="272">
        <v>0</v>
      </c>
      <c r="U306" s="352">
        <f t="shared" si="43"/>
        <v>0</v>
      </c>
    </row>
    <row r="307" spans="2:21" s="297" customFormat="1" ht="18.75" customHeight="1" thickBot="1" x14ac:dyDescent="0.3">
      <c r="B307" s="723"/>
      <c r="C307" s="735"/>
      <c r="D307" s="668"/>
      <c r="E307" s="98" t="s">
        <v>207</v>
      </c>
      <c r="F307" s="54">
        <f t="shared" si="44"/>
        <v>0</v>
      </c>
      <c r="G307" s="272">
        <v>0</v>
      </c>
      <c r="H307" s="341">
        <v>0</v>
      </c>
      <c r="I307" s="341">
        <v>0</v>
      </c>
      <c r="J307" s="341">
        <v>0</v>
      </c>
      <c r="K307" s="75">
        <f t="shared" si="45"/>
        <v>0</v>
      </c>
      <c r="L307" s="112">
        <v>0</v>
      </c>
      <c r="M307" s="112">
        <v>0</v>
      </c>
      <c r="N307" s="112">
        <v>0</v>
      </c>
      <c r="O307" s="112">
        <v>0</v>
      </c>
      <c r="P307" s="352">
        <f t="shared" si="42"/>
        <v>0</v>
      </c>
      <c r="Q307" s="112">
        <v>0</v>
      </c>
      <c r="R307" s="272">
        <v>0</v>
      </c>
      <c r="S307" s="272">
        <v>0</v>
      </c>
      <c r="T307" s="272">
        <v>0</v>
      </c>
      <c r="U307" s="352">
        <f t="shared" si="43"/>
        <v>0</v>
      </c>
    </row>
    <row r="308" spans="2:21" s="297" customFormat="1" ht="18.75" customHeight="1" thickBot="1" x14ac:dyDescent="0.3">
      <c r="B308" s="724"/>
      <c r="C308" s="735"/>
      <c r="D308" s="669"/>
      <c r="E308" s="99" t="s">
        <v>116</v>
      </c>
      <c r="F308" s="54">
        <f t="shared" si="44"/>
        <v>0</v>
      </c>
      <c r="G308" s="272">
        <v>0</v>
      </c>
      <c r="H308" s="341">
        <v>0</v>
      </c>
      <c r="I308" s="341">
        <v>0</v>
      </c>
      <c r="J308" s="341">
        <v>0</v>
      </c>
      <c r="K308" s="75">
        <f t="shared" si="45"/>
        <v>0</v>
      </c>
      <c r="L308" s="119">
        <v>0</v>
      </c>
      <c r="M308" s="119">
        <v>0</v>
      </c>
      <c r="N308" s="119">
        <v>0</v>
      </c>
      <c r="O308" s="119">
        <v>0</v>
      </c>
      <c r="P308" s="352">
        <f t="shared" si="42"/>
        <v>0</v>
      </c>
      <c r="Q308" s="119">
        <v>0</v>
      </c>
      <c r="R308" s="272">
        <v>0</v>
      </c>
      <c r="S308" s="272">
        <v>0</v>
      </c>
      <c r="T308" s="272">
        <v>0</v>
      </c>
      <c r="U308" s="352">
        <f t="shared" si="43"/>
        <v>0</v>
      </c>
    </row>
    <row r="309" spans="2:21" s="297" customFormat="1" ht="18.75" customHeight="1" thickBot="1" x14ac:dyDescent="0.3">
      <c r="B309" s="726">
        <v>68</v>
      </c>
      <c r="C309" s="735"/>
      <c r="D309" s="667" t="s">
        <v>393</v>
      </c>
      <c r="E309" s="128" t="s">
        <v>120</v>
      </c>
      <c r="F309" s="54">
        <f t="shared" si="44"/>
        <v>0</v>
      </c>
      <c r="G309" s="272">
        <v>0</v>
      </c>
      <c r="H309" s="341">
        <v>0</v>
      </c>
      <c r="I309" s="341">
        <v>0</v>
      </c>
      <c r="J309" s="341">
        <v>0</v>
      </c>
      <c r="K309" s="75">
        <f t="shared" si="45"/>
        <v>0</v>
      </c>
      <c r="L309" s="272">
        <v>0</v>
      </c>
      <c r="M309" s="272">
        <v>0</v>
      </c>
      <c r="N309" s="272">
        <v>0</v>
      </c>
      <c r="O309" s="272">
        <v>0</v>
      </c>
      <c r="P309" s="352">
        <f t="shared" si="42"/>
        <v>0</v>
      </c>
      <c r="Q309" s="272">
        <v>0</v>
      </c>
      <c r="R309" s="272">
        <v>0</v>
      </c>
      <c r="S309" s="272">
        <v>0</v>
      </c>
      <c r="T309" s="272">
        <v>0</v>
      </c>
      <c r="U309" s="352">
        <f t="shared" si="43"/>
        <v>0</v>
      </c>
    </row>
    <row r="310" spans="2:21" s="297" customFormat="1" ht="18.75" customHeight="1" thickBot="1" x14ac:dyDescent="0.3">
      <c r="B310" s="723"/>
      <c r="C310" s="735"/>
      <c r="D310" s="668"/>
      <c r="E310" s="98" t="s">
        <v>207</v>
      </c>
      <c r="F310" s="54">
        <f t="shared" si="44"/>
        <v>0</v>
      </c>
      <c r="G310" s="272">
        <v>0</v>
      </c>
      <c r="H310" s="341">
        <v>0</v>
      </c>
      <c r="I310" s="341">
        <v>0</v>
      </c>
      <c r="J310" s="341">
        <v>0</v>
      </c>
      <c r="K310" s="75">
        <f t="shared" si="45"/>
        <v>0</v>
      </c>
      <c r="L310" s="112">
        <v>0</v>
      </c>
      <c r="M310" s="112">
        <v>0</v>
      </c>
      <c r="N310" s="112">
        <v>0</v>
      </c>
      <c r="O310" s="112">
        <v>0</v>
      </c>
      <c r="P310" s="352">
        <f t="shared" si="42"/>
        <v>0</v>
      </c>
      <c r="Q310" s="112">
        <v>0</v>
      </c>
      <c r="R310" s="272">
        <v>0</v>
      </c>
      <c r="S310" s="272">
        <v>0</v>
      </c>
      <c r="T310" s="272">
        <v>0</v>
      </c>
      <c r="U310" s="352">
        <f t="shared" si="43"/>
        <v>0</v>
      </c>
    </row>
    <row r="311" spans="2:21" s="297" customFormat="1" ht="18.75" customHeight="1" thickBot="1" x14ac:dyDescent="0.3">
      <c r="B311" s="723"/>
      <c r="C311" s="735"/>
      <c r="D311" s="668"/>
      <c r="E311" s="99" t="s">
        <v>116</v>
      </c>
      <c r="F311" s="54">
        <f t="shared" si="44"/>
        <v>0</v>
      </c>
      <c r="G311" s="272">
        <v>0</v>
      </c>
      <c r="H311" s="341">
        <v>0</v>
      </c>
      <c r="I311" s="341">
        <v>0</v>
      </c>
      <c r="J311" s="341">
        <v>0</v>
      </c>
      <c r="K311" s="75">
        <f t="shared" si="45"/>
        <v>0</v>
      </c>
      <c r="L311" s="119">
        <v>0</v>
      </c>
      <c r="M311" s="119">
        <v>0</v>
      </c>
      <c r="N311" s="119">
        <v>0</v>
      </c>
      <c r="O311" s="119">
        <v>0</v>
      </c>
      <c r="P311" s="352">
        <f t="shared" si="42"/>
        <v>0</v>
      </c>
      <c r="Q311" s="119">
        <v>0</v>
      </c>
      <c r="R311" s="272">
        <v>0</v>
      </c>
      <c r="S311" s="272">
        <v>0</v>
      </c>
      <c r="T311" s="272">
        <v>0</v>
      </c>
      <c r="U311" s="352">
        <f t="shared" si="43"/>
        <v>0</v>
      </c>
    </row>
    <row r="312" spans="2:21" s="297" customFormat="1" ht="18.75" customHeight="1" thickBot="1" x14ac:dyDescent="0.3">
      <c r="B312" s="723"/>
      <c r="C312" s="735"/>
      <c r="D312" s="668"/>
      <c r="E312" s="100" t="s">
        <v>637</v>
      </c>
      <c r="F312" s="54">
        <f t="shared" si="44"/>
        <v>0</v>
      </c>
      <c r="G312" s="272">
        <v>0</v>
      </c>
      <c r="H312" s="341">
        <v>0</v>
      </c>
      <c r="I312" s="341">
        <v>0</v>
      </c>
      <c r="J312" s="341">
        <v>0</v>
      </c>
      <c r="K312" s="75">
        <f t="shared" si="45"/>
        <v>0</v>
      </c>
      <c r="L312" s="272">
        <v>0</v>
      </c>
      <c r="M312" s="272">
        <v>0</v>
      </c>
      <c r="N312" s="272">
        <v>0</v>
      </c>
      <c r="O312" s="272">
        <v>0</v>
      </c>
      <c r="P312" s="352">
        <f t="shared" si="42"/>
        <v>0</v>
      </c>
      <c r="Q312" s="272">
        <v>0</v>
      </c>
      <c r="R312" s="272">
        <v>0</v>
      </c>
      <c r="S312" s="272">
        <v>0</v>
      </c>
      <c r="T312" s="272">
        <v>0</v>
      </c>
      <c r="U312" s="352">
        <f t="shared" si="43"/>
        <v>0</v>
      </c>
    </row>
    <row r="313" spans="2:21" s="297" customFormat="1" ht="18.75" customHeight="1" thickBot="1" x14ac:dyDescent="0.3">
      <c r="B313" s="723"/>
      <c r="C313" s="735"/>
      <c r="D313" s="669"/>
      <c r="E313" s="100" t="s">
        <v>636</v>
      </c>
      <c r="F313" s="54">
        <f t="shared" si="44"/>
        <v>0</v>
      </c>
      <c r="G313" s="272">
        <v>0</v>
      </c>
      <c r="H313" s="341">
        <v>0</v>
      </c>
      <c r="I313" s="341">
        <v>0</v>
      </c>
      <c r="J313" s="341">
        <v>0</v>
      </c>
      <c r="K313" s="75">
        <f t="shared" si="45"/>
        <v>0</v>
      </c>
      <c r="L313" s="272">
        <v>0</v>
      </c>
      <c r="M313" s="272">
        <v>0</v>
      </c>
      <c r="N313" s="272">
        <v>0</v>
      </c>
      <c r="O313" s="272">
        <v>0</v>
      </c>
      <c r="P313" s="352">
        <f t="shared" si="42"/>
        <v>0</v>
      </c>
      <c r="Q313" s="272">
        <v>0</v>
      </c>
      <c r="R313" s="272">
        <v>0</v>
      </c>
      <c r="S313" s="272">
        <v>0</v>
      </c>
      <c r="T313" s="272">
        <v>0</v>
      </c>
      <c r="U313" s="352">
        <f t="shared" si="43"/>
        <v>0</v>
      </c>
    </row>
    <row r="314" spans="2:21" s="297" customFormat="1" ht="18.75" customHeight="1" thickBot="1" x14ac:dyDescent="0.3">
      <c r="B314" s="725">
        <v>69</v>
      </c>
      <c r="C314" s="739"/>
      <c r="D314" s="639" t="s">
        <v>394</v>
      </c>
      <c r="E314" s="98" t="s">
        <v>120</v>
      </c>
      <c r="F314" s="54">
        <f t="shared" si="44"/>
        <v>2</v>
      </c>
      <c r="G314" s="272">
        <v>0</v>
      </c>
      <c r="H314" s="341">
        <v>0</v>
      </c>
      <c r="I314" s="341">
        <v>0</v>
      </c>
      <c r="J314" s="341">
        <v>0</v>
      </c>
      <c r="K314" s="75">
        <f t="shared" si="45"/>
        <v>0</v>
      </c>
      <c r="L314" s="272">
        <v>2</v>
      </c>
      <c r="M314" s="272">
        <v>0</v>
      </c>
      <c r="N314" s="272">
        <v>0</v>
      </c>
      <c r="O314" s="272">
        <v>0</v>
      </c>
      <c r="P314" s="352">
        <f t="shared" si="42"/>
        <v>2</v>
      </c>
      <c r="Q314" s="272">
        <v>0</v>
      </c>
      <c r="R314" s="272">
        <v>0</v>
      </c>
      <c r="S314" s="272">
        <v>0</v>
      </c>
      <c r="T314" s="272">
        <v>0</v>
      </c>
      <c r="U314" s="352">
        <f t="shared" si="43"/>
        <v>0</v>
      </c>
    </row>
    <row r="315" spans="2:21" s="297" customFormat="1" ht="18.75" customHeight="1" thickBot="1" x14ac:dyDescent="0.3">
      <c r="B315" s="725"/>
      <c r="C315" s="739"/>
      <c r="D315" s="640"/>
      <c r="E315" s="98" t="s">
        <v>207</v>
      </c>
      <c r="F315" s="54">
        <f t="shared" si="44"/>
        <v>0</v>
      </c>
      <c r="G315" s="272">
        <v>0</v>
      </c>
      <c r="H315" s="341">
        <v>0</v>
      </c>
      <c r="I315" s="341">
        <v>0</v>
      </c>
      <c r="J315" s="341">
        <v>0</v>
      </c>
      <c r="K315" s="75">
        <f t="shared" si="45"/>
        <v>0</v>
      </c>
      <c r="L315" s="112">
        <v>0</v>
      </c>
      <c r="M315" s="112">
        <v>0</v>
      </c>
      <c r="N315" s="112">
        <v>0</v>
      </c>
      <c r="O315" s="112">
        <v>0</v>
      </c>
      <c r="P315" s="352">
        <f t="shared" si="42"/>
        <v>0</v>
      </c>
      <c r="Q315" s="112">
        <v>0</v>
      </c>
      <c r="R315" s="272">
        <v>0</v>
      </c>
      <c r="S315" s="272">
        <v>0</v>
      </c>
      <c r="T315" s="272">
        <v>0</v>
      </c>
      <c r="U315" s="352">
        <f t="shared" si="43"/>
        <v>0</v>
      </c>
    </row>
    <row r="316" spans="2:21" s="297" customFormat="1" ht="18.75" customHeight="1" thickBot="1" x14ac:dyDescent="0.3">
      <c r="B316" s="725"/>
      <c r="C316" s="739"/>
      <c r="D316" s="641"/>
      <c r="E316" s="99" t="s">
        <v>116</v>
      </c>
      <c r="F316" s="54">
        <f t="shared" si="44"/>
        <v>0</v>
      </c>
      <c r="G316" s="272">
        <v>0</v>
      </c>
      <c r="H316" s="341">
        <v>0</v>
      </c>
      <c r="I316" s="341">
        <v>0</v>
      </c>
      <c r="J316" s="341">
        <v>0</v>
      </c>
      <c r="K316" s="75">
        <f t="shared" si="45"/>
        <v>0</v>
      </c>
      <c r="L316" s="119">
        <v>0</v>
      </c>
      <c r="M316" s="119">
        <v>0</v>
      </c>
      <c r="N316" s="119">
        <v>0</v>
      </c>
      <c r="O316" s="119">
        <v>0</v>
      </c>
      <c r="P316" s="352">
        <f t="shared" si="42"/>
        <v>0</v>
      </c>
      <c r="Q316" s="119">
        <v>0</v>
      </c>
      <c r="R316" s="272">
        <v>0</v>
      </c>
      <c r="S316" s="272">
        <v>0</v>
      </c>
      <c r="T316" s="272">
        <v>0</v>
      </c>
      <c r="U316" s="352">
        <f t="shared" si="43"/>
        <v>0</v>
      </c>
    </row>
    <row r="317" spans="2:21" s="297" customFormat="1" ht="18.75" customHeight="1" thickBot="1" x14ac:dyDescent="0.3">
      <c r="B317" s="725">
        <v>70</v>
      </c>
      <c r="C317" s="739"/>
      <c r="D317" s="651" t="s">
        <v>395</v>
      </c>
      <c r="E317" s="97" t="s">
        <v>120</v>
      </c>
      <c r="F317" s="54">
        <f t="shared" si="44"/>
        <v>0</v>
      </c>
      <c r="G317" s="319">
        <v>0</v>
      </c>
      <c r="H317" s="319">
        <v>0</v>
      </c>
      <c r="I317" s="319">
        <v>0</v>
      </c>
      <c r="J317" s="319">
        <v>0</v>
      </c>
      <c r="K317" s="75">
        <f t="shared" si="45"/>
        <v>0</v>
      </c>
      <c r="L317" s="305"/>
      <c r="M317" s="305"/>
      <c r="N317" s="305"/>
      <c r="O317" s="305"/>
      <c r="P317" s="352">
        <f t="shared" si="42"/>
        <v>0</v>
      </c>
      <c r="Q317" s="305"/>
      <c r="R317" s="305"/>
      <c r="S317" s="305"/>
      <c r="T317" s="305"/>
      <c r="U317" s="352">
        <f t="shared" si="43"/>
        <v>0</v>
      </c>
    </row>
    <row r="318" spans="2:21" s="297" customFormat="1" ht="18.75" customHeight="1" thickBot="1" x14ac:dyDescent="0.3">
      <c r="B318" s="725"/>
      <c r="C318" s="739"/>
      <c r="D318" s="652"/>
      <c r="E318" s="97" t="s">
        <v>207</v>
      </c>
      <c r="F318" s="54">
        <f t="shared" si="44"/>
        <v>0</v>
      </c>
      <c r="G318" s="319">
        <v>0</v>
      </c>
      <c r="H318" s="319">
        <v>0</v>
      </c>
      <c r="I318" s="319">
        <v>0</v>
      </c>
      <c r="J318" s="319">
        <v>0</v>
      </c>
      <c r="K318" s="75">
        <f t="shared" si="45"/>
        <v>0</v>
      </c>
      <c r="L318" s="305"/>
      <c r="M318" s="305"/>
      <c r="N318" s="305"/>
      <c r="O318" s="305"/>
      <c r="P318" s="352">
        <f t="shared" si="42"/>
        <v>0</v>
      </c>
      <c r="Q318" s="305"/>
      <c r="R318" s="305"/>
      <c r="S318" s="305"/>
      <c r="T318" s="305"/>
      <c r="U318" s="352">
        <f t="shared" si="43"/>
        <v>0</v>
      </c>
    </row>
    <row r="319" spans="2:21" s="297" customFormat="1" ht="18.75" customHeight="1" thickBot="1" x14ac:dyDescent="0.3">
      <c r="B319" s="725"/>
      <c r="C319" s="739"/>
      <c r="D319" s="652"/>
      <c r="E319" s="99" t="s">
        <v>116</v>
      </c>
      <c r="F319" s="54">
        <f t="shared" si="44"/>
        <v>0</v>
      </c>
      <c r="G319" s="272">
        <v>0</v>
      </c>
      <c r="H319" s="341">
        <v>0</v>
      </c>
      <c r="I319" s="341">
        <v>0</v>
      </c>
      <c r="J319" s="341">
        <v>0</v>
      </c>
      <c r="K319" s="75">
        <f t="shared" si="45"/>
        <v>0</v>
      </c>
      <c r="L319" s="119">
        <v>0</v>
      </c>
      <c r="M319" s="119">
        <v>0</v>
      </c>
      <c r="N319" s="119">
        <v>0</v>
      </c>
      <c r="O319" s="119">
        <v>0</v>
      </c>
      <c r="P319" s="352">
        <f t="shared" si="42"/>
        <v>0</v>
      </c>
      <c r="Q319" s="119">
        <v>0</v>
      </c>
      <c r="R319" s="119">
        <v>0</v>
      </c>
      <c r="S319" s="119">
        <v>0</v>
      </c>
      <c r="T319" s="119">
        <v>0</v>
      </c>
      <c r="U319" s="352">
        <f t="shared" si="43"/>
        <v>0</v>
      </c>
    </row>
    <row r="320" spans="2:21" s="297" customFormat="1" ht="18.75" customHeight="1" thickBot="1" x14ac:dyDescent="0.3">
      <c r="B320" s="725"/>
      <c r="C320" s="739"/>
      <c r="D320" s="652"/>
      <c r="E320" s="100" t="s">
        <v>637</v>
      </c>
      <c r="F320" s="54">
        <f t="shared" si="44"/>
        <v>0</v>
      </c>
      <c r="G320" s="272">
        <v>0</v>
      </c>
      <c r="H320" s="341">
        <v>0</v>
      </c>
      <c r="I320" s="341">
        <v>0</v>
      </c>
      <c r="J320" s="341">
        <v>0</v>
      </c>
      <c r="K320" s="75">
        <f t="shared" si="45"/>
        <v>0</v>
      </c>
      <c r="L320" s="272">
        <v>0</v>
      </c>
      <c r="M320" s="272">
        <v>0</v>
      </c>
      <c r="N320" s="272">
        <v>0</v>
      </c>
      <c r="O320" s="272">
        <v>0</v>
      </c>
      <c r="P320" s="352">
        <f t="shared" si="42"/>
        <v>0</v>
      </c>
      <c r="Q320" s="272">
        <v>0</v>
      </c>
      <c r="R320" s="272">
        <v>0</v>
      </c>
      <c r="S320" s="272">
        <v>0</v>
      </c>
      <c r="T320" s="272">
        <v>0</v>
      </c>
      <c r="U320" s="352">
        <f t="shared" si="43"/>
        <v>0</v>
      </c>
    </row>
    <row r="321" spans="2:21" s="297" customFormat="1" ht="18.75" customHeight="1" thickBot="1" x14ac:dyDescent="0.3">
      <c r="B321" s="725"/>
      <c r="C321" s="739"/>
      <c r="D321" s="653"/>
      <c r="E321" s="100" t="s">
        <v>636</v>
      </c>
      <c r="F321" s="54">
        <f t="shared" si="44"/>
        <v>0</v>
      </c>
      <c r="G321" s="272">
        <v>0</v>
      </c>
      <c r="H321" s="341">
        <v>0</v>
      </c>
      <c r="I321" s="341">
        <v>0</v>
      </c>
      <c r="J321" s="341">
        <v>0</v>
      </c>
      <c r="K321" s="75">
        <f t="shared" si="45"/>
        <v>0</v>
      </c>
      <c r="L321" s="272">
        <v>0</v>
      </c>
      <c r="M321" s="272">
        <v>0</v>
      </c>
      <c r="N321" s="272">
        <v>0</v>
      </c>
      <c r="O321" s="272">
        <v>0</v>
      </c>
      <c r="P321" s="352">
        <f t="shared" si="42"/>
        <v>0</v>
      </c>
      <c r="Q321" s="272">
        <v>0</v>
      </c>
      <c r="R321" s="272">
        <v>0</v>
      </c>
      <c r="S321" s="272">
        <v>0</v>
      </c>
      <c r="T321" s="272">
        <v>0</v>
      </c>
      <c r="U321" s="352">
        <f t="shared" si="43"/>
        <v>0</v>
      </c>
    </row>
    <row r="322" spans="2:21" s="297" customFormat="1" ht="18.75" customHeight="1" thickBot="1" x14ac:dyDescent="0.3">
      <c r="B322" s="725">
        <v>71</v>
      </c>
      <c r="C322" s="739"/>
      <c r="D322" s="639" t="s">
        <v>396</v>
      </c>
      <c r="E322" s="98" t="s">
        <v>120</v>
      </c>
      <c r="F322" s="54">
        <f t="shared" si="44"/>
        <v>4</v>
      </c>
      <c r="G322" s="272">
        <v>0</v>
      </c>
      <c r="H322" s="341">
        <v>0</v>
      </c>
      <c r="I322" s="341">
        <v>0</v>
      </c>
      <c r="J322" s="341">
        <v>0</v>
      </c>
      <c r="K322" s="75">
        <f t="shared" si="45"/>
        <v>0</v>
      </c>
      <c r="L322" s="272">
        <v>1</v>
      </c>
      <c r="M322" s="272">
        <v>0</v>
      </c>
      <c r="N322" s="272">
        <v>0</v>
      </c>
      <c r="O322" s="272">
        <v>0</v>
      </c>
      <c r="P322" s="352">
        <f t="shared" si="42"/>
        <v>1</v>
      </c>
      <c r="Q322" s="272">
        <v>3</v>
      </c>
      <c r="R322" s="272">
        <v>0</v>
      </c>
      <c r="S322" s="272">
        <v>0</v>
      </c>
      <c r="T322" s="272">
        <v>0</v>
      </c>
      <c r="U322" s="352">
        <f t="shared" si="43"/>
        <v>3</v>
      </c>
    </row>
    <row r="323" spans="2:21" s="297" customFormat="1" ht="18.75" customHeight="1" thickBot="1" x14ac:dyDescent="0.3">
      <c r="B323" s="725"/>
      <c r="C323" s="739"/>
      <c r="D323" s="640"/>
      <c r="E323" s="98" t="s">
        <v>207</v>
      </c>
      <c r="F323" s="54">
        <f t="shared" si="44"/>
        <v>0</v>
      </c>
      <c r="G323" s="272">
        <v>0</v>
      </c>
      <c r="H323" s="341">
        <v>0</v>
      </c>
      <c r="I323" s="341">
        <v>0</v>
      </c>
      <c r="J323" s="341">
        <v>0</v>
      </c>
      <c r="K323" s="75">
        <f t="shared" si="45"/>
        <v>0</v>
      </c>
      <c r="L323" s="112">
        <v>0</v>
      </c>
      <c r="M323" s="112">
        <v>0</v>
      </c>
      <c r="N323" s="112">
        <v>0</v>
      </c>
      <c r="O323" s="112">
        <v>0</v>
      </c>
      <c r="P323" s="352">
        <f t="shared" si="42"/>
        <v>0</v>
      </c>
      <c r="Q323" s="112">
        <v>0</v>
      </c>
      <c r="R323" s="112">
        <v>0</v>
      </c>
      <c r="S323" s="112">
        <v>0</v>
      </c>
      <c r="T323" s="112">
        <v>0</v>
      </c>
      <c r="U323" s="352">
        <f t="shared" si="43"/>
        <v>0</v>
      </c>
    </row>
    <row r="324" spans="2:21" s="297" customFormat="1" ht="18.75" customHeight="1" thickBot="1" x14ac:dyDescent="0.3">
      <c r="B324" s="725"/>
      <c r="C324" s="739"/>
      <c r="D324" s="641"/>
      <c r="E324" s="99" t="s">
        <v>116</v>
      </c>
      <c r="F324" s="54">
        <f t="shared" si="44"/>
        <v>4</v>
      </c>
      <c r="G324" s="272">
        <v>0</v>
      </c>
      <c r="H324" s="341">
        <v>0</v>
      </c>
      <c r="I324" s="341">
        <v>0</v>
      </c>
      <c r="J324" s="341">
        <v>0</v>
      </c>
      <c r="K324" s="75">
        <f t="shared" si="45"/>
        <v>0</v>
      </c>
      <c r="L324" s="119">
        <v>0</v>
      </c>
      <c r="M324" s="119">
        <v>0</v>
      </c>
      <c r="N324" s="119">
        <v>0</v>
      </c>
      <c r="O324" s="119">
        <v>0</v>
      </c>
      <c r="P324" s="352">
        <f t="shared" si="42"/>
        <v>0</v>
      </c>
      <c r="Q324" s="119">
        <v>4</v>
      </c>
      <c r="R324" s="119">
        <v>0</v>
      </c>
      <c r="S324" s="119">
        <v>0</v>
      </c>
      <c r="T324" s="119">
        <v>0</v>
      </c>
      <c r="U324" s="352">
        <f t="shared" si="43"/>
        <v>4</v>
      </c>
    </row>
    <row r="325" spans="2:21" s="297" customFormat="1" ht="18.75" customHeight="1" thickBot="1" x14ac:dyDescent="0.3">
      <c r="B325" s="725">
        <v>72</v>
      </c>
      <c r="C325" s="739"/>
      <c r="D325" s="655" t="s">
        <v>397</v>
      </c>
      <c r="E325" s="98" t="s">
        <v>120</v>
      </c>
      <c r="F325" s="54">
        <f t="shared" si="44"/>
        <v>11</v>
      </c>
      <c r="G325" s="272">
        <v>4</v>
      </c>
      <c r="H325" s="341">
        <v>0</v>
      </c>
      <c r="I325" s="341">
        <v>2</v>
      </c>
      <c r="J325" s="341">
        <v>0</v>
      </c>
      <c r="K325" s="75">
        <f t="shared" si="45"/>
        <v>6</v>
      </c>
      <c r="L325" s="272">
        <v>1</v>
      </c>
      <c r="M325" s="272">
        <v>0</v>
      </c>
      <c r="N325" s="272">
        <v>0</v>
      </c>
      <c r="O325" s="272">
        <v>0</v>
      </c>
      <c r="P325" s="352">
        <f t="shared" si="42"/>
        <v>1</v>
      </c>
      <c r="Q325" s="272">
        <v>4</v>
      </c>
      <c r="R325" s="119">
        <v>0</v>
      </c>
      <c r="S325" s="119">
        <v>0</v>
      </c>
      <c r="T325" s="119">
        <v>0</v>
      </c>
      <c r="U325" s="352">
        <f t="shared" si="43"/>
        <v>4</v>
      </c>
    </row>
    <row r="326" spans="2:21" s="297" customFormat="1" ht="18.75" customHeight="1" thickBot="1" x14ac:dyDescent="0.3">
      <c r="B326" s="725"/>
      <c r="C326" s="739"/>
      <c r="D326" s="643"/>
      <c r="E326" s="98" t="s">
        <v>207</v>
      </c>
      <c r="F326" s="54">
        <f t="shared" si="44"/>
        <v>0</v>
      </c>
      <c r="G326" s="272">
        <v>0</v>
      </c>
      <c r="H326" s="341">
        <v>0</v>
      </c>
      <c r="I326" s="341">
        <v>0</v>
      </c>
      <c r="J326" s="341">
        <v>0</v>
      </c>
      <c r="K326" s="75">
        <f t="shared" si="45"/>
        <v>0</v>
      </c>
      <c r="L326" s="112">
        <v>0</v>
      </c>
      <c r="M326" s="112">
        <v>0</v>
      </c>
      <c r="N326" s="112">
        <v>0</v>
      </c>
      <c r="O326" s="112">
        <v>0</v>
      </c>
      <c r="P326" s="352">
        <f t="shared" si="42"/>
        <v>0</v>
      </c>
      <c r="Q326" s="112">
        <v>0</v>
      </c>
      <c r="R326" s="119">
        <v>0</v>
      </c>
      <c r="S326" s="119">
        <v>0</v>
      </c>
      <c r="T326" s="119">
        <v>0</v>
      </c>
      <c r="U326" s="352">
        <f t="shared" si="43"/>
        <v>0</v>
      </c>
    </row>
    <row r="327" spans="2:21" s="297" customFormat="1" ht="18.75" customHeight="1" thickBot="1" x14ac:dyDescent="0.3">
      <c r="B327" s="725"/>
      <c r="C327" s="739"/>
      <c r="D327" s="645"/>
      <c r="E327" s="91" t="s">
        <v>116</v>
      </c>
      <c r="F327" s="54">
        <f t="shared" si="44"/>
        <v>12</v>
      </c>
      <c r="G327" s="272">
        <v>3</v>
      </c>
      <c r="H327" s="341">
        <v>0</v>
      </c>
      <c r="I327" s="341">
        <v>2</v>
      </c>
      <c r="J327" s="341">
        <v>0</v>
      </c>
      <c r="K327" s="75">
        <f t="shared" si="45"/>
        <v>5</v>
      </c>
      <c r="L327" s="119">
        <v>3</v>
      </c>
      <c r="M327" s="119">
        <v>0</v>
      </c>
      <c r="N327" s="119">
        <v>0</v>
      </c>
      <c r="O327" s="119">
        <v>0</v>
      </c>
      <c r="P327" s="352">
        <f t="shared" si="42"/>
        <v>3</v>
      </c>
      <c r="Q327" s="119">
        <v>4</v>
      </c>
      <c r="R327" s="119">
        <v>0</v>
      </c>
      <c r="S327" s="119">
        <v>0</v>
      </c>
      <c r="T327" s="119">
        <v>0</v>
      </c>
      <c r="U327" s="352">
        <f t="shared" si="43"/>
        <v>4</v>
      </c>
    </row>
    <row r="328" spans="2:21" s="297" customFormat="1" ht="18.75" customHeight="1" thickBot="1" x14ac:dyDescent="0.3">
      <c r="B328" s="725">
        <v>73</v>
      </c>
      <c r="C328" s="739"/>
      <c r="D328" s="657" t="s">
        <v>484</v>
      </c>
      <c r="E328" s="300" t="s">
        <v>120</v>
      </c>
      <c r="F328" s="54">
        <f t="shared" si="44"/>
        <v>1</v>
      </c>
      <c r="G328" s="272">
        <v>0</v>
      </c>
      <c r="H328" s="341">
        <v>0</v>
      </c>
      <c r="I328" s="341">
        <v>0</v>
      </c>
      <c r="J328" s="341">
        <v>0</v>
      </c>
      <c r="K328" s="75">
        <f t="shared" si="45"/>
        <v>0</v>
      </c>
      <c r="L328" s="272">
        <v>0</v>
      </c>
      <c r="M328" s="272">
        <v>0</v>
      </c>
      <c r="N328" s="272">
        <v>0</v>
      </c>
      <c r="O328" s="272">
        <v>0</v>
      </c>
      <c r="P328" s="352">
        <f t="shared" si="42"/>
        <v>0</v>
      </c>
      <c r="Q328" s="272">
        <v>1</v>
      </c>
      <c r="R328" s="119">
        <v>0</v>
      </c>
      <c r="S328" s="119">
        <v>0</v>
      </c>
      <c r="T328" s="119">
        <v>0</v>
      </c>
      <c r="U328" s="352">
        <f t="shared" si="43"/>
        <v>1</v>
      </c>
    </row>
    <row r="329" spans="2:21" s="297" customFormat="1" ht="18.75" customHeight="1" thickBot="1" x14ac:dyDescent="0.3">
      <c r="B329" s="725"/>
      <c r="C329" s="739"/>
      <c r="D329" s="657"/>
      <c r="E329" s="327" t="s">
        <v>207</v>
      </c>
      <c r="F329" s="54">
        <f t="shared" si="44"/>
        <v>0</v>
      </c>
      <c r="G329" s="272">
        <v>0</v>
      </c>
      <c r="H329" s="341">
        <v>0</v>
      </c>
      <c r="I329" s="341">
        <v>0</v>
      </c>
      <c r="J329" s="341">
        <v>0</v>
      </c>
      <c r="K329" s="75">
        <f t="shared" si="45"/>
        <v>0</v>
      </c>
      <c r="L329" s="112">
        <v>0</v>
      </c>
      <c r="M329" s="112">
        <v>0</v>
      </c>
      <c r="N329" s="112">
        <v>0</v>
      </c>
      <c r="O329" s="112">
        <v>0</v>
      </c>
      <c r="P329" s="352">
        <f t="shared" si="42"/>
        <v>0</v>
      </c>
      <c r="Q329" s="112">
        <v>0</v>
      </c>
      <c r="R329" s="119">
        <v>0</v>
      </c>
      <c r="S329" s="119">
        <v>0</v>
      </c>
      <c r="T329" s="119">
        <v>0</v>
      </c>
      <c r="U329" s="352">
        <f t="shared" si="43"/>
        <v>0</v>
      </c>
    </row>
    <row r="330" spans="2:21" s="297" customFormat="1" ht="18.75" customHeight="1" thickBot="1" x14ac:dyDescent="0.3">
      <c r="B330" s="725"/>
      <c r="C330" s="739"/>
      <c r="D330" s="658"/>
      <c r="E330" s="328" t="s">
        <v>116</v>
      </c>
      <c r="F330" s="54">
        <f t="shared" si="44"/>
        <v>0</v>
      </c>
      <c r="G330" s="272">
        <v>0</v>
      </c>
      <c r="H330" s="341">
        <v>0</v>
      </c>
      <c r="I330" s="341">
        <v>0</v>
      </c>
      <c r="J330" s="341">
        <v>0</v>
      </c>
      <c r="K330" s="75">
        <f t="shared" si="45"/>
        <v>0</v>
      </c>
      <c r="L330" s="119">
        <v>0</v>
      </c>
      <c r="M330" s="119">
        <v>0</v>
      </c>
      <c r="N330" s="119">
        <v>0</v>
      </c>
      <c r="O330" s="119">
        <v>0</v>
      </c>
      <c r="P330" s="352">
        <f t="shared" ref="P330:P393" si="46">L330+M330+N330+O330</f>
        <v>0</v>
      </c>
      <c r="Q330" s="119">
        <v>0</v>
      </c>
      <c r="R330" s="119">
        <v>0</v>
      </c>
      <c r="S330" s="119">
        <v>0</v>
      </c>
      <c r="T330" s="119">
        <v>0</v>
      </c>
      <c r="U330" s="352">
        <f t="shared" ref="U330:U393" si="47">Q330+R330+S330+T330</f>
        <v>0</v>
      </c>
    </row>
    <row r="331" spans="2:21" s="261" customFormat="1" ht="16.5" customHeight="1" thickBot="1" x14ac:dyDescent="0.3">
      <c r="B331" s="71"/>
      <c r="C331" s="735"/>
      <c r="D331" s="663" t="s">
        <v>229</v>
      </c>
      <c r="E331" s="664"/>
      <c r="F331" s="54">
        <f t="shared" ref="F331:F394" si="48">K331+P331+U331</f>
        <v>706</v>
      </c>
      <c r="G331" s="329">
        <f t="shared" ref="G331" si="49">G219+G206+G178+G173+G170+G165+G160+G155+G150+G145+G122+G117+G112+G107+G102+G97+G79+G300+G303+G306+G309+G314+G322+G325+G3285+G71+G66+G51+G40+G35+G25+G20+G10+G183+G188+G193+G198+G203+G211+G216+G224+G229+G234+G239+G249+G244+G254+G259+G262+G267+G277+G280+G283+G293+G297+G328+G76+G135</f>
        <v>200</v>
      </c>
      <c r="H331" s="329">
        <f t="shared" ref="H331:J333" si="50">H219+H206+H178+H173+H170+H165+H160+H155+H150+H145+L341+H122+H117+H112+H107+H102+H97+H79+H300+H303+H306+H309+H314+H317+H322+H325+H3285+H71+H66+H51+H40+H35+H25+H20+H10+H183+H188+H193+H198+H203+H211+H216+H224+H229+H234+H239+H249+H244+H254+H259+H262+H267+H272+H277+H280+H283+H286+H293+H297+H328</f>
        <v>2</v>
      </c>
      <c r="I331" s="329">
        <f t="shared" si="50"/>
        <v>16</v>
      </c>
      <c r="J331" s="329">
        <f t="shared" si="50"/>
        <v>4</v>
      </c>
      <c r="K331" s="75">
        <f t="shared" ref="K331:K394" si="51">G331+H331+I331+J331</f>
        <v>222</v>
      </c>
      <c r="L331" s="217">
        <f t="shared" ref="L331:O331" si="52">L219+L206++L178+L173+L170+L165+L160+L155+L150+L145++L135+L122+L117+L112+L107+L102+L97+L79+L76+L71+L66+L51+L40+L35+L25+L20+L10+L183+L188+L193+L198+L203+L211+L216+L224+L229+L234+L239+L249+L244+L254+L259+L262+L267+L277+L280+L283+L293+L297+L300+L303+L306+L309+L314+L322+L325+L328</f>
        <v>219</v>
      </c>
      <c r="M331" s="217">
        <f t="shared" si="52"/>
        <v>2</v>
      </c>
      <c r="N331" s="217">
        <f t="shared" si="52"/>
        <v>14</v>
      </c>
      <c r="O331" s="217">
        <f t="shared" si="52"/>
        <v>2</v>
      </c>
      <c r="P331" s="352">
        <f t="shared" si="46"/>
        <v>237</v>
      </c>
      <c r="Q331" s="217">
        <f t="shared" ref="Q331:T331" si="53">Q219+Q206++Q178+Q173+Q170+Q165+Q160+Q155+Q150+Q145++Q135+Q122+Q117+Q112+Q107+Q102+Q97+Q79+Q76+Q71+Q66+Q51+Q40+Q35+Q25+Q20+Q10+Q183+Q188+Q193+Q198+Q203+Q211+Q216+Q224+Q229+Q234+Q239+Q249+Q244+Q254+Q259+Q262+Q267+Q277+Q280+Q283+Q293+Q297+Q300+Q303+Q306+Q309+Q314+Q322+Q325+Q328</f>
        <v>234</v>
      </c>
      <c r="R331" s="217">
        <f t="shared" si="53"/>
        <v>0</v>
      </c>
      <c r="S331" s="217">
        <f t="shared" si="53"/>
        <v>5</v>
      </c>
      <c r="T331" s="217">
        <f t="shared" si="53"/>
        <v>8</v>
      </c>
      <c r="U331" s="352">
        <f t="shared" si="47"/>
        <v>247</v>
      </c>
    </row>
    <row r="332" spans="2:21" s="261" customFormat="1" ht="16.5" customHeight="1" thickBot="1" x14ac:dyDescent="0.3">
      <c r="B332" s="20"/>
      <c r="C332" s="735"/>
      <c r="D332" s="661" t="s">
        <v>230</v>
      </c>
      <c r="E332" s="662"/>
      <c r="F332" s="54">
        <f t="shared" si="48"/>
        <v>0</v>
      </c>
      <c r="G332" s="329">
        <f t="shared" ref="G332" si="54">G220+G207+G179+G174+G171+G166+G161+G156+G151+G146+G123+G118+G113+G108+G103+G98+G80+G301+G304+G307+G310+G315+G323+G326+G3286+G72+G77+G67+G52+G41+G36+G26+G21+G11+G184+G189+G194+G199+G204+G212+G217+G225+G230+G235+G240+G250+G245+G255+G260+G263+G268+G278+G281+G284+G294+G298+G329+G136</f>
        <v>0</v>
      </c>
      <c r="H332" s="329">
        <f t="shared" si="50"/>
        <v>0</v>
      </c>
      <c r="I332" s="329">
        <f t="shared" si="50"/>
        <v>0</v>
      </c>
      <c r="J332" s="329">
        <f t="shared" si="50"/>
        <v>0</v>
      </c>
      <c r="K332" s="75">
        <f t="shared" si="51"/>
        <v>0</v>
      </c>
      <c r="L332" s="217">
        <f t="shared" ref="L332:O332" si="55">L220+L207++L179+L174+L171+L166+L161+L156+L151+L146++L136+L123+L118+L113+L108+L103+L98+L80+L77+L72+L67+L52+L41+L36+L26+L21+L11+L184+L189+L194+L199+L204+L212+L217+L225+L230+L235+L240+L250+L245+L255+L260+L263+L268+L273+L278+L281+L284+L287+L294+L298</f>
        <v>0</v>
      </c>
      <c r="M332" s="217">
        <f t="shared" si="55"/>
        <v>0</v>
      </c>
      <c r="N332" s="217">
        <f t="shared" si="55"/>
        <v>0</v>
      </c>
      <c r="O332" s="217">
        <f t="shared" si="55"/>
        <v>0</v>
      </c>
      <c r="P332" s="352">
        <f t="shared" si="46"/>
        <v>0</v>
      </c>
      <c r="Q332" s="217">
        <f t="shared" ref="Q332:T332" si="56">Q220+Q207++Q179+Q174+Q171+Q166+Q161+Q156+Q151+Q146++Q136+Q123+Q118+Q113+Q108+Q103+Q98+Q80+Q77+Q72+Q67+Q52+Q41+Q36+Q26+Q21+Q11+Q184+Q189+Q194+Q199+Q204+Q212+Q217+Q225+Q230+Q235+Q240+Q250+Q245+Q255+Q260+Q263+Q268+Q273+Q278+Q281+Q284+Q287+Q294+Q298</f>
        <v>0</v>
      </c>
      <c r="R332" s="217">
        <f t="shared" si="56"/>
        <v>0</v>
      </c>
      <c r="S332" s="217">
        <f t="shared" si="56"/>
        <v>0</v>
      </c>
      <c r="T332" s="217">
        <f t="shared" si="56"/>
        <v>0</v>
      </c>
      <c r="U332" s="352">
        <f t="shared" si="47"/>
        <v>0</v>
      </c>
    </row>
    <row r="333" spans="2:21" s="261" customFormat="1" ht="16.5" customHeight="1" thickBot="1" x14ac:dyDescent="0.3">
      <c r="B333" s="20"/>
      <c r="C333" s="735"/>
      <c r="D333" s="665" t="s">
        <v>231</v>
      </c>
      <c r="E333" s="666"/>
      <c r="F333" s="54">
        <f t="shared" si="48"/>
        <v>1206</v>
      </c>
      <c r="G333" s="329">
        <f t="shared" ref="G333" si="57">G221+G208+G142+G137+G132+G127+G124+G119+G114+G109+G104+G99+G94+G89+G84+G81+G302+G305+G308+G311+G316+G319+G324+G327+G3287+G73+G68+G63+G58+G53+G48+G45+G42+G37+G32+G27+G22+G17+G12+G185+G190+G195+G200+G205+G213+G218+G226+G231+G236+G241+G251+G246+G256+G261+G264+G269+G274+G279+G282+G285+G288+G292+G296+G299+G330+G78</f>
        <v>339</v>
      </c>
      <c r="H333" s="329">
        <f>H221+H208+H180+H175+H172+H167+H162+H157+H152+H147+L343+H124+H119+H114+H109+H104+H99+H81+H302+H305+H308+H311+H316+H319+H324+H327+H3287+H73+H68+H53+H42+H37+H27+H22+H12+H185+H190+H195+H200+H205+H213+H218+H226+H231+H236+H241+H251+H246+H256+H261+H264+H269+H274+H279+H282+H285+H288+H295+H299+H330</f>
        <v>3</v>
      </c>
      <c r="I333" s="329">
        <f t="shared" si="50"/>
        <v>15</v>
      </c>
      <c r="J333" s="329">
        <f t="shared" si="50"/>
        <v>4</v>
      </c>
      <c r="K333" s="75">
        <f t="shared" si="51"/>
        <v>361</v>
      </c>
      <c r="L333" s="217">
        <f t="shared" ref="L333:O333" si="58">L330+L327+L324+L319+L316+L311+L308+L305+L302+L299+L296+L292+L288+L285+L282+L279+L274+L269+L264+L261+L256+L251+L246+L241+L236+L231+L226+L221+L218+L213+L208+L205+L200+L195+L190+L185+L142+L137+L132+L127+L124+L119+L114+L109+L104+L99+L94+L89+L84+L81+L78+L73+L68+L63+L58+L53+L48+L45+L42+L37+L32+L27+L22+L17+L12</f>
        <v>368</v>
      </c>
      <c r="M333" s="217">
        <f t="shared" si="58"/>
        <v>2</v>
      </c>
      <c r="N333" s="217">
        <f t="shared" si="58"/>
        <v>23</v>
      </c>
      <c r="O333" s="217">
        <f t="shared" si="58"/>
        <v>2</v>
      </c>
      <c r="P333" s="352">
        <f t="shared" si="46"/>
        <v>395</v>
      </c>
      <c r="Q333" s="217">
        <f t="shared" ref="Q333:T333" si="59">Q330+Q327+Q324+Q319+Q316+Q311+Q308+Q305+Q302+Q299+Q296+Q292+Q288+Q285+Q282+Q279+Q274+Q269+Q264+Q261+Q256+Q251+Q246+Q241+Q236+Q231+Q226+Q221+Q218+Q213+Q208+Q205+Q200+Q195+Q190+Q185+Q142+Q137+Q132+Q127+Q124+Q119+Q114+Q109+Q104+Q99+Q94+Q89+Q84+Q81+Q78+Q73+Q68+Q63+Q58+Q53+Q48+Q45+Q42+Q37+Q32+Q27+Q22+Q17+Q12</f>
        <v>423</v>
      </c>
      <c r="R333" s="217">
        <f t="shared" si="59"/>
        <v>3</v>
      </c>
      <c r="S333" s="217">
        <f t="shared" si="59"/>
        <v>21</v>
      </c>
      <c r="T333" s="217">
        <f t="shared" si="59"/>
        <v>3</v>
      </c>
      <c r="U333" s="352">
        <f t="shared" si="47"/>
        <v>450</v>
      </c>
    </row>
    <row r="334" spans="2:21" s="261" customFormat="1" ht="16.5" customHeight="1" thickBot="1" x14ac:dyDescent="0.3">
      <c r="B334" s="20"/>
      <c r="C334" s="735"/>
      <c r="D334" s="659" t="s">
        <v>493</v>
      </c>
      <c r="E334" s="660"/>
      <c r="F334" s="54">
        <f t="shared" si="48"/>
        <v>858</v>
      </c>
      <c r="G334" s="74">
        <f>G18+G33+G49+G59+G64+G138+G128+G133+G143+G120+G115+G85+G90+G95+G74+G43+G38+G23+G13+G186+G196+G209+G265+G275+G289+G291+G295+G312+G320</f>
        <v>219</v>
      </c>
      <c r="H334" s="74">
        <f t="shared" ref="H334:J334" si="60">H18+H33+H49+H59+H64+H181+H176+H168+H163+H158+H153+H148+H138+H128+H133+H143+H120+H115+H110+H105+H100+H85+H90+H95+H74+H69+H54+H43+H38+H28+H23+H13+H186+H196+H209+H265+H291+H295+H312+H320</f>
        <v>4</v>
      </c>
      <c r="I334" s="74">
        <f t="shared" si="60"/>
        <v>27</v>
      </c>
      <c r="J334" s="74">
        <f t="shared" si="60"/>
        <v>10</v>
      </c>
      <c r="K334" s="75">
        <f t="shared" si="51"/>
        <v>260</v>
      </c>
      <c r="L334" s="217">
        <f t="shared" ref="L334:O334" si="61">L320+L312+L295+L291+L289+L275+L265+L209+L196+L186+L143+L138+L133+L128+L120+L115+L95+L90+L85+L74+L64+L59+L49+L43+L38+L33+L23+L18+L13</f>
        <v>244</v>
      </c>
      <c r="M334" s="217">
        <f t="shared" si="61"/>
        <v>1</v>
      </c>
      <c r="N334" s="217">
        <f t="shared" si="61"/>
        <v>25</v>
      </c>
      <c r="O334" s="217">
        <f t="shared" si="61"/>
        <v>6</v>
      </c>
      <c r="P334" s="352">
        <f t="shared" si="46"/>
        <v>276</v>
      </c>
      <c r="Q334" s="217">
        <f t="shared" ref="Q334:T334" si="62">Q320+Q312+Q295+Q291+Q289+Q275+Q265+Q209+Q196+Q186+Q143+Q138+Q133+Q128+Q120+Q115+Q95+Q90+Q85+Q74+Q64+Q59+Q49+Q43+Q38+Q33+Q23+Q18+Q13</f>
        <v>297</v>
      </c>
      <c r="R334" s="217">
        <f t="shared" si="62"/>
        <v>3</v>
      </c>
      <c r="S334" s="217">
        <f t="shared" si="62"/>
        <v>17</v>
      </c>
      <c r="T334" s="217">
        <f t="shared" si="62"/>
        <v>5</v>
      </c>
      <c r="U334" s="352">
        <f t="shared" si="47"/>
        <v>322</v>
      </c>
    </row>
    <row r="335" spans="2:21" s="261" customFormat="1" ht="16.5" customHeight="1" thickBot="1" x14ac:dyDescent="0.3">
      <c r="B335" s="179"/>
      <c r="C335" s="736"/>
      <c r="D335" s="659" t="s">
        <v>652</v>
      </c>
      <c r="E335" s="660"/>
      <c r="F335" s="54">
        <f t="shared" si="48"/>
        <v>455</v>
      </c>
      <c r="G335" s="44">
        <f t="shared" ref="G335" si="63">G19+G34+G50+G65+G129+G134+G144+G121+G116+G91+G96+G75+G44+G39+G24+G14+G187+G197+G210+G266+G276+G290+G313+G321</f>
        <v>126</v>
      </c>
      <c r="H335" s="44">
        <f t="shared" ref="H335:J335" si="64">H19+H34+H50+H60+H65+H182+H177+H169+H164+H159+H154+H149+H139+H129+H134+H144+H121+H116+H111+H106+H101+H86+H91+H96+H75+H70+H55+H44+H39+H29+H24+H14+H187+H197+H210+H266+H271+H276+H290+H313+H321</f>
        <v>2</v>
      </c>
      <c r="I335" s="44">
        <f t="shared" si="64"/>
        <v>21</v>
      </c>
      <c r="J335" s="44">
        <f t="shared" si="64"/>
        <v>3</v>
      </c>
      <c r="K335" s="75">
        <f t="shared" si="51"/>
        <v>152</v>
      </c>
      <c r="L335" s="217">
        <f t="shared" ref="L335:O335" si="65">L321+L313+L290+L276+L266+L210+L197+L187+L144+L134+L129+L121+L116+L96+L91+L75+L65+L50+L44+L39+L34+L24+L19+L14</f>
        <v>122</v>
      </c>
      <c r="M335" s="217">
        <f t="shared" si="65"/>
        <v>1</v>
      </c>
      <c r="N335" s="217">
        <f t="shared" si="65"/>
        <v>19</v>
      </c>
      <c r="O335" s="217">
        <f t="shared" si="65"/>
        <v>3</v>
      </c>
      <c r="P335" s="352">
        <f t="shared" si="46"/>
        <v>145</v>
      </c>
      <c r="Q335" s="217">
        <f t="shared" ref="Q335:T335" si="66">Q321+Q313+Q290+Q276+Q266+Q210+Q197+Q187+Q144+Q134+Q129+Q121+Q116+Q96+Q91+Q75+Q65+Q50+Q44+Q39+Q34+Q24+Q19+Q14</f>
        <v>134</v>
      </c>
      <c r="R335" s="217">
        <f t="shared" si="66"/>
        <v>5</v>
      </c>
      <c r="S335" s="217">
        <f t="shared" si="66"/>
        <v>13</v>
      </c>
      <c r="T335" s="217">
        <f t="shared" si="66"/>
        <v>6</v>
      </c>
      <c r="U335" s="352">
        <f t="shared" si="47"/>
        <v>158</v>
      </c>
    </row>
    <row r="336" spans="2:21" s="261" customFormat="1" ht="16.5" customHeight="1" x14ac:dyDescent="0.25">
      <c r="B336" s="737">
        <v>1</v>
      </c>
      <c r="C336" s="733" t="s">
        <v>33</v>
      </c>
      <c r="D336" s="656" t="s">
        <v>475</v>
      </c>
      <c r="E336" s="299" t="s">
        <v>120</v>
      </c>
      <c r="F336" s="54">
        <f t="shared" si="48"/>
        <v>0</v>
      </c>
      <c r="G336" s="118">
        <v>0</v>
      </c>
      <c r="H336" s="120">
        <v>0</v>
      </c>
      <c r="I336" s="120">
        <v>0</v>
      </c>
      <c r="J336" s="120">
        <v>0</v>
      </c>
      <c r="K336" s="75">
        <f t="shared" si="51"/>
        <v>0</v>
      </c>
      <c r="L336" s="118">
        <v>0</v>
      </c>
      <c r="M336" s="118">
        <v>0</v>
      </c>
      <c r="N336" s="118">
        <v>0</v>
      </c>
      <c r="O336" s="118">
        <v>0</v>
      </c>
      <c r="P336" s="352">
        <f t="shared" si="46"/>
        <v>0</v>
      </c>
      <c r="Q336" s="118">
        <v>0</v>
      </c>
      <c r="R336" s="118">
        <v>0</v>
      </c>
      <c r="S336" s="118">
        <v>0</v>
      </c>
      <c r="T336" s="118">
        <v>0</v>
      </c>
      <c r="U336" s="352">
        <f t="shared" si="47"/>
        <v>0</v>
      </c>
    </row>
    <row r="337" spans="2:21" s="261" customFormat="1" ht="16.5" customHeight="1" x14ac:dyDescent="0.25">
      <c r="B337" s="738"/>
      <c r="C337" s="734"/>
      <c r="D337" s="657"/>
      <c r="E337" s="300" t="s">
        <v>207</v>
      </c>
      <c r="F337" s="54">
        <f t="shared" si="48"/>
        <v>0</v>
      </c>
      <c r="G337" s="113">
        <v>0</v>
      </c>
      <c r="H337" s="121">
        <v>0</v>
      </c>
      <c r="I337" s="121">
        <v>0</v>
      </c>
      <c r="J337" s="121">
        <v>0</v>
      </c>
      <c r="K337" s="75">
        <f t="shared" si="51"/>
        <v>0</v>
      </c>
      <c r="L337" s="118">
        <v>0</v>
      </c>
      <c r="M337" s="118">
        <v>0</v>
      </c>
      <c r="N337" s="118">
        <v>0</v>
      </c>
      <c r="O337" s="118">
        <v>0</v>
      </c>
      <c r="P337" s="352">
        <f t="shared" si="46"/>
        <v>0</v>
      </c>
      <c r="Q337" s="118">
        <v>0</v>
      </c>
      <c r="R337" s="118">
        <v>0</v>
      </c>
      <c r="S337" s="118">
        <v>0</v>
      </c>
      <c r="T337" s="118">
        <v>0</v>
      </c>
      <c r="U337" s="352">
        <f t="shared" si="47"/>
        <v>0</v>
      </c>
    </row>
    <row r="338" spans="2:21" s="261" customFormat="1" ht="16.5" customHeight="1" thickBot="1" x14ac:dyDescent="0.3">
      <c r="B338" s="738"/>
      <c r="C338" s="734"/>
      <c r="D338" s="657"/>
      <c r="E338" s="301" t="s">
        <v>116</v>
      </c>
      <c r="F338" s="54">
        <f t="shared" si="48"/>
        <v>0</v>
      </c>
      <c r="G338" s="113">
        <v>0</v>
      </c>
      <c r="H338" s="121">
        <v>0</v>
      </c>
      <c r="I338" s="121">
        <v>0</v>
      </c>
      <c r="J338" s="121">
        <v>0</v>
      </c>
      <c r="K338" s="75">
        <f t="shared" si="51"/>
        <v>0</v>
      </c>
      <c r="L338" s="118">
        <v>0</v>
      </c>
      <c r="M338" s="118">
        <v>0</v>
      </c>
      <c r="N338" s="118">
        <v>0</v>
      </c>
      <c r="O338" s="118">
        <v>0</v>
      </c>
      <c r="P338" s="352">
        <f t="shared" si="46"/>
        <v>0</v>
      </c>
      <c r="Q338" s="118">
        <v>0</v>
      </c>
      <c r="R338" s="118">
        <v>0</v>
      </c>
      <c r="S338" s="118">
        <v>0</v>
      </c>
      <c r="T338" s="118">
        <v>0</v>
      </c>
      <c r="U338" s="352">
        <f t="shared" si="47"/>
        <v>0</v>
      </c>
    </row>
    <row r="339" spans="2:21" s="261" customFormat="1" ht="16.5" customHeight="1" thickBot="1" x14ac:dyDescent="0.3">
      <c r="B339" s="738"/>
      <c r="C339" s="734"/>
      <c r="D339" s="657"/>
      <c r="E339" s="303" t="s">
        <v>637</v>
      </c>
      <c r="F339" s="54">
        <f t="shared" si="48"/>
        <v>0</v>
      </c>
      <c r="G339" s="113">
        <v>0</v>
      </c>
      <c r="H339" s="121">
        <v>0</v>
      </c>
      <c r="I339" s="121">
        <v>0</v>
      </c>
      <c r="J339" s="121">
        <v>0</v>
      </c>
      <c r="K339" s="75">
        <f t="shared" si="51"/>
        <v>0</v>
      </c>
      <c r="L339" s="118">
        <v>0</v>
      </c>
      <c r="M339" s="118">
        <v>0</v>
      </c>
      <c r="N339" s="118">
        <v>0</v>
      </c>
      <c r="O339" s="118">
        <v>0</v>
      </c>
      <c r="P339" s="352">
        <f t="shared" si="46"/>
        <v>0</v>
      </c>
      <c r="Q339" s="118">
        <v>0</v>
      </c>
      <c r="R339" s="118">
        <v>0</v>
      </c>
      <c r="S339" s="118">
        <v>0</v>
      </c>
      <c r="T339" s="118">
        <v>0</v>
      </c>
      <c r="U339" s="352">
        <f t="shared" si="47"/>
        <v>0</v>
      </c>
    </row>
    <row r="340" spans="2:21" s="261" customFormat="1" ht="16.5" customHeight="1" thickBot="1" x14ac:dyDescent="0.3">
      <c r="B340" s="738"/>
      <c r="C340" s="734"/>
      <c r="D340" s="658"/>
      <c r="E340" s="303" t="s">
        <v>636</v>
      </c>
      <c r="F340" s="54">
        <f t="shared" si="48"/>
        <v>0</v>
      </c>
      <c r="G340" s="113">
        <v>0</v>
      </c>
      <c r="H340" s="121">
        <v>0</v>
      </c>
      <c r="I340" s="121">
        <v>0</v>
      </c>
      <c r="J340" s="121">
        <v>0</v>
      </c>
      <c r="K340" s="75">
        <f t="shared" si="51"/>
        <v>0</v>
      </c>
      <c r="L340" s="118">
        <v>0</v>
      </c>
      <c r="M340" s="118">
        <v>0</v>
      </c>
      <c r="N340" s="118">
        <v>0</v>
      </c>
      <c r="O340" s="118">
        <v>0</v>
      </c>
      <c r="P340" s="352">
        <f t="shared" si="46"/>
        <v>0</v>
      </c>
      <c r="Q340" s="118">
        <v>0</v>
      </c>
      <c r="R340" s="118">
        <v>0</v>
      </c>
      <c r="S340" s="118">
        <v>0</v>
      </c>
      <c r="T340" s="118">
        <v>0</v>
      </c>
      <c r="U340" s="352">
        <f t="shared" si="47"/>
        <v>0</v>
      </c>
    </row>
    <row r="341" spans="2:21" s="261" customFormat="1" ht="16.5" customHeight="1" x14ac:dyDescent="0.25">
      <c r="B341" s="725">
        <v>2</v>
      </c>
      <c r="C341" s="735"/>
      <c r="D341" s="642" t="s">
        <v>56</v>
      </c>
      <c r="E341" s="127" t="s">
        <v>120</v>
      </c>
      <c r="F341" s="54">
        <f t="shared" si="48"/>
        <v>0</v>
      </c>
      <c r="G341" s="113">
        <v>0</v>
      </c>
      <c r="H341" s="121">
        <v>0</v>
      </c>
      <c r="I341" s="121">
        <v>0</v>
      </c>
      <c r="J341" s="121">
        <v>0</v>
      </c>
      <c r="K341" s="75">
        <f t="shared" si="51"/>
        <v>0</v>
      </c>
      <c r="L341" s="118">
        <v>0</v>
      </c>
      <c r="M341" s="118">
        <v>0</v>
      </c>
      <c r="N341" s="118">
        <v>0</v>
      </c>
      <c r="O341" s="118">
        <v>0</v>
      </c>
      <c r="P341" s="352">
        <f t="shared" si="46"/>
        <v>0</v>
      </c>
      <c r="Q341" s="118">
        <v>0</v>
      </c>
      <c r="R341" s="118">
        <v>0</v>
      </c>
      <c r="S341" s="118">
        <v>0</v>
      </c>
      <c r="T341" s="118">
        <v>0</v>
      </c>
      <c r="U341" s="352">
        <f t="shared" si="47"/>
        <v>0</v>
      </c>
    </row>
    <row r="342" spans="2:21" s="261" customFormat="1" ht="16.5" customHeight="1" x14ac:dyDescent="0.25">
      <c r="B342" s="725"/>
      <c r="C342" s="735"/>
      <c r="D342" s="643"/>
      <c r="E342" s="98" t="s">
        <v>207</v>
      </c>
      <c r="F342" s="54">
        <f t="shared" si="48"/>
        <v>0</v>
      </c>
      <c r="G342" s="113">
        <v>0</v>
      </c>
      <c r="H342" s="121">
        <v>0</v>
      </c>
      <c r="I342" s="121">
        <v>0</v>
      </c>
      <c r="J342" s="121">
        <v>0</v>
      </c>
      <c r="K342" s="75">
        <f t="shared" si="51"/>
        <v>0</v>
      </c>
      <c r="L342" s="118">
        <v>0</v>
      </c>
      <c r="M342" s="118">
        <v>0</v>
      </c>
      <c r="N342" s="118">
        <v>0</v>
      </c>
      <c r="O342" s="118">
        <v>0</v>
      </c>
      <c r="P342" s="352">
        <f t="shared" si="46"/>
        <v>0</v>
      </c>
      <c r="Q342" s="118">
        <v>0</v>
      </c>
      <c r="R342" s="118">
        <v>0</v>
      </c>
      <c r="S342" s="118">
        <v>0</v>
      </c>
      <c r="T342" s="118">
        <v>0</v>
      </c>
      <c r="U342" s="352">
        <f t="shared" si="47"/>
        <v>0</v>
      </c>
    </row>
    <row r="343" spans="2:21" s="261" customFormat="1" ht="16.5" customHeight="1" thickBot="1" x14ac:dyDescent="0.3">
      <c r="B343" s="725"/>
      <c r="C343" s="735"/>
      <c r="D343" s="643"/>
      <c r="E343" s="99" t="s">
        <v>116</v>
      </c>
      <c r="F343" s="54">
        <f t="shared" si="48"/>
        <v>0</v>
      </c>
      <c r="G343" s="113">
        <v>0</v>
      </c>
      <c r="H343" s="121">
        <v>0</v>
      </c>
      <c r="I343" s="121">
        <v>0</v>
      </c>
      <c r="J343" s="121">
        <v>0</v>
      </c>
      <c r="K343" s="75">
        <f t="shared" si="51"/>
        <v>0</v>
      </c>
      <c r="L343" s="118">
        <v>0</v>
      </c>
      <c r="M343" s="118">
        <v>0</v>
      </c>
      <c r="N343" s="118">
        <v>0</v>
      </c>
      <c r="O343" s="118">
        <v>0</v>
      </c>
      <c r="P343" s="352">
        <f t="shared" si="46"/>
        <v>0</v>
      </c>
      <c r="Q343" s="118">
        <v>0</v>
      </c>
      <c r="R343" s="118">
        <v>0</v>
      </c>
      <c r="S343" s="118">
        <v>0</v>
      </c>
      <c r="T343" s="118">
        <v>0</v>
      </c>
      <c r="U343" s="352">
        <f t="shared" si="47"/>
        <v>0</v>
      </c>
    </row>
    <row r="344" spans="2:21" s="261" customFormat="1" ht="16.5" customHeight="1" thickBot="1" x14ac:dyDescent="0.3">
      <c r="B344" s="725"/>
      <c r="C344" s="735"/>
      <c r="D344" s="643"/>
      <c r="E344" s="100" t="s">
        <v>637</v>
      </c>
      <c r="F344" s="54">
        <f t="shared" si="48"/>
        <v>0</v>
      </c>
      <c r="G344" s="113">
        <v>0</v>
      </c>
      <c r="H344" s="121">
        <v>0</v>
      </c>
      <c r="I344" s="121">
        <v>0</v>
      </c>
      <c r="J344" s="121">
        <v>0</v>
      </c>
      <c r="K344" s="75">
        <f t="shared" si="51"/>
        <v>0</v>
      </c>
      <c r="L344" s="118">
        <v>0</v>
      </c>
      <c r="M344" s="118">
        <v>0</v>
      </c>
      <c r="N344" s="118">
        <v>0</v>
      </c>
      <c r="O344" s="118">
        <v>0</v>
      </c>
      <c r="P344" s="352">
        <f t="shared" si="46"/>
        <v>0</v>
      </c>
      <c r="Q344" s="118">
        <v>0</v>
      </c>
      <c r="R344" s="118">
        <v>0</v>
      </c>
      <c r="S344" s="118">
        <v>0</v>
      </c>
      <c r="T344" s="118">
        <v>0</v>
      </c>
      <c r="U344" s="352">
        <f t="shared" si="47"/>
        <v>0</v>
      </c>
    </row>
    <row r="345" spans="2:21" s="261" customFormat="1" ht="16.5" customHeight="1" thickBot="1" x14ac:dyDescent="0.3">
      <c r="B345" s="725"/>
      <c r="C345" s="735"/>
      <c r="D345" s="645"/>
      <c r="E345" s="100" t="s">
        <v>636</v>
      </c>
      <c r="F345" s="54">
        <f t="shared" si="48"/>
        <v>0</v>
      </c>
      <c r="G345" s="113">
        <v>0</v>
      </c>
      <c r="H345" s="121">
        <v>0</v>
      </c>
      <c r="I345" s="121">
        <v>0</v>
      </c>
      <c r="J345" s="121">
        <v>0</v>
      </c>
      <c r="K345" s="75">
        <f t="shared" si="51"/>
        <v>0</v>
      </c>
      <c r="L345" s="118">
        <v>0</v>
      </c>
      <c r="M345" s="118">
        <v>0</v>
      </c>
      <c r="N345" s="118">
        <v>0</v>
      </c>
      <c r="O345" s="118">
        <v>0</v>
      </c>
      <c r="P345" s="352">
        <f t="shared" si="46"/>
        <v>0</v>
      </c>
      <c r="Q345" s="118">
        <v>0</v>
      </c>
      <c r="R345" s="118">
        <v>0</v>
      </c>
      <c r="S345" s="118">
        <v>0</v>
      </c>
      <c r="T345" s="118">
        <v>0</v>
      </c>
      <c r="U345" s="352">
        <f t="shared" si="47"/>
        <v>0</v>
      </c>
    </row>
    <row r="346" spans="2:21" s="261" customFormat="1" ht="16.5" customHeight="1" thickBot="1" x14ac:dyDescent="0.3">
      <c r="B346" s="725">
        <v>3</v>
      </c>
      <c r="C346" s="735"/>
      <c r="D346" s="655" t="s">
        <v>476</v>
      </c>
      <c r="E346" s="97" t="s">
        <v>120</v>
      </c>
      <c r="F346" s="54">
        <f t="shared" si="48"/>
        <v>0</v>
      </c>
      <c r="G346" s="158"/>
      <c r="H346" s="158"/>
      <c r="I346" s="158"/>
      <c r="J346" s="158"/>
      <c r="K346" s="75">
        <f t="shared" si="51"/>
        <v>0</v>
      </c>
      <c r="L346" s="305"/>
      <c r="M346" s="305"/>
      <c r="N346" s="305"/>
      <c r="O346" s="305"/>
      <c r="P346" s="352">
        <f t="shared" si="46"/>
        <v>0</v>
      </c>
      <c r="Q346" s="305"/>
      <c r="R346" s="305"/>
      <c r="S346" s="305"/>
      <c r="T346" s="305"/>
      <c r="U346" s="352">
        <f t="shared" si="47"/>
        <v>0</v>
      </c>
    </row>
    <row r="347" spans="2:21" s="261" customFormat="1" ht="16.5" customHeight="1" thickBot="1" x14ac:dyDescent="0.3">
      <c r="B347" s="725"/>
      <c r="C347" s="735"/>
      <c r="D347" s="643"/>
      <c r="E347" s="97" t="s">
        <v>207</v>
      </c>
      <c r="F347" s="54">
        <f t="shared" si="48"/>
        <v>0</v>
      </c>
      <c r="G347" s="162"/>
      <c r="H347" s="162"/>
      <c r="I347" s="162"/>
      <c r="J347" s="162"/>
      <c r="K347" s="75">
        <f t="shared" si="51"/>
        <v>0</v>
      </c>
      <c r="L347" s="305"/>
      <c r="M347" s="305"/>
      <c r="N347" s="305"/>
      <c r="O347" s="305"/>
      <c r="P347" s="352">
        <f t="shared" si="46"/>
        <v>0</v>
      </c>
      <c r="Q347" s="305"/>
      <c r="R347" s="305"/>
      <c r="S347" s="305"/>
      <c r="T347" s="305"/>
      <c r="U347" s="352">
        <f t="shared" si="47"/>
        <v>0</v>
      </c>
    </row>
    <row r="348" spans="2:21" s="261" customFormat="1" ht="16.5" customHeight="1" thickBot="1" x14ac:dyDescent="0.3">
      <c r="B348" s="725"/>
      <c r="C348" s="735"/>
      <c r="D348" s="643"/>
      <c r="E348" s="99" t="s">
        <v>116</v>
      </c>
      <c r="F348" s="54">
        <f t="shared" si="48"/>
        <v>0</v>
      </c>
      <c r="G348" s="116">
        <v>0</v>
      </c>
      <c r="H348" s="123">
        <v>0</v>
      </c>
      <c r="I348" s="123">
        <v>0</v>
      </c>
      <c r="J348" s="123">
        <v>0</v>
      </c>
      <c r="K348" s="75">
        <f t="shared" si="51"/>
        <v>0</v>
      </c>
      <c r="L348" s="116">
        <v>0</v>
      </c>
      <c r="M348" s="116">
        <v>0</v>
      </c>
      <c r="N348" s="116">
        <v>0</v>
      </c>
      <c r="O348" s="116">
        <v>0</v>
      </c>
      <c r="P348" s="352">
        <f t="shared" si="46"/>
        <v>0</v>
      </c>
      <c r="Q348" s="116">
        <v>0</v>
      </c>
      <c r="R348" s="116">
        <v>0</v>
      </c>
      <c r="S348" s="116">
        <v>0</v>
      </c>
      <c r="T348" s="116">
        <v>0</v>
      </c>
      <c r="U348" s="352">
        <f t="shared" si="47"/>
        <v>0</v>
      </c>
    </row>
    <row r="349" spans="2:21" s="261" customFormat="1" ht="16.5" customHeight="1" thickBot="1" x14ac:dyDescent="0.3">
      <c r="B349" s="725"/>
      <c r="C349" s="735"/>
      <c r="D349" s="643"/>
      <c r="E349" s="100" t="s">
        <v>637</v>
      </c>
      <c r="F349" s="54">
        <f t="shared" si="48"/>
        <v>0</v>
      </c>
      <c r="G349" s="116">
        <v>0</v>
      </c>
      <c r="H349" s="123">
        <v>0</v>
      </c>
      <c r="I349" s="123">
        <v>0</v>
      </c>
      <c r="J349" s="123">
        <v>0</v>
      </c>
      <c r="K349" s="75">
        <f t="shared" si="51"/>
        <v>0</v>
      </c>
      <c r="L349" s="116">
        <v>0</v>
      </c>
      <c r="M349" s="116">
        <v>0</v>
      </c>
      <c r="N349" s="116">
        <v>0</v>
      </c>
      <c r="O349" s="116">
        <v>0</v>
      </c>
      <c r="P349" s="352">
        <f t="shared" si="46"/>
        <v>0</v>
      </c>
      <c r="Q349" s="116">
        <v>0</v>
      </c>
      <c r="R349" s="116">
        <v>0</v>
      </c>
      <c r="S349" s="116">
        <v>0</v>
      </c>
      <c r="T349" s="116">
        <v>0</v>
      </c>
      <c r="U349" s="352">
        <f t="shared" si="47"/>
        <v>0</v>
      </c>
    </row>
    <row r="350" spans="2:21" s="261" customFormat="1" ht="21.75" thickBot="1" x14ac:dyDescent="0.3">
      <c r="B350" s="725"/>
      <c r="C350" s="735"/>
      <c r="D350" s="644"/>
      <c r="E350" s="100" t="s">
        <v>636</v>
      </c>
      <c r="F350" s="54">
        <f t="shared" si="48"/>
        <v>0</v>
      </c>
      <c r="G350" s="116">
        <v>0</v>
      </c>
      <c r="H350" s="123">
        <v>0</v>
      </c>
      <c r="I350" s="123">
        <v>0</v>
      </c>
      <c r="J350" s="123">
        <v>0</v>
      </c>
      <c r="K350" s="75">
        <f t="shared" si="51"/>
        <v>0</v>
      </c>
      <c r="L350" s="116">
        <v>0</v>
      </c>
      <c r="M350" s="116">
        <v>0</v>
      </c>
      <c r="N350" s="116">
        <v>0</v>
      </c>
      <c r="O350" s="116">
        <v>0</v>
      </c>
      <c r="P350" s="352">
        <f t="shared" si="46"/>
        <v>0</v>
      </c>
      <c r="Q350" s="116">
        <v>0</v>
      </c>
      <c r="R350" s="116">
        <v>0</v>
      </c>
      <c r="S350" s="116">
        <v>0</v>
      </c>
      <c r="T350" s="116">
        <v>0</v>
      </c>
      <c r="U350" s="352">
        <f t="shared" si="47"/>
        <v>0</v>
      </c>
    </row>
    <row r="351" spans="2:21" s="240" customFormat="1" ht="16.5" customHeight="1" thickBot="1" x14ac:dyDescent="0.3">
      <c r="B351" s="725">
        <v>4</v>
      </c>
      <c r="C351" s="735"/>
      <c r="D351" s="633" t="s">
        <v>477</v>
      </c>
      <c r="E351" s="97" t="s">
        <v>120</v>
      </c>
      <c r="F351" s="54">
        <f t="shared" si="48"/>
        <v>0</v>
      </c>
      <c r="G351" s="139"/>
      <c r="H351" s="139"/>
      <c r="I351" s="139"/>
      <c r="J351" s="139"/>
      <c r="K351" s="75">
        <f t="shared" si="51"/>
        <v>0</v>
      </c>
      <c r="L351" s="305"/>
      <c r="M351" s="305"/>
      <c r="N351" s="305"/>
      <c r="O351" s="305"/>
      <c r="P351" s="352">
        <f t="shared" si="46"/>
        <v>0</v>
      </c>
      <c r="Q351" s="305"/>
      <c r="R351" s="305"/>
      <c r="S351" s="305"/>
      <c r="T351" s="305"/>
      <c r="U351" s="352">
        <f t="shared" si="47"/>
        <v>0</v>
      </c>
    </row>
    <row r="352" spans="2:21" s="240" customFormat="1" ht="16.5" customHeight="1" thickBot="1" x14ac:dyDescent="0.3">
      <c r="B352" s="725"/>
      <c r="C352" s="735"/>
      <c r="D352" s="634"/>
      <c r="E352" s="97" t="s">
        <v>207</v>
      </c>
      <c r="F352" s="54">
        <f t="shared" si="48"/>
        <v>0</v>
      </c>
      <c r="G352" s="136"/>
      <c r="H352" s="136"/>
      <c r="I352" s="136"/>
      <c r="J352" s="136"/>
      <c r="K352" s="75">
        <f t="shared" si="51"/>
        <v>0</v>
      </c>
      <c r="L352" s="305"/>
      <c r="M352" s="305"/>
      <c r="N352" s="305"/>
      <c r="O352" s="305"/>
      <c r="P352" s="352">
        <f t="shared" si="46"/>
        <v>0</v>
      </c>
      <c r="Q352" s="305"/>
      <c r="R352" s="305"/>
      <c r="S352" s="305"/>
      <c r="T352" s="305"/>
      <c r="U352" s="352">
        <f t="shared" si="47"/>
        <v>0</v>
      </c>
    </row>
    <row r="353" spans="2:22" s="261" customFormat="1" ht="16.5" customHeight="1" thickBot="1" x14ac:dyDescent="0.3">
      <c r="B353" s="725"/>
      <c r="C353" s="735"/>
      <c r="D353" s="634"/>
      <c r="E353" s="99" t="s">
        <v>116</v>
      </c>
      <c r="F353" s="54">
        <f t="shared" si="48"/>
        <v>0</v>
      </c>
      <c r="G353" s="144">
        <v>0</v>
      </c>
      <c r="H353" s="103">
        <v>0</v>
      </c>
      <c r="I353" s="103">
        <v>0</v>
      </c>
      <c r="J353" s="103">
        <v>0</v>
      </c>
      <c r="K353" s="75">
        <f t="shared" si="51"/>
        <v>0</v>
      </c>
      <c r="L353" s="144">
        <v>0</v>
      </c>
      <c r="M353" s="144">
        <v>0</v>
      </c>
      <c r="N353" s="144">
        <v>0</v>
      </c>
      <c r="O353" s="144">
        <v>0</v>
      </c>
      <c r="P353" s="352">
        <f t="shared" si="46"/>
        <v>0</v>
      </c>
      <c r="Q353" s="144">
        <v>0</v>
      </c>
      <c r="R353" s="144">
        <v>0</v>
      </c>
      <c r="S353" s="144">
        <v>0</v>
      </c>
      <c r="T353" s="144">
        <v>0</v>
      </c>
      <c r="U353" s="352">
        <f t="shared" si="47"/>
        <v>0</v>
      </c>
    </row>
    <row r="354" spans="2:22" s="261" customFormat="1" ht="16.5" customHeight="1" thickBot="1" x14ac:dyDescent="0.3">
      <c r="B354" s="725"/>
      <c r="C354" s="735"/>
      <c r="D354" s="634"/>
      <c r="E354" s="100" t="s">
        <v>637</v>
      </c>
      <c r="F354" s="54">
        <f t="shared" si="48"/>
        <v>0</v>
      </c>
      <c r="G354" s="144">
        <v>0</v>
      </c>
      <c r="H354" s="103">
        <v>0</v>
      </c>
      <c r="I354" s="103">
        <v>0</v>
      </c>
      <c r="J354" s="103">
        <v>0</v>
      </c>
      <c r="K354" s="75">
        <f t="shared" si="51"/>
        <v>0</v>
      </c>
      <c r="L354" s="144">
        <v>0</v>
      </c>
      <c r="M354" s="144">
        <v>0</v>
      </c>
      <c r="N354" s="144">
        <v>0</v>
      </c>
      <c r="O354" s="144">
        <v>0</v>
      </c>
      <c r="P354" s="352">
        <f t="shared" si="46"/>
        <v>0</v>
      </c>
      <c r="Q354" s="144">
        <v>0</v>
      </c>
      <c r="R354" s="144">
        <v>0</v>
      </c>
      <c r="S354" s="144">
        <v>0</v>
      </c>
      <c r="T354" s="144">
        <v>0</v>
      </c>
      <c r="U354" s="352">
        <f t="shared" si="47"/>
        <v>0</v>
      </c>
    </row>
    <row r="355" spans="2:22" s="261" customFormat="1" ht="16.5" customHeight="1" thickBot="1" x14ac:dyDescent="0.3">
      <c r="B355" s="725"/>
      <c r="C355" s="735"/>
      <c r="D355" s="636"/>
      <c r="E355" s="100" t="s">
        <v>636</v>
      </c>
      <c r="F355" s="54">
        <f t="shared" si="48"/>
        <v>0</v>
      </c>
      <c r="G355" s="144">
        <v>0</v>
      </c>
      <c r="H355" s="103">
        <v>0</v>
      </c>
      <c r="I355" s="103">
        <v>0</v>
      </c>
      <c r="J355" s="103">
        <v>0</v>
      </c>
      <c r="K355" s="75">
        <f t="shared" si="51"/>
        <v>0</v>
      </c>
      <c r="L355" s="144">
        <v>0</v>
      </c>
      <c r="M355" s="144">
        <v>0</v>
      </c>
      <c r="N355" s="144">
        <v>0</v>
      </c>
      <c r="O355" s="144">
        <v>0</v>
      </c>
      <c r="P355" s="352">
        <f t="shared" si="46"/>
        <v>0</v>
      </c>
      <c r="Q355" s="144">
        <v>0</v>
      </c>
      <c r="R355" s="144">
        <v>0</v>
      </c>
      <c r="S355" s="144">
        <v>0</v>
      </c>
      <c r="T355" s="144">
        <v>0</v>
      </c>
      <c r="U355" s="352">
        <f t="shared" si="47"/>
        <v>0</v>
      </c>
    </row>
    <row r="356" spans="2:22" s="261" customFormat="1" ht="16.5" customHeight="1" thickBot="1" x14ac:dyDescent="0.3">
      <c r="B356" s="725">
        <v>5</v>
      </c>
      <c r="C356" s="735"/>
      <c r="D356" s="654" t="s">
        <v>478</v>
      </c>
      <c r="E356" s="98" t="s">
        <v>120</v>
      </c>
      <c r="F356" s="54">
        <f t="shared" si="48"/>
        <v>0</v>
      </c>
      <c r="G356" s="87">
        <v>0</v>
      </c>
      <c r="H356" s="101">
        <v>0</v>
      </c>
      <c r="I356" s="101">
        <v>0</v>
      </c>
      <c r="J356" s="101">
        <v>0</v>
      </c>
      <c r="K356" s="75">
        <f t="shared" si="51"/>
        <v>0</v>
      </c>
      <c r="L356" s="144">
        <v>0</v>
      </c>
      <c r="M356" s="144">
        <v>0</v>
      </c>
      <c r="N356" s="144">
        <v>0</v>
      </c>
      <c r="O356" s="144">
        <v>0</v>
      </c>
      <c r="P356" s="352">
        <f t="shared" si="46"/>
        <v>0</v>
      </c>
      <c r="Q356" s="144">
        <v>0</v>
      </c>
      <c r="R356" s="144">
        <v>0</v>
      </c>
      <c r="S356" s="144">
        <v>0</v>
      </c>
      <c r="T356" s="144">
        <v>0</v>
      </c>
      <c r="U356" s="352">
        <f t="shared" si="47"/>
        <v>0</v>
      </c>
    </row>
    <row r="357" spans="2:22" s="261" customFormat="1" ht="16.5" customHeight="1" thickBot="1" x14ac:dyDescent="0.3">
      <c r="B357" s="725"/>
      <c r="C357" s="735"/>
      <c r="D357" s="634"/>
      <c r="E357" s="98" t="s">
        <v>207</v>
      </c>
      <c r="F357" s="54">
        <f t="shared" si="48"/>
        <v>0</v>
      </c>
      <c r="G357" s="88">
        <v>0</v>
      </c>
      <c r="H357" s="102">
        <v>0</v>
      </c>
      <c r="I357" s="102">
        <v>0</v>
      </c>
      <c r="J357" s="102">
        <v>0</v>
      </c>
      <c r="K357" s="75">
        <f t="shared" si="51"/>
        <v>0</v>
      </c>
      <c r="L357" s="144">
        <v>0</v>
      </c>
      <c r="M357" s="144">
        <v>0</v>
      </c>
      <c r="N357" s="144">
        <v>0</v>
      </c>
      <c r="O357" s="144">
        <v>0</v>
      </c>
      <c r="P357" s="352">
        <f t="shared" si="46"/>
        <v>0</v>
      </c>
      <c r="Q357" s="144">
        <v>0</v>
      </c>
      <c r="R357" s="144">
        <v>0</v>
      </c>
      <c r="S357" s="144">
        <v>0</v>
      </c>
      <c r="T357" s="144">
        <v>0</v>
      </c>
      <c r="U357" s="352">
        <f t="shared" si="47"/>
        <v>0</v>
      </c>
    </row>
    <row r="358" spans="2:22" s="261" customFormat="1" ht="16.5" customHeight="1" thickBot="1" x14ac:dyDescent="0.3">
      <c r="B358" s="725"/>
      <c r="C358" s="735"/>
      <c r="D358" s="634"/>
      <c r="E358" s="99" t="s">
        <v>116</v>
      </c>
      <c r="F358" s="54">
        <f t="shared" si="48"/>
        <v>0</v>
      </c>
      <c r="G358" s="144">
        <v>0</v>
      </c>
      <c r="H358" s="103">
        <v>0</v>
      </c>
      <c r="I358" s="103">
        <v>0</v>
      </c>
      <c r="J358" s="103">
        <v>0</v>
      </c>
      <c r="K358" s="75">
        <f t="shared" si="51"/>
        <v>0</v>
      </c>
      <c r="L358" s="144">
        <v>0</v>
      </c>
      <c r="M358" s="144">
        <v>0</v>
      </c>
      <c r="N358" s="144">
        <v>0</v>
      </c>
      <c r="O358" s="144">
        <v>0</v>
      </c>
      <c r="P358" s="352">
        <f t="shared" si="46"/>
        <v>0</v>
      </c>
      <c r="Q358" s="144">
        <v>0</v>
      </c>
      <c r="R358" s="144">
        <v>0</v>
      </c>
      <c r="S358" s="144">
        <v>0</v>
      </c>
      <c r="T358" s="144">
        <v>0</v>
      </c>
      <c r="U358" s="352">
        <f t="shared" si="47"/>
        <v>0</v>
      </c>
    </row>
    <row r="359" spans="2:22" s="261" customFormat="1" ht="16.5" customHeight="1" thickBot="1" x14ac:dyDescent="0.3">
      <c r="B359" s="725"/>
      <c r="C359" s="735"/>
      <c r="D359" s="634"/>
      <c r="E359" s="100" t="s">
        <v>637</v>
      </c>
      <c r="F359" s="54">
        <f t="shared" si="48"/>
        <v>0</v>
      </c>
      <c r="G359" s="144">
        <v>0</v>
      </c>
      <c r="H359" s="103">
        <v>0</v>
      </c>
      <c r="I359" s="103">
        <v>0</v>
      </c>
      <c r="J359" s="103">
        <v>0</v>
      </c>
      <c r="K359" s="75">
        <f t="shared" si="51"/>
        <v>0</v>
      </c>
      <c r="L359" s="144">
        <v>0</v>
      </c>
      <c r="M359" s="144">
        <v>0</v>
      </c>
      <c r="N359" s="144">
        <v>0</v>
      </c>
      <c r="O359" s="144">
        <v>0</v>
      </c>
      <c r="P359" s="352">
        <f t="shared" si="46"/>
        <v>0</v>
      </c>
      <c r="Q359" s="144">
        <v>0</v>
      </c>
      <c r="R359" s="144">
        <v>0</v>
      </c>
      <c r="S359" s="144">
        <v>0</v>
      </c>
      <c r="T359" s="144">
        <v>0</v>
      </c>
      <c r="U359" s="352">
        <f t="shared" si="47"/>
        <v>0</v>
      </c>
    </row>
    <row r="360" spans="2:22" s="261" customFormat="1" ht="21.75" thickBot="1" x14ac:dyDescent="0.3">
      <c r="B360" s="725"/>
      <c r="C360" s="735"/>
      <c r="D360" s="635"/>
      <c r="E360" s="100" t="s">
        <v>636</v>
      </c>
      <c r="F360" s="54">
        <f t="shared" si="48"/>
        <v>0</v>
      </c>
      <c r="G360" s="144">
        <v>0</v>
      </c>
      <c r="H360" s="103">
        <v>0</v>
      </c>
      <c r="I360" s="103">
        <v>0</v>
      </c>
      <c r="J360" s="103">
        <v>0</v>
      </c>
      <c r="K360" s="75">
        <f t="shared" si="51"/>
        <v>0</v>
      </c>
      <c r="L360" s="144">
        <v>0</v>
      </c>
      <c r="M360" s="144">
        <v>0</v>
      </c>
      <c r="N360" s="144">
        <v>0</v>
      </c>
      <c r="O360" s="144">
        <v>0</v>
      </c>
      <c r="P360" s="352">
        <f t="shared" si="46"/>
        <v>0</v>
      </c>
      <c r="Q360" s="144">
        <v>0</v>
      </c>
      <c r="R360" s="144">
        <v>0</v>
      </c>
      <c r="S360" s="144">
        <v>0</v>
      </c>
      <c r="T360" s="144">
        <v>0</v>
      </c>
      <c r="U360" s="352">
        <f t="shared" si="47"/>
        <v>0</v>
      </c>
    </row>
    <row r="361" spans="2:22" s="261" customFormat="1" ht="18.75" customHeight="1" thickBot="1" x14ac:dyDescent="0.3">
      <c r="B361" s="725">
        <v>6</v>
      </c>
      <c r="C361" s="735"/>
      <c r="D361" s="633" t="s">
        <v>300</v>
      </c>
      <c r="E361" s="98" t="s">
        <v>120</v>
      </c>
      <c r="F361" s="54">
        <f t="shared" si="48"/>
        <v>0</v>
      </c>
      <c r="G361" s="144">
        <v>0</v>
      </c>
      <c r="H361" s="103">
        <v>0</v>
      </c>
      <c r="I361" s="103">
        <v>0</v>
      </c>
      <c r="J361" s="103">
        <v>0</v>
      </c>
      <c r="K361" s="75">
        <f t="shared" si="51"/>
        <v>0</v>
      </c>
      <c r="L361" s="144">
        <v>0</v>
      </c>
      <c r="M361" s="144">
        <v>0</v>
      </c>
      <c r="N361" s="144">
        <v>0</v>
      </c>
      <c r="O361" s="144">
        <v>0</v>
      </c>
      <c r="P361" s="352">
        <f t="shared" si="46"/>
        <v>0</v>
      </c>
      <c r="Q361" s="144">
        <v>0</v>
      </c>
      <c r="R361" s="144">
        <v>0</v>
      </c>
      <c r="S361" s="144">
        <v>0</v>
      </c>
      <c r="T361" s="144">
        <v>0</v>
      </c>
      <c r="U361" s="352">
        <f t="shared" si="47"/>
        <v>0</v>
      </c>
    </row>
    <row r="362" spans="2:22" s="261" customFormat="1" ht="18.75" customHeight="1" thickBot="1" x14ac:dyDescent="0.3">
      <c r="B362" s="725"/>
      <c r="C362" s="735"/>
      <c r="D362" s="634"/>
      <c r="E362" s="98" t="s">
        <v>207</v>
      </c>
      <c r="F362" s="54">
        <f t="shared" si="48"/>
        <v>0</v>
      </c>
      <c r="G362" s="144">
        <v>0</v>
      </c>
      <c r="H362" s="103">
        <v>0</v>
      </c>
      <c r="I362" s="103">
        <v>0</v>
      </c>
      <c r="J362" s="103">
        <v>0</v>
      </c>
      <c r="K362" s="75">
        <f t="shared" si="51"/>
        <v>0</v>
      </c>
      <c r="L362" s="144">
        <v>0</v>
      </c>
      <c r="M362" s="144">
        <v>0</v>
      </c>
      <c r="N362" s="144">
        <v>0</v>
      </c>
      <c r="O362" s="144">
        <v>0</v>
      </c>
      <c r="P362" s="352">
        <f t="shared" si="46"/>
        <v>0</v>
      </c>
      <c r="Q362" s="144">
        <v>0</v>
      </c>
      <c r="R362" s="144">
        <v>0</v>
      </c>
      <c r="S362" s="144">
        <v>0</v>
      </c>
      <c r="T362" s="144">
        <v>0</v>
      </c>
      <c r="U362" s="352">
        <f t="shared" si="47"/>
        <v>0</v>
      </c>
    </row>
    <row r="363" spans="2:22" s="261" customFormat="1" ht="18.75" customHeight="1" thickBot="1" x14ac:dyDescent="0.3">
      <c r="B363" s="725"/>
      <c r="C363" s="735"/>
      <c r="D363" s="635"/>
      <c r="E363" s="234" t="s">
        <v>116</v>
      </c>
      <c r="F363" s="54">
        <f t="shared" si="48"/>
        <v>0</v>
      </c>
      <c r="G363" s="144">
        <v>0</v>
      </c>
      <c r="H363" s="103">
        <v>0</v>
      </c>
      <c r="I363" s="103">
        <v>0</v>
      </c>
      <c r="J363" s="103">
        <v>0</v>
      </c>
      <c r="K363" s="75">
        <f t="shared" si="51"/>
        <v>0</v>
      </c>
      <c r="L363" s="144">
        <v>0</v>
      </c>
      <c r="M363" s="144">
        <v>0</v>
      </c>
      <c r="N363" s="144">
        <v>0</v>
      </c>
      <c r="O363" s="144">
        <v>0</v>
      </c>
      <c r="P363" s="352">
        <f t="shared" si="46"/>
        <v>0</v>
      </c>
      <c r="Q363" s="144">
        <v>0</v>
      </c>
      <c r="R363" s="144">
        <v>0</v>
      </c>
      <c r="S363" s="144">
        <v>0</v>
      </c>
      <c r="T363" s="144">
        <v>0</v>
      </c>
      <c r="U363" s="352">
        <f t="shared" si="47"/>
        <v>0</v>
      </c>
    </row>
    <row r="364" spans="2:22" s="72" customFormat="1" ht="18.75" customHeight="1" thickBot="1" x14ac:dyDescent="0.3">
      <c r="B364" s="725">
        <v>7</v>
      </c>
      <c r="C364" s="735"/>
      <c r="D364" s="633" t="s">
        <v>301</v>
      </c>
      <c r="E364" s="98" t="s">
        <v>120</v>
      </c>
      <c r="F364" s="54">
        <f t="shared" si="48"/>
        <v>0</v>
      </c>
      <c r="G364" s="144">
        <v>0</v>
      </c>
      <c r="H364" s="103">
        <v>0</v>
      </c>
      <c r="I364" s="103">
        <v>0</v>
      </c>
      <c r="J364" s="103">
        <v>0</v>
      </c>
      <c r="K364" s="75">
        <f t="shared" si="51"/>
        <v>0</v>
      </c>
      <c r="L364" s="144">
        <v>0</v>
      </c>
      <c r="M364" s="144">
        <v>0</v>
      </c>
      <c r="N364" s="144">
        <v>0</v>
      </c>
      <c r="O364" s="144">
        <v>0</v>
      </c>
      <c r="P364" s="352">
        <f t="shared" si="46"/>
        <v>0</v>
      </c>
      <c r="Q364" s="144">
        <v>0</v>
      </c>
      <c r="R364" s="144">
        <v>0</v>
      </c>
      <c r="S364" s="144">
        <v>0</v>
      </c>
      <c r="T364" s="144">
        <v>0</v>
      </c>
      <c r="U364" s="352">
        <f t="shared" si="47"/>
        <v>0</v>
      </c>
      <c r="V364" s="490"/>
    </row>
    <row r="365" spans="2:22" s="72" customFormat="1" ht="18.75" customHeight="1" thickBot="1" x14ac:dyDescent="0.3">
      <c r="B365" s="725"/>
      <c r="C365" s="735"/>
      <c r="D365" s="634"/>
      <c r="E365" s="98" t="s">
        <v>207</v>
      </c>
      <c r="F365" s="54">
        <f t="shared" si="48"/>
        <v>0</v>
      </c>
      <c r="G365" s="144">
        <v>0</v>
      </c>
      <c r="H365" s="103">
        <v>0</v>
      </c>
      <c r="I365" s="103">
        <v>0</v>
      </c>
      <c r="J365" s="103">
        <v>0</v>
      </c>
      <c r="K365" s="75">
        <f t="shared" si="51"/>
        <v>0</v>
      </c>
      <c r="L365" s="144">
        <v>0</v>
      </c>
      <c r="M365" s="144">
        <v>0</v>
      </c>
      <c r="N365" s="144">
        <v>0</v>
      </c>
      <c r="O365" s="144">
        <v>0</v>
      </c>
      <c r="P365" s="352">
        <f t="shared" si="46"/>
        <v>0</v>
      </c>
      <c r="Q365" s="144">
        <v>0</v>
      </c>
      <c r="R365" s="144">
        <v>0</v>
      </c>
      <c r="S365" s="144">
        <v>0</v>
      </c>
      <c r="T365" s="144">
        <v>0</v>
      </c>
      <c r="U365" s="352">
        <f t="shared" si="47"/>
        <v>0</v>
      </c>
      <c r="V365" s="490"/>
    </row>
    <row r="366" spans="2:22" s="72" customFormat="1" ht="18.75" customHeight="1" thickBot="1" x14ac:dyDescent="0.3">
      <c r="B366" s="725"/>
      <c r="C366" s="735"/>
      <c r="D366" s="634"/>
      <c r="E366" s="98" t="s">
        <v>116</v>
      </c>
      <c r="F366" s="54">
        <f t="shared" si="48"/>
        <v>0</v>
      </c>
      <c r="G366" s="144">
        <v>0</v>
      </c>
      <c r="H366" s="103">
        <v>0</v>
      </c>
      <c r="I366" s="103">
        <v>0</v>
      </c>
      <c r="J366" s="103">
        <v>0</v>
      </c>
      <c r="K366" s="75">
        <f t="shared" si="51"/>
        <v>0</v>
      </c>
      <c r="L366" s="144">
        <v>0</v>
      </c>
      <c r="M366" s="144">
        <v>0</v>
      </c>
      <c r="N366" s="144">
        <v>0</v>
      </c>
      <c r="O366" s="144">
        <v>0</v>
      </c>
      <c r="P366" s="352">
        <f t="shared" si="46"/>
        <v>0</v>
      </c>
      <c r="Q366" s="144">
        <v>0</v>
      </c>
      <c r="R366" s="144">
        <v>0</v>
      </c>
      <c r="S366" s="144">
        <v>0</v>
      </c>
      <c r="T366" s="144">
        <v>0</v>
      </c>
      <c r="U366" s="352">
        <f t="shared" si="47"/>
        <v>0</v>
      </c>
      <c r="V366" s="490"/>
    </row>
    <row r="367" spans="2:22" s="72" customFormat="1" ht="18.75" customHeight="1" thickBot="1" x14ac:dyDescent="0.3">
      <c r="B367" s="725"/>
      <c r="C367" s="735"/>
      <c r="D367" s="634"/>
      <c r="E367" s="241" t="s">
        <v>637</v>
      </c>
      <c r="F367" s="54">
        <f t="shared" si="48"/>
        <v>0</v>
      </c>
      <c r="G367" s="144">
        <v>0</v>
      </c>
      <c r="H367" s="103">
        <v>0</v>
      </c>
      <c r="I367" s="103">
        <v>0</v>
      </c>
      <c r="J367" s="103">
        <v>0</v>
      </c>
      <c r="K367" s="75">
        <f t="shared" si="51"/>
        <v>0</v>
      </c>
      <c r="L367" s="144">
        <v>0</v>
      </c>
      <c r="M367" s="144">
        <v>0</v>
      </c>
      <c r="N367" s="144">
        <v>0</v>
      </c>
      <c r="O367" s="144">
        <v>0</v>
      </c>
      <c r="P367" s="352">
        <f t="shared" si="46"/>
        <v>0</v>
      </c>
      <c r="Q367" s="144">
        <v>0</v>
      </c>
      <c r="R367" s="144">
        <v>0</v>
      </c>
      <c r="S367" s="144">
        <v>0</v>
      </c>
      <c r="T367" s="144">
        <v>0</v>
      </c>
      <c r="U367" s="352">
        <f t="shared" si="47"/>
        <v>0</v>
      </c>
      <c r="V367" s="490"/>
    </row>
    <row r="368" spans="2:22" s="72" customFormat="1" ht="18.75" customHeight="1" thickBot="1" x14ac:dyDescent="0.3">
      <c r="B368" s="725"/>
      <c r="C368" s="735"/>
      <c r="D368" s="636"/>
      <c r="E368" s="241" t="s">
        <v>636</v>
      </c>
      <c r="F368" s="54">
        <f t="shared" si="48"/>
        <v>0</v>
      </c>
      <c r="G368" s="144">
        <v>0</v>
      </c>
      <c r="H368" s="103">
        <v>0</v>
      </c>
      <c r="I368" s="103">
        <v>0</v>
      </c>
      <c r="J368" s="103">
        <v>0</v>
      </c>
      <c r="K368" s="75">
        <f t="shared" si="51"/>
        <v>0</v>
      </c>
      <c r="L368" s="144">
        <v>0</v>
      </c>
      <c r="M368" s="144">
        <v>0</v>
      </c>
      <c r="N368" s="144">
        <v>0</v>
      </c>
      <c r="O368" s="144">
        <v>0</v>
      </c>
      <c r="P368" s="352">
        <f t="shared" si="46"/>
        <v>0</v>
      </c>
      <c r="Q368" s="144">
        <v>0</v>
      </c>
      <c r="R368" s="144">
        <v>0</v>
      </c>
      <c r="S368" s="144">
        <v>0</v>
      </c>
      <c r="T368" s="144">
        <v>0</v>
      </c>
      <c r="U368" s="352">
        <f t="shared" si="47"/>
        <v>0</v>
      </c>
      <c r="V368" s="490"/>
    </row>
    <row r="369" spans="2:22" s="242" customFormat="1" ht="18.75" customHeight="1" thickBot="1" x14ac:dyDescent="0.3">
      <c r="B369" s="725">
        <v>8</v>
      </c>
      <c r="C369" s="735"/>
      <c r="D369" s="654" t="s">
        <v>479</v>
      </c>
      <c r="E369" s="97" t="s">
        <v>120</v>
      </c>
      <c r="F369" s="54">
        <f t="shared" si="48"/>
        <v>0</v>
      </c>
      <c r="G369" s="162"/>
      <c r="H369" s="162"/>
      <c r="I369" s="162"/>
      <c r="J369" s="162"/>
      <c r="K369" s="75">
        <f t="shared" si="51"/>
        <v>0</v>
      </c>
      <c r="L369" s="305"/>
      <c r="M369" s="305"/>
      <c r="N369" s="305"/>
      <c r="O369" s="305"/>
      <c r="P369" s="352">
        <f t="shared" si="46"/>
        <v>0</v>
      </c>
      <c r="Q369" s="305"/>
      <c r="R369" s="305"/>
      <c r="S369" s="305"/>
      <c r="T369" s="305"/>
      <c r="U369" s="352">
        <f t="shared" si="47"/>
        <v>0</v>
      </c>
      <c r="V369" s="491"/>
    </row>
    <row r="370" spans="2:22" s="242" customFormat="1" ht="18.75" customHeight="1" thickBot="1" x14ac:dyDescent="0.3">
      <c r="B370" s="725"/>
      <c r="C370" s="735"/>
      <c r="D370" s="634"/>
      <c r="E370" s="97" t="s">
        <v>207</v>
      </c>
      <c r="F370" s="54">
        <f t="shared" si="48"/>
        <v>0</v>
      </c>
      <c r="G370" s="162"/>
      <c r="H370" s="162"/>
      <c r="I370" s="162"/>
      <c r="J370" s="162"/>
      <c r="K370" s="75">
        <f t="shared" si="51"/>
        <v>0</v>
      </c>
      <c r="L370" s="305"/>
      <c r="M370" s="305"/>
      <c r="N370" s="305"/>
      <c r="O370" s="305"/>
      <c r="P370" s="352">
        <f t="shared" si="46"/>
        <v>0</v>
      </c>
      <c r="Q370" s="305"/>
      <c r="R370" s="305"/>
      <c r="S370" s="305"/>
      <c r="T370" s="305"/>
      <c r="U370" s="352">
        <f t="shared" si="47"/>
        <v>0</v>
      </c>
      <c r="V370" s="491"/>
    </row>
    <row r="371" spans="2:22" s="72" customFormat="1" ht="18.75" customHeight="1" thickBot="1" x14ac:dyDescent="0.3">
      <c r="B371" s="725"/>
      <c r="C371" s="735"/>
      <c r="D371" s="634"/>
      <c r="E371" s="98" t="s">
        <v>116</v>
      </c>
      <c r="F371" s="54">
        <f t="shared" si="48"/>
        <v>0</v>
      </c>
      <c r="G371" s="112">
        <v>0</v>
      </c>
      <c r="H371" s="121">
        <v>0</v>
      </c>
      <c r="I371" s="121">
        <v>0</v>
      </c>
      <c r="J371" s="121">
        <v>0</v>
      </c>
      <c r="K371" s="75">
        <f t="shared" si="51"/>
        <v>0</v>
      </c>
      <c r="L371" s="114">
        <v>0</v>
      </c>
      <c r="M371" s="114">
        <v>0</v>
      </c>
      <c r="N371" s="114">
        <v>0</v>
      </c>
      <c r="O371" s="114">
        <v>0</v>
      </c>
      <c r="P371" s="352">
        <f t="shared" si="46"/>
        <v>0</v>
      </c>
      <c r="Q371" s="114">
        <v>0</v>
      </c>
      <c r="R371" s="114">
        <v>0</v>
      </c>
      <c r="S371" s="114">
        <v>0</v>
      </c>
      <c r="T371" s="114">
        <v>0</v>
      </c>
      <c r="U371" s="352">
        <f t="shared" si="47"/>
        <v>0</v>
      </c>
      <c r="V371" s="490"/>
    </row>
    <row r="372" spans="2:22" s="72" customFormat="1" ht="18.75" customHeight="1" thickBot="1" x14ac:dyDescent="0.3">
      <c r="B372" s="725"/>
      <c r="C372" s="735"/>
      <c r="D372" s="634"/>
      <c r="E372" s="241" t="s">
        <v>637</v>
      </c>
      <c r="F372" s="54">
        <f t="shared" si="48"/>
        <v>0</v>
      </c>
      <c r="G372" s="112">
        <v>0</v>
      </c>
      <c r="H372" s="121">
        <v>0</v>
      </c>
      <c r="I372" s="121">
        <v>0</v>
      </c>
      <c r="J372" s="121">
        <v>0</v>
      </c>
      <c r="K372" s="75">
        <f t="shared" si="51"/>
        <v>0</v>
      </c>
      <c r="L372" s="231">
        <v>0</v>
      </c>
      <c r="M372" s="231">
        <v>0</v>
      </c>
      <c r="N372" s="231">
        <v>0</v>
      </c>
      <c r="O372" s="231">
        <v>0</v>
      </c>
      <c r="P372" s="352">
        <f t="shared" si="46"/>
        <v>0</v>
      </c>
      <c r="Q372" s="231">
        <v>0</v>
      </c>
      <c r="R372" s="231">
        <v>0</v>
      </c>
      <c r="S372" s="231">
        <v>0</v>
      </c>
      <c r="T372" s="231">
        <v>0</v>
      </c>
      <c r="U372" s="352">
        <f t="shared" si="47"/>
        <v>0</v>
      </c>
      <c r="V372" s="490"/>
    </row>
    <row r="373" spans="2:22" s="72" customFormat="1" ht="18.75" customHeight="1" thickBot="1" x14ac:dyDescent="0.3">
      <c r="B373" s="725"/>
      <c r="C373" s="735"/>
      <c r="D373" s="636"/>
      <c r="E373" s="241" t="s">
        <v>636</v>
      </c>
      <c r="F373" s="54">
        <f t="shared" si="48"/>
        <v>0</v>
      </c>
      <c r="G373" s="112">
        <v>0</v>
      </c>
      <c r="H373" s="121">
        <v>0</v>
      </c>
      <c r="I373" s="121">
        <v>0</v>
      </c>
      <c r="J373" s="121">
        <v>0</v>
      </c>
      <c r="K373" s="75">
        <f t="shared" si="51"/>
        <v>0</v>
      </c>
      <c r="L373" s="231">
        <v>0</v>
      </c>
      <c r="M373" s="231">
        <v>0</v>
      </c>
      <c r="N373" s="231">
        <v>0</v>
      </c>
      <c r="O373" s="231">
        <v>0</v>
      </c>
      <c r="P373" s="352">
        <f t="shared" si="46"/>
        <v>0</v>
      </c>
      <c r="Q373" s="231">
        <v>0</v>
      </c>
      <c r="R373" s="231">
        <v>0</v>
      </c>
      <c r="S373" s="231">
        <v>0</v>
      </c>
      <c r="T373" s="231">
        <v>0</v>
      </c>
      <c r="U373" s="352">
        <f t="shared" si="47"/>
        <v>0</v>
      </c>
      <c r="V373" s="490"/>
    </row>
    <row r="374" spans="2:22" s="240" customFormat="1" ht="16.5" customHeight="1" thickBot="1" x14ac:dyDescent="0.3">
      <c r="B374" s="725">
        <v>9</v>
      </c>
      <c r="C374" s="735"/>
      <c r="D374" s="654" t="s">
        <v>639</v>
      </c>
      <c r="E374" s="96" t="s">
        <v>120</v>
      </c>
      <c r="F374" s="54">
        <f t="shared" si="48"/>
        <v>0</v>
      </c>
      <c r="G374" s="158"/>
      <c r="H374" s="158"/>
      <c r="I374" s="158"/>
      <c r="J374" s="158"/>
      <c r="K374" s="75">
        <f t="shared" si="51"/>
        <v>0</v>
      </c>
      <c r="L374" s="305"/>
      <c r="M374" s="305"/>
      <c r="N374" s="305"/>
      <c r="O374" s="305"/>
      <c r="P374" s="352">
        <f t="shared" si="46"/>
        <v>0</v>
      </c>
      <c r="Q374" s="305"/>
      <c r="R374" s="305"/>
      <c r="S374" s="305"/>
      <c r="T374" s="305"/>
      <c r="U374" s="352">
        <f t="shared" si="47"/>
        <v>0</v>
      </c>
    </row>
    <row r="375" spans="2:22" s="240" customFormat="1" ht="16.5" customHeight="1" thickBot="1" x14ac:dyDescent="0.3">
      <c r="B375" s="725"/>
      <c r="C375" s="735"/>
      <c r="D375" s="634"/>
      <c r="E375" s="97" t="s">
        <v>207</v>
      </c>
      <c r="F375" s="54">
        <f t="shared" si="48"/>
        <v>0</v>
      </c>
      <c r="G375" s="162"/>
      <c r="H375" s="162"/>
      <c r="I375" s="162"/>
      <c r="J375" s="162"/>
      <c r="K375" s="75">
        <f t="shared" si="51"/>
        <v>0</v>
      </c>
      <c r="L375" s="305"/>
      <c r="M375" s="305"/>
      <c r="N375" s="305"/>
      <c r="O375" s="305"/>
      <c r="P375" s="352">
        <f t="shared" si="46"/>
        <v>0</v>
      </c>
      <c r="Q375" s="305"/>
      <c r="R375" s="305"/>
      <c r="S375" s="305"/>
      <c r="T375" s="305"/>
      <c r="U375" s="352">
        <f t="shared" si="47"/>
        <v>0</v>
      </c>
    </row>
    <row r="376" spans="2:22" s="261" customFormat="1" ht="16.5" customHeight="1" thickBot="1" x14ac:dyDescent="0.3">
      <c r="B376" s="725"/>
      <c r="C376" s="735"/>
      <c r="D376" s="634"/>
      <c r="E376" s="99" t="s">
        <v>116</v>
      </c>
      <c r="F376" s="54">
        <f t="shared" si="48"/>
        <v>0</v>
      </c>
      <c r="G376" s="114">
        <v>0</v>
      </c>
      <c r="H376" s="122">
        <v>0</v>
      </c>
      <c r="I376" s="122">
        <v>0</v>
      </c>
      <c r="J376" s="122">
        <v>0</v>
      </c>
      <c r="K376" s="75">
        <f t="shared" si="51"/>
        <v>0</v>
      </c>
      <c r="L376" s="114">
        <v>0</v>
      </c>
      <c r="M376" s="114">
        <v>0</v>
      </c>
      <c r="N376" s="114">
        <v>0</v>
      </c>
      <c r="O376" s="114">
        <v>0</v>
      </c>
      <c r="P376" s="352">
        <f t="shared" si="46"/>
        <v>0</v>
      </c>
      <c r="Q376" s="114">
        <v>0</v>
      </c>
      <c r="R376" s="114">
        <v>0</v>
      </c>
      <c r="S376" s="114">
        <v>0</v>
      </c>
      <c r="T376" s="114">
        <v>0</v>
      </c>
      <c r="U376" s="352">
        <f t="shared" si="47"/>
        <v>0</v>
      </c>
    </row>
    <row r="377" spans="2:22" s="261" customFormat="1" ht="16.5" customHeight="1" thickBot="1" x14ac:dyDescent="0.3">
      <c r="B377" s="725"/>
      <c r="C377" s="735"/>
      <c r="D377" s="634"/>
      <c r="E377" s="100" t="s">
        <v>637</v>
      </c>
      <c r="F377" s="54">
        <f t="shared" si="48"/>
        <v>0</v>
      </c>
      <c r="G377" s="231">
        <v>0</v>
      </c>
      <c r="H377" s="160">
        <v>0</v>
      </c>
      <c r="I377" s="160">
        <v>0</v>
      </c>
      <c r="J377" s="160">
        <v>0</v>
      </c>
      <c r="K377" s="75">
        <f t="shared" si="51"/>
        <v>0</v>
      </c>
      <c r="L377" s="231">
        <v>0</v>
      </c>
      <c r="M377" s="231">
        <v>0</v>
      </c>
      <c r="N377" s="231">
        <v>0</v>
      </c>
      <c r="O377" s="231">
        <v>0</v>
      </c>
      <c r="P377" s="352">
        <f t="shared" si="46"/>
        <v>0</v>
      </c>
      <c r="Q377" s="114">
        <v>0</v>
      </c>
      <c r="R377" s="114">
        <v>0</v>
      </c>
      <c r="S377" s="114">
        <v>0</v>
      </c>
      <c r="T377" s="114">
        <v>0</v>
      </c>
      <c r="U377" s="352">
        <f t="shared" si="47"/>
        <v>0</v>
      </c>
    </row>
    <row r="378" spans="2:22" s="261" customFormat="1" ht="21.75" thickBot="1" x14ac:dyDescent="0.3">
      <c r="B378" s="725"/>
      <c r="C378" s="735"/>
      <c r="D378" s="636"/>
      <c r="E378" s="100" t="s">
        <v>636</v>
      </c>
      <c r="F378" s="54">
        <f t="shared" si="48"/>
        <v>0</v>
      </c>
      <c r="G378" s="231">
        <v>0</v>
      </c>
      <c r="H378" s="160">
        <v>0</v>
      </c>
      <c r="I378" s="160">
        <v>0</v>
      </c>
      <c r="J378" s="160">
        <v>0</v>
      </c>
      <c r="K378" s="75">
        <f t="shared" si="51"/>
        <v>0</v>
      </c>
      <c r="L378" s="231">
        <v>0</v>
      </c>
      <c r="M378" s="231">
        <v>0</v>
      </c>
      <c r="N378" s="231">
        <v>0</v>
      </c>
      <c r="O378" s="231">
        <v>0</v>
      </c>
      <c r="P378" s="352">
        <f t="shared" si="46"/>
        <v>0</v>
      </c>
      <c r="Q378" s="114">
        <v>0</v>
      </c>
      <c r="R378" s="114">
        <v>0</v>
      </c>
      <c r="S378" s="114">
        <v>0</v>
      </c>
      <c r="T378" s="114">
        <v>0</v>
      </c>
      <c r="U378" s="352">
        <f t="shared" si="47"/>
        <v>0</v>
      </c>
    </row>
    <row r="379" spans="2:22" s="240" customFormat="1" ht="16.5" customHeight="1" thickBot="1" x14ac:dyDescent="0.3">
      <c r="B379" s="725">
        <v>10</v>
      </c>
      <c r="C379" s="735"/>
      <c r="D379" s="654" t="s">
        <v>640</v>
      </c>
      <c r="E379" s="97" t="s">
        <v>120</v>
      </c>
      <c r="F379" s="54">
        <f t="shared" si="48"/>
        <v>0</v>
      </c>
      <c r="G379" s="158"/>
      <c r="H379" s="158"/>
      <c r="I379" s="158"/>
      <c r="J379" s="158"/>
      <c r="K379" s="75">
        <f t="shared" si="51"/>
        <v>0</v>
      </c>
      <c r="L379" s="305"/>
      <c r="M379" s="305"/>
      <c r="N379" s="305"/>
      <c r="O379" s="305"/>
      <c r="P379" s="352">
        <f t="shared" si="46"/>
        <v>0</v>
      </c>
      <c r="Q379" s="305"/>
      <c r="R379" s="305"/>
      <c r="S379" s="305"/>
      <c r="T379" s="305"/>
      <c r="U379" s="352">
        <f t="shared" si="47"/>
        <v>0</v>
      </c>
    </row>
    <row r="380" spans="2:22" s="240" customFormat="1" ht="16.5" customHeight="1" thickBot="1" x14ac:dyDescent="0.3">
      <c r="B380" s="725"/>
      <c r="C380" s="735"/>
      <c r="D380" s="634"/>
      <c r="E380" s="97" t="s">
        <v>207</v>
      </c>
      <c r="F380" s="54">
        <f t="shared" si="48"/>
        <v>0</v>
      </c>
      <c r="G380" s="162"/>
      <c r="H380" s="162"/>
      <c r="I380" s="162"/>
      <c r="J380" s="162"/>
      <c r="K380" s="75">
        <f t="shared" si="51"/>
        <v>0</v>
      </c>
      <c r="L380" s="305"/>
      <c r="M380" s="305"/>
      <c r="N380" s="305"/>
      <c r="O380" s="305"/>
      <c r="P380" s="352">
        <f t="shared" si="46"/>
        <v>0</v>
      </c>
      <c r="Q380" s="305"/>
      <c r="R380" s="305"/>
      <c r="S380" s="305"/>
      <c r="T380" s="305"/>
      <c r="U380" s="352">
        <f t="shared" si="47"/>
        <v>0</v>
      </c>
    </row>
    <row r="381" spans="2:22" s="261" customFormat="1" ht="16.5" customHeight="1" thickBot="1" x14ac:dyDescent="0.3">
      <c r="B381" s="725"/>
      <c r="C381" s="735"/>
      <c r="D381" s="634"/>
      <c r="E381" s="99" t="s">
        <v>116</v>
      </c>
      <c r="F381" s="54">
        <f t="shared" si="48"/>
        <v>0</v>
      </c>
      <c r="G381" s="114">
        <v>0</v>
      </c>
      <c r="H381" s="122">
        <v>0</v>
      </c>
      <c r="I381" s="122">
        <v>0</v>
      </c>
      <c r="J381" s="122">
        <v>0</v>
      </c>
      <c r="K381" s="75">
        <f t="shared" si="51"/>
        <v>0</v>
      </c>
      <c r="L381" s="114">
        <v>0</v>
      </c>
      <c r="M381" s="114">
        <v>0</v>
      </c>
      <c r="N381" s="114">
        <v>0</v>
      </c>
      <c r="O381" s="114">
        <v>0</v>
      </c>
      <c r="P381" s="352">
        <f t="shared" si="46"/>
        <v>0</v>
      </c>
      <c r="Q381" s="114">
        <v>0</v>
      </c>
      <c r="R381" s="114">
        <v>0</v>
      </c>
      <c r="S381" s="114">
        <v>0</v>
      </c>
      <c r="T381" s="114">
        <v>0</v>
      </c>
      <c r="U381" s="352">
        <f t="shared" si="47"/>
        <v>0</v>
      </c>
    </row>
    <row r="382" spans="2:22" s="261" customFormat="1" ht="16.5" customHeight="1" thickBot="1" x14ac:dyDescent="0.3">
      <c r="B382" s="725"/>
      <c r="C382" s="735"/>
      <c r="D382" s="634"/>
      <c r="E382" s="100" t="s">
        <v>637</v>
      </c>
      <c r="F382" s="54">
        <f t="shared" si="48"/>
        <v>0</v>
      </c>
      <c r="G382" s="231">
        <v>0</v>
      </c>
      <c r="H382" s="160">
        <v>0</v>
      </c>
      <c r="I382" s="160">
        <v>0</v>
      </c>
      <c r="J382" s="160">
        <v>0</v>
      </c>
      <c r="K382" s="75">
        <f t="shared" si="51"/>
        <v>0</v>
      </c>
      <c r="L382" s="231">
        <v>0</v>
      </c>
      <c r="M382" s="231">
        <v>0</v>
      </c>
      <c r="N382" s="231">
        <v>0</v>
      </c>
      <c r="O382" s="231">
        <v>0</v>
      </c>
      <c r="P382" s="352">
        <f t="shared" si="46"/>
        <v>0</v>
      </c>
      <c r="Q382" s="114">
        <v>0</v>
      </c>
      <c r="R382" s="114">
        <v>0</v>
      </c>
      <c r="S382" s="114">
        <v>0</v>
      </c>
      <c r="T382" s="114">
        <v>0</v>
      </c>
      <c r="U382" s="352">
        <f t="shared" si="47"/>
        <v>0</v>
      </c>
    </row>
    <row r="383" spans="2:22" s="261" customFormat="1" ht="27" customHeight="1" thickBot="1" x14ac:dyDescent="0.3">
      <c r="B383" s="725"/>
      <c r="C383" s="735"/>
      <c r="D383" s="636"/>
      <c r="E383" s="100" t="s">
        <v>636</v>
      </c>
      <c r="F383" s="54">
        <f t="shared" si="48"/>
        <v>0</v>
      </c>
      <c r="G383" s="231">
        <v>0</v>
      </c>
      <c r="H383" s="160">
        <v>0</v>
      </c>
      <c r="I383" s="160">
        <v>0</v>
      </c>
      <c r="J383" s="160">
        <v>0</v>
      </c>
      <c r="K383" s="75">
        <f t="shared" si="51"/>
        <v>0</v>
      </c>
      <c r="L383" s="231">
        <v>0</v>
      </c>
      <c r="M383" s="231">
        <v>0</v>
      </c>
      <c r="N383" s="231">
        <v>0</v>
      </c>
      <c r="O383" s="231">
        <v>0</v>
      </c>
      <c r="P383" s="352">
        <f t="shared" si="46"/>
        <v>0</v>
      </c>
      <c r="Q383" s="114">
        <v>0</v>
      </c>
      <c r="R383" s="114">
        <v>0</v>
      </c>
      <c r="S383" s="114">
        <v>0</v>
      </c>
      <c r="T383" s="114">
        <v>0</v>
      </c>
      <c r="U383" s="352">
        <f t="shared" si="47"/>
        <v>0</v>
      </c>
    </row>
    <row r="384" spans="2:22" s="297" customFormat="1" ht="27" customHeight="1" thickBot="1" x14ac:dyDescent="0.3">
      <c r="B384" s="726">
        <v>11</v>
      </c>
      <c r="C384" s="735"/>
      <c r="D384" s="654" t="s">
        <v>722</v>
      </c>
      <c r="E384" s="99" t="s">
        <v>116</v>
      </c>
      <c r="F384" s="54">
        <f t="shared" si="48"/>
        <v>0</v>
      </c>
      <c r="G384" s="231">
        <v>0</v>
      </c>
      <c r="H384" s="160">
        <v>0</v>
      </c>
      <c r="I384" s="160">
        <v>0</v>
      </c>
      <c r="J384" s="160">
        <v>0</v>
      </c>
      <c r="K384" s="75">
        <f t="shared" si="51"/>
        <v>0</v>
      </c>
      <c r="L384" s="114">
        <v>0</v>
      </c>
      <c r="M384" s="114">
        <v>0</v>
      </c>
      <c r="N384" s="114">
        <v>0</v>
      </c>
      <c r="O384" s="114">
        <v>0</v>
      </c>
      <c r="P384" s="352">
        <f t="shared" si="46"/>
        <v>0</v>
      </c>
      <c r="Q384" s="114">
        <v>0</v>
      </c>
      <c r="R384" s="114">
        <v>0</v>
      </c>
      <c r="S384" s="114">
        <v>0</v>
      </c>
      <c r="T384" s="114">
        <v>0</v>
      </c>
      <c r="U384" s="352">
        <f t="shared" si="47"/>
        <v>0</v>
      </c>
    </row>
    <row r="385" spans="2:21" s="297" customFormat="1" ht="27" customHeight="1" thickBot="1" x14ac:dyDescent="0.3">
      <c r="B385" s="724"/>
      <c r="C385" s="735"/>
      <c r="D385" s="634"/>
      <c r="E385" s="100" t="s">
        <v>637</v>
      </c>
      <c r="F385" s="54">
        <f t="shared" si="48"/>
        <v>0</v>
      </c>
      <c r="G385" s="231">
        <v>0</v>
      </c>
      <c r="H385" s="160">
        <v>0</v>
      </c>
      <c r="I385" s="160">
        <v>0</v>
      </c>
      <c r="J385" s="160">
        <v>0</v>
      </c>
      <c r="K385" s="75">
        <f t="shared" si="51"/>
        <v>0</v>
      </c>
      <c r="L385" s="231">
        <v>0</v>
      </c>
      <c r="M385" s="231">
        <v>0</v>
      </c>
      <c r="N385" s="231">
        <v>0</v>
      </c>
      <c r="O385" s="231">
        <v>0</v>
      </c>
      <c r="P385" s="352">
        <f t="shared" si="46"/>
        <v>0</v>
      </c>
      <c r="Q385" s="114">
        <v>0</v>
      </c>
      <c r="R385" s="114">
        <v>0</v>
      </c>
      <c r="S385" s="114">
        <v>0</v>
      </c>
      <c r="T385" s="114">
        <v>0</v>
      </c>
      <c r="U385" s="352">
        <f t="shared" si="47"/>
        <v>0</v>
      </c>
    </row>
    <row r="386" spans="2:21" s="261" customFormat="1" ht="16.5" customHeight="1" x14ac:dyDescent="0.25">
      <c r="B386" s="20"/>
      <c r="C386" s="735"/>
      <c r="D386" s="670" t="s">
        <v>181</v>
      </c>
      <c r="E386" s="671"/>
      <c r="F386" s="54">
        <f t="shared" si="48"/>
        <v>0</v>
      </c>
      <c r="G386" s="75">
        <f t="shared" ref="G386:J387" si="67">G336+G341+G346+G351+G356+G361+G364+G369+G374+G379</f>
        <v>0</v>
      </c>
      <c r="H386" s="75">
        <f t="shared" si="67"/>
        <v>0</v>
      </c>
      <c r="I386" s="75">
        <f t="shared" si="67"/>
        <v>0</v>
      </c>
      <c r="J386" s="75">
        <f t="shared" si="67"/>
        <v>0</v>
      </c>
      <c r="K386" s="75">
        <f t="shared" si="51"/>
        <v>0</v>
      </c>
      <c r="L386" s="75">
        <f t="shared" ref="L386:O387" si="68">L336+L341+L346+L351+L356+L361+L364+L369+L374+L379</f>
        <v>0</v>
      </c>
      <c r="M386" s="75">
        <f t="shared" si="68"/>
        <v>0</v>
      </c>
      <c r="N386" s="75">
        <f t="shared" si="68"/>
        <v>0</v>
      </c>
      <c r="O386" s="75">
        <f t="shared" si="68"/>
        <v>0</v>
      </c>
      <c r="P386" s="352">
        <f t="shared" si="46"/>
        <v>0</v>
      </c>
      <c r="Q386" s="75">
        <f t="shared" ref="Q386:T387" si="69">Q336+Q341+Q346+Q351+Q356+Q361+Q364+Q369+Q374+Q379</f>
        <v>0</v>
      </c>
      <c r="R386" s="75">
        <f t="shared" si="69"/>
        <v>0</v>
      </c>
      <c r="S386" s="75">
        <f t="shared" si="69"/>
        <v>0</v>
      </c>
      <c r="T386" s="75">
        <f t="shared" si="69"/>
        <v>0</v>
      </c>
      <c r="U386" s="352">
        <f t="shared" si="47"/>
        <v>0</v>
      </c>
    </row>
    <row r="387" spans="2:21" s="261" customFormat="1" ht="16.5" customHeight="1" x14ac:dyDescent="0.25">
      <c r="B387" s="20"/>
      <c r="C387" s="735"/>
      <c r="D387" s="661" t="s">
        <v>182</v>
      </c>
      <c r="E387" s="662"/>
      <c r="F387" s="54">
        <f t="shared" si="48"/>
        <v>0</v>
      </c>
      <c r="G387" s="75">
        <f t="shared" si="67"/>
        <v>0</v>
      </c>
      <c r="H387" s="75">
        <f t="shared" si="67"/>
        <v>0</v>
      </c>
      <c r="I387" s="75">
        <f t="shared" si="67"/>
        <v>0</v>
      </c>
      <c r="J387" s="75">
        <f t="shared" si="67"/>
        <v>0</v>
      </c>
      <c r="K387" s="75">
        <f t="shared" si="51"/>
        <v>0</v>
      </c>
      <c r="L387" s="75">
        <f t="shared" si="68"/>
        <v>0</v>
      </c>
      <c r="M387" s="75">
        <f t="shared" si="68"/>
        <v>0</v>
      </c>
      <c r="N387" s="75">
        <f t="shared" si="68"/>
        <v>0</v>
      </c>
      <c r="O387" s="75">
        <f t="shared" si="68"/>
        <v>0</v>
      </c>
      <c r="P387" s="352">
        <f t="shared" si="46"/>
        <v>0</v>
      </c>
      <c r="Q387" s="75">
        <f t="shared" si="69"/>
        <v>0</v>
      </c>
      <c r="R387" s="75">
        <f t="shared" si="69"/>
        <v>0</v>
      </c>
      <c r="S387" s="75">
        <f t="shared" si="69"/>
        <v>0</v>
      </c>
      <c r="T387" s="75">
        <f t="shared" si="69"/>
        <v>0</v>
      </c>
      <c r="U387" s="352">
        <f t="shared" si="47"/>
        <v>0</v>
      </c>
    </row>
    <row r="388" spans="2:21" s="261" customFormat="1" ht="16.5" customHeight="1" thickBot="1" x14ac:dyDescent="0.3">
      <c r="B388" s="20"/>
      <c r="C388" s="735"/>
      <c r="D388" s="665" t="s">
        <v>183</v>
      </c>
      <c r="E388" s="666"/>
      <c r="F388" s="54">
        <f t="shared" si="48"/>
        <v>0</v>
      </c>
      <c r="G388" s="75">
        <f t="shared" ref="G388:J388" si="70">G338+G343+G348+G353+G358+G363+G366+G371+G376+G381+G384</f>
        <v>0</v>
      </c>
      <c r="H388" s="75">
        <f t="shared" si="70"/>
        <v>0</v>
      </c>
      <c r="I388" s="75">
        <f t="shared" si="70"/>
        <v>0</v>
      </c>
      <c r="J388" s="75">
        <f t="shared" si="70"/>
        <v>0</v>
      </c>
      <c r="K388" s="75">
        <f t="shared" si="51"/>
        <v>0</v>
      </c>
      <c r="L388" s="75">
        <f t="shared" ref="L388:O388" si="71">L338+L343+L348+L353+L358+L363+L366+L371+L376+L381+L384</f>
        <v>0</v>
      </c>
      <c r="M388" s="75">
        <f t="shared" si="71"/>
        <v>0</v>
      </c>
      <c r="N388" s="75">
        <f t="shared" si="71"/>
        <v>0</v>
      </c>
      <c r="O388" s="75">
        <f t="shared" si="71"/>
        <v>0</v>
      </c>
      <c r="P388" s="352">
        <f t="shared" si="46"/>
        <v>0</v>
      </c>
      <c r="Q388" s="75">
        <f t="shared" ref="Q388:T388" si="72">Q338+Q343+Q348+Q353+Q358+Q363+Q366+Q371+Q376+Q381+Q384</f>
        <v>0</v>
      </c>
      <c r="R388" s="75">
        <f t="shared" si="72"/>
        <v>0</v>
      </c>
      <c r="S388" s="75">
        <f t="shared" si="72"/>
        <v>0</v>
      </c>
      <c r="T388" s="75">
        <f t="shared" si="72"/>
        <v>0</v>
      </c>
      <c r="U388" s="352">
        <f t="shared" si="47"/>
        <v>0</v>
      </c>
    </row>
    <row r="389" spans="2:21" s="261" customFormat="1" ht="16.5" customHeight="1" thickBot="1" x14ac:dyDescent="0.3">
      <c r="B389" s="20"/>
      <c r="C389" s="735"/>
      <c r="D389" s="659" t="s">
        <v>494</v>
      </c>
      <c r="E389" s="660"/>
      <c r="F389" s="54">
        <f t="shared" si="48"/>
        <v>0</v>
      </c>
      <c r="G389" s="44">
        <f t="shared" ref="G389:J389" si="73">G339+G344+G349+G354+G359+G367+G372+G377+G382+G385</f>
        <v>0</v>
      </c>
      <c r="H389" s="44">
        <f t="shared" si="73"/>
        <v>0</v>
      </c>
      <c r="I389" s="44">
        <f t="shared" si="73"/>
        <v>0</v>
      </c>
      <c r="J389" s="44">
        <f t="shared" si="73"/>
        <v>0</v>
      </c>
      <c r="K389" s="75">
        <f t="shared" si="51"/>
        <v>0</v>
      </c>
      <c r="L389" s="44">
        <f t="shared" ref="L389:O389" si="74">L339+L344+L349+L354+L359+L367+L372+L377+L382+L385</f>
        <v>0</v>
      </c>
      <c r="M389" s="44">
        <f t="shared" si="74"/>
        <v>0</v>
      </c>
      <c r="N389" s="44">
        <f t="shared" si="74"/>
        <v>0</v>
      </c>
      <c r="O389" s="44">
        <f t="shared" si="74"/>
        <v>0</v>
      </c>
      <c r="P389" s="352">
        <f t="shared" si="46"/>
        <v>0</v>
      </c>
      <c r="Q389" s="44">
        <f t="shared" ref="Q389:T389" si="75">Q339+Q344+Q349+Q354+Q359+Q367+Q372+Q377+Q382+Q385</f>
        <v>0</v>
      </c>
      <c r="R389" s="44">
        <f t="shared" si="75"/>
        <v>0</v>
      </c>
      <c r="S389" s="44">
        <f t="shared" si="75"/>
        <v>0</v>
      </c>
      <c r="T389" s="44">
        <f t="shared" si="75"/>
        <v>0</v>
      </c>
      <c r="U389" s="352">
        <f t="shared" si="47"/>
        <v>0</v>
      </c>
    </row>
    <row r="390" spans="2:21" s="261" customFormat="1" ht="16.5" customHeight="1" thickBot="1" x14ac:dyDescent="0.3">
      <c r="B390" s="179"/>
      <c r="C390" s="736"/>
      <c r="D390" s="659" t="s">
        <v>653</v>
      </c>
      <c r="E390" s="660"/>
      <c r="F390" s="54">
        <f t="shared" si="48"/>
        <v>0</v>
      </c>
      <c r="G390" s="44">
        <f t="shared" ref="G390:J390" si="76">G340+G345+G350+G355+G360+G368+G373+G378+G383</f>
        <v>0</v>
      </c>
      <c r="H390" s="44">
        <f t="shared" si="76"/>
        <v>0</v>
      </c>
      <c r="I390" s="44">
        <f t="shared" si="76"/>
        <v>0</v>
      </c>
      <c r="J390" s="44">
        <f t="shared" si="76"/>
        <v>0</v>
      </c>
      <c r="K390" s="75">
        <f t="shared" si="51"/>
        <v>0</v>
      </c>
      <c r="L390" s="44">
        <f t="shared" ref="L390:O390" si="77">L340+L345+L350+L355+L360+L368+L373+L378+L383</f>
        <v>0</v>
      </c>
      <c r="M390" s="44">
        <f t="shared" si="77"/>
        <v>0</v>
      </c>
      <c r="N390" s="44">
        <f t="shared" si="77"/>
        <v>0</v>
      </c>
      <c r="O390" s="44">
        <f t="shared" si="77"/>
        <v>0</v>
      </c>
      <c r="P390" s="352">
        <f t="shared" si="46"/>
        <v>0</v>
      </c>
      <c r="Q390" s="44">
        <f t="shared" ref="Q390:T390" si="78">Q340+Q345+Q350+Q355+Q360+Q368+Q373+Q378+Q383</f>
        <v>0</v>
      </c>
      <c r="R390" s="44">
        <f t="shared" si="78"/>
        <v>0</v>
      </c>
      <c r="S390" s="44">
        <f t="shared" si="78"/>
        <v>0</v>
      </c>
      <c r="T390" s="44">
        <f t="shared" si="78"/>
        <v>0</v>
      </c>
      <c r="U390" s="352">
        <f t="shared" si="47"/>
        <v>0</v>
      </c>
    </row>
    <row r="391" spans="2:21" s="261" customFormat="1" ht="16.5" customHeight="1" x14ac:dyDescent="0.25">
      <c r="B391" s="724">
        <v>1</v>
      </c>
      <c r="C391" s="730" t="s">
        <v>34</v>
      </c>
      <c r="D391" s="633" t="s">
        <v>480</v>
      </c>
      <c r="E391" s="127" t="s">
        <v>120</v>
      </c>
      <c r="F391" s="54">
        <f t="shared" si="48"/>
        <v>0</v>
      </c>
      <c r="G391" s="117">
        <v>0</v>
      </c>
      <c r="H391" s="120">
        <v>0</v>
      </c>
      <c r="I391" s="120">
        <v>0</v>
      </c>
      <c r="J391" s="120">
        <v>0</v>
      </c>
      <c r="K391" s="75">
        <f t="shared" si="51"/>
        <v>0</v>
      </c>
      <c r="L391" s="117">
        <v>0</v>
      </c>
      <c r="M391" s="117">
        <v>0</v>
      </c>
      <c r="N391" s="117">
        <v>0</v>
      </c>
      <c r="O391" s="117">
        <v>0</v>
      </c>
      <c r="P391" s="352">
        <f t="shared" si="46"/>
        <v>0</v>
      </c>
      <c r="Q391" s="117">
        <v>0</v>
      </c>
      <c r="R391" s="117">
        <v>0</v>
      </c>
      <c r="S391" s="117">
        <v>0</v>
      </c>
      <c r="T391" s="117">
        <v>0</v>
      </c>
      <c r="U391" s="352">
        <f t="shared" si="47"/>
        <v>0</v>
      </c>
    </row>
    <row r="392" spans="2:21" s="261" customFormat="1" ht="16.5" customHeight="1" x14ac:dyDescent="0.25">
      <c r="B392" s="725"/>
      <c r="C392" s="731"/>
      <c r="D392" s="634"/>
      <c r="E392" s="98" t="s">
        <v>207</v>
      </c>
      <c r="F392" s="54">
        <f t="shared" si="48"/>
        <v>0</v>
      </c>
      <c r="G392" s="112">
        <v>0</v>
      </c>
      <c r="H392" s="121">
        <v>0</v>
      </c>
      <c r="I392" s="121">
        <v>0</v>
      </c>
      <c r="J392" s="121">
        <v>0</v>
      </c>
      <c r="K392" s="75">
        <f t="shared" si="51"/>
        <v>0</v>
      </c>
      <c r="L392" s="112">
        <v>0</v>
      </c>
      <c r="M392" s="112">
        <v>0</v>
      </c>
      <c r="N392" s="112">
        <v>0</v>
      </c>
      <c r="O392" s="112">
        <v>0</v>
      </c>
      <c r="P392" s="352">
        <f t="shared" si="46"/>
        <v>0</v>
      </c>
      <c r="Q392" s="112">
        <v>0</v>
      </c>
      <c r="R392" s="112">
        <v>0</v>
      </c>
      <c r="S392" s="112">
        <v>0</v>
      </c>
      <c r="T392" s="112">
        <v>0</v>
      </c>
      <c r="U392" s="352">
        <f t="shared" si="47"/>
        <v>0</v>
      </c>
    </row>
    <row r="393" spans="2:21" s="261" customFormat="1" ht="16.5" customHeight="1" thickBot="1" x14ac:dyDescent="0.3">
      <c r="B393" s="725"/>
      <c r="C393" s="731"/>
      <c r="D393" s="634"/>
      <c r="E393" s="137" t="s">
        <v>116</v>
      </c>
      <c r="F393" s="54">
        <f t="shared" si="48"/>
        <v>0</v>
      </c>
      <c r="G393" s="140"/>
      <c r="H393" s="140"/>
      <c r="I393" s="140"/>
      <c r="J393" s="140"/>
      <c r="K393" s="75">
        <f t="shared" si="51"/>
        <v>0</v>
      </c>
      <c r="L393" s="305"/>
      <c r="M393" s="305"/>
      <c r="N393" s="305"/>
      <c r="O393" s="305"/>
      <c r="P393" s="352">
        <f t="shared" si="46"/>
        <v>0</v>
      </c>
      <c r="Q393" s="305"/>
      <c r="R393" s="305"/>
      <c r="S393" s="305"/>
      <c r="T393" s="305"/>
      <c r="U393" s="352">
        <f t="shared" si="47"/>
        <v>0</v>
      </c>
    </row>
    <row r="394" spans="2:21" s="141" customFormat="1" ht="16.5" customHeight="1" thickBot="1" x14ac:dyDescent="0.3">
      <c r="B394" s="725"/>
      <c r="C394" s="731"/>
      <c r="D394" s="634"/>
      <c r="E394" s="100" t="s">
        <v>637</v>
      </c>
      <c r="F394" s="54">
        <f t="shared" si="48"/>
        <v>4</v>
      </c>
      <c r="G394" s="143">
        <v>0</v>
      </c>
      <c r="H394" s="161">
        <v>0</v>
      </c>
      <c r="I394" s="161">
        <v>0</v>
      </c>
      <c r="J394" s="161">
        <v>0</v>
      </c>
      <c r="K394" s="75">
        <f t="shared" si="51"/>
        <v>0</v>
      </c>
      <c r="L394" s="143">
        <v>1</v>
      </c>
      <c r="M394" s="143">
        <v>0</v>
      </c>
      <c r="N394" s="143">
        <v>0</v>
      </c>
      <c r="O394" s="143">
        <v>0</v>
      </c>
      <c r="P394" s="352">
        <f t="shared" ref="P394:P457" si="79">L394+M394+N394+O394</f>
        <v>1</v>
      </c>
      <c r="Q394" s="143">
        <v>3</v>
      </c>
      <c r="R394" s="143">
        <v>0</v>
      </c>
      <c r="S394" s="143">
        <v>0</v>
      </c>
      <c r="T394" s="143">
        <v>0</v>
      </c>
      <c r="U394" s="352">
        <f t="shared" ref="U394:U457" si="80">Q394+R394+S394+T394</f>
        <v>3</v>
      </c>
    </row>
    <row r="395" spans="2:21" s="261" customFormat="1" ht="21.75" thickBot="1" x14ac:dyDescent="0.3">
      <c r="B395" s="725"/>
      <c r="C395" s="731"/>
      <c r="D395" s="635"/>
      <c r="E395" s="100" t="s">
        <v>636</v>
      </c>
      <c r="F395" s="54">
        <f t="shared" ref="F395:F458" si="81">K395+P395+U395</f>
        <v>0</v>
      </c>
      <c r="G395" s="142">
        <v>0</v>
      </c>
      <c r="H395" s="161">
        <v>0</v>
      </c>
      <c r="I395" s="161">
        <v>0</v>
      </c>
      <c r="J395" s="161">
        <v>0</v>
      </c>
      <c r="K395" s="75">
        <f t="shared" ref="K395:K458" si="82">G395+H395+I395+J395</f>
        <v>0</v>
      </c>
      <c r="L395" s="142">
        <v>0</v>
      </c>
      <c r="M395" s="142">
        <v>0</v>
      </c>
      <c r="N395" s="142">
        <v>0</v>
      </c>
      <c r="O395" s="142">
        <v>0</v>
      </c>
      <c r="P395" s="352">
        <f t="shared" si="79"/>
        <v>0</v>
      </c>
      <c r="Q395" s="142">
        <v>0</v>
      </c>
      <c r="R395" s="142">
        <v>0</v>
      </c>
      <c r="S395" s="142">
        <v>0</v>
      </c>
      <c r="T395" s="142">
        <v>0</v>
      </c>
      <c r="U395" s="352">
        <f t="shared" si="80"/>
        <v>0</v>
      </c>
    </row>
    <row r="396" spans="2:21" s="261" customFormat="1" ht="16.5" customHeight="1" x14ac:dyDescent="0.25">
      <c r="B396" s="725">
        <v>2</v>
      </c>
      <c r="C396" s="731"/>
      <c r="D396" s="633" t="s">
        <v>481</v>
      </c>
      <c r="E396" s="98" t="s">
        <v>120</v>
      </c>
      <c r="F396" s="54">
        <f t="shared" si="81"/>
        <v>0</v>
      </c>
      <c r="G396" s="112">
        <v>0</v>
      </c>
      <c r="H396" s="121">
        <v>0</v>
      </c>
      <c r="I396" s="121">
        <v>0</v>
      </c>
      <c r="J396" s="121">
        <v>0</v>
      </c>
      <c r="K396" s="75">
        <f t="shared" si="82"/>
        <v>0</v>
      </c>
      <c r="L396" s="112">
        <v>0</v>
      </c>
      <c r="M396" s="112">
        <v>0</v>
      </c>
      <c r="N396" s="112">
        <v>0</v>
      </c>
      <c r="O396" s="112">
        <v>0</v>
      </c>
      <c r="P396" s="352">
        <f t="shared" si="79"/>
        <v>0</v>
      </c>
      <c r="Q396" s="112">
        <v>0</v>
      </c>
      <c r="R396" s="112">
        <v>0</v>
      </c>
      <c r="S396" s="112">
        <v>0</v>
      </c>
      <c r="T396" s="112">
        <v>0</v>
      </c>
      <c r="U396" s="352">
        <f t="shared" si="80"/>
        <v>0</v>
      </c>
    </row>
    <row r="397" spans="2:21" s="261" customFormat="1" ht="16.5" customHeight="1" x14ac:dyDescent="0.25">
      <c r="B397" s="725"/>
      <c r="C397" s="731"/>
      <c r="D397" s="634"/>
      <c r="E397" s="98" t="s">
        <v>207</v>
      </c>
      <c r="F397" s="54">
        <f t="shared" si="81"/>
        <v>0</v>
      </c>
      <c r="G397" s="112">
        <v>0</v>
      </c>
      <c r="H397" s="121">
        <v>0</v>
      </c>
      <c r="I397" s="121">
        <v>0</v>
      </c>
      <c r="J397" s="121">
        <v>0</v>
      </c>
      <c r="K397" s="75">
        <f t="shared" si="82"/>
        <v>0</v>
      </c>
      <c r="L397" s="112">
        <v>0</v>
      </c>
      <c r="M397" s="112">
        <v>0</v>
      </c>
      <c r="N397" s="112">
        <v>0</v>
      </c>
      <c r="O397" s="112">
        <v>0</v>
      </c>
      <c r="P397" s="352">
        <f t="shared" si="79"/>
        <v>0</v>
      </c>
      <c r="Q397" s="112">
        <v>0</v>
      </c>
      <c r="R397" s="112">
        <v>0</v>
      </c>
      <c r="S397" s="112">
        <v>0</v>
      </c>
      <c r="T397" s="112">
        <v>0</v>
      </c>
      <c r="U397" s="352">
        <f t="shared" si="80"/>
        <v>0</v>
      </c>
    </row>
    <row r="398" spans="2:21" s="261" customFormat="1" ht="16.5" customHeight="1" thickBot="1" x14ac:dyDescent="0.3">
      <c r="B398" s="725"/>
      <c r="C398" s="731"/>
      <c r="D398" s="634"/>
      <c r="E398" s="137" t="s">
        <v>116</v>
      </c>
      <c r="F398" s="54">
        <f t="shared" si="81"/>
        <v>0</v>
      </c>
      <c r="G398" s="140"/>
      <c r="H398" s="140"/>
      <c r="I398" s="140"/>
      <c r="J398" s="140"/>
      <c r="K398" s="75">
        <f t="shared" si="82"/>
        <v>0</v>
      </c>
      <c r="L398" s="305"/>
      <c r="M398" s="305"/>
      <c r="N398" s="305"/>
      <c r="O398" s="305"/>
      <c r="P398" s="352">
        <f t="shared" si="79"/>
        <v>0</v>
      </c>
      <c r="Q398" s="305"/>
      <c r="R398" s="305"/>
      <c r="S398" s="305"/>
      <c r="T398" s="305"/>
      <c r="U398" s="352">
        <f t="shared" si="80"/>
        <v>0</v>
      </c>
    </row>
    <row r="399" spans="2:21" s="141" customFormat="1" ht="16.5" customHeight="1" thickBot="1" x14ac:dyDescent="0.3">
      <c r="B399" s="725"/>
      <c r="C399" s="731"/>
      <c r="D399" s="634"/>
      <c r="E399" s="100" t="s">
        <v>637</v>
      </c>
      <c r="F399" s="54">
        <f t="shared" si="81"/>
        <v>5</v>
      </c>
      <c r="G399" s="143">
        <v>1</v>
      </c>
      <c r="H399" s="161">
        <v>0</v>
      </c>
      <c r="I399" s="161">
        <v>0</v>
      </c>
      <c r="J399" s="161">
        <v>0</v>
      </c>
      <c r="K399" s="75">
        <f t="shared" si="82"/>
        <v>1</v>
      </c>
      <c r="L399" s="143">
        <v>2</v>
      </c>
      <c r="M399" s="143">
        <v>0</v>
      </c>
      <c r="N399" s="143">
        <v>0</v>
      </c>
      <c r="O399" s="143">
        <v>0</v>
      </c>
      <c r="P399" s="352">
        <f t="shared" si="79"/>
        <v>2</v>
      </c>
      <c r="Q399" s="143">
        <v>2</v>
      </c>
      <c r="R399" s="143">
        <v>0</v>
      </c>
      <c r="S399" s="143">
        <v>0</v>
      </c>
      <c r="T399" s="143">
        <v>0</v>
      </c>
      <c r="U399" s="352">
        <f t="shared" si="80"/>
        <v>2</v>
      </c>
    </row>
    <row r="400" spans="2:21" s="261" customFormat="1" ht="21.75" thickBot="1" x14ac:dyDescent="0.3">
      <c r="B400" s="725"/>
      <c r="C400" s="731"/>
      <c r="D400" s="635"/>
      <c r="E400" s="100" t="s">
        <v>636</v>
      </c>
      <c r="F400" s="54">
        <f t="shared" si="81"/>
        <v>0</v>
      </c>
      <c r="G400" s="142">
        <v>0</v>
      </c>
      <c r="H400" s="161">
        <v>0</v>
      </c>
      <c r="I400" s="161">
        <v>0</v>
      </c>
      <c r="J400" s="161">
        <v>0</v>
      </c>
      <c r="K400" s="75">
        <f t="shared" si="82"/>
        <v>0</v>
      </c>
      <c r="L400" s="142">
        <v>0</v>
      </c>
      <c r="M400" s="142">
        <v>0</v>
      </c>
      <c r="N400" s="142">
        <v>0</v>
      </c>
      <c r="O400" s="142">
        <v>0</v>
      </c>
      <c r="P400" s="352">
        <f t="shared" si="79"/>
        <v>0</v>
      </c>
      <c r="Q400" s="142">
        <v>0</v>
      </c>
      <c r="R400" s="142">
        <v>0</v>
      </c>
      <c r="S400" s="142">
        <v>0</v>
      </c>
      <c r="T400" s="142">
        <v>0</v>
      </c>
      <c r="U400" s="352">
        <f t="shared" si="80"/>
        <v>0</v>
      </c>
    </row>
    <row r="401" spans="2:21" s="261" customFormat="1" ht="24.75" customHeight="1" x14ac:dyDescent="0.25">
      <c r="B401" s="725">
        <v>3</v>
      </c>
      <c r="C401" s="731"/>
      <c r="D401" s="642" t="s">
        <v>482</v>
      </c>
      <c r="E401" s="98" t="s">
        <v>120</v>
      </c>
      <c r="F401" s="54">
        <f t="shared" si="81"/>
        <v>0</v>
      </c>
      <c r="G401" s="112">
        <v>0</v>
      </c>
      <c r="H401" s="121">
        <v>0</v>
      </c>
      <c r="I401" s="121">
        <v>0</v>
      </c>
      <c r="J401" s="121">
        <v>0</v>
      </c>
      <c r="K401" s="75">
        <f t="shared" si="82"/>
        <v>0</v>
      </c>
      <c r="L401" s="112">
        <v>0</v>
      </c>
      <c r="M401" s="112">
        <v>0</v>
      </c>
      <c r="N401" s="112">
        <v>0</v>
      </c>
      <c r="O401" s="112">
        <v>0</v>
      </c>
      <c r="P401" s="352">
        <f t="shared" si="79"/>
        <v>0</v>
      </c>
      <c r="Q401" s="112">
        <v>0</v>
      </c>
      <c r="R401" s="112">
        <v>0</v>
      </c>
      <c r="S401" s="112">
        <v>0</v>
      </c>
      <c r="T401" s="112">
        <v>0</v>
      </c>
      <c r="U401" s="352">
        <f t="shared" si="80"/>
        <v>0</v>
      </c>
    </row>
    <row r="402" spans="2:21" s="261" customFormat="1" ht="23.45" customHeight="1" x14ac:dyDescent="0.25">
      <c r="B402" s="725"/>
      <c r="C402" s="731"/>
      <c r="D402" s="643"/>
      <c r="E402" s="90" t="s">
        <v>207</v>
      </c>
      <c r="F402" s="54">
        <f t="shared" si="81"/>
        <v>0</v>
      </c>
      <c r="G402" s="112">
        <v>0</v>
      </c>
      <c r="H402" s="121">
        <v>0</v>
      </c>
      <c r="I402" s="121">
        <v>0</v>
      </c>
      <c r="J402" s="121">
        <v>0</v>
      </c>
      <c r="K402" s="75">
        <f t="shared" si="82"/>
        <v>0</v>
      </c>
      <c r="L402" s="112">
        <v>0</v>
      </c>
      <c r="M402" s="112">
        <v>0</v>
      </c>
      <c r="N402" s="112">
        <v>0</v>
      </c>
      <c r="O402" s="112">
        <v>0</v>
      </c>
      <c r="P402" s="352">
        <f t="shared" si="79"/>
        <v>0</v>
      </c>
      <c r="Q402" s="112">
        <v>0</v>
      </c>
      <c r="R402" s="112">
        <v>0</v>
      </c>
      <c r="S402" s="112">
        <v>0</v>
      </c>
      <c r="T402" s="112">
        <v>0</v>
      </c>
      <c r="U402" s="352">
        <f t="shared" si="80"/>
        <v>0</v>
      </c>
    </row>
    <row r="403" spans="2:21" s="261" customFormat="1" ht="23.45" customHeight="1" thickBot="1" x14ac:dyDescent="0.3">
      <c r="B403" s="725"/>
      <c r="C403" s="731"/>
      <c r="D403" s="643"/>
      <c r="E403" s="91" t="s">
        <v>116</v>
      </c>
      <c r="F403" s="54">
        <f t="shared" si="81"/>
        <v>1</v>
      </c>
      <c r="G403" s="116">
        <v>0</v>
      </c>
      <c r="H403" s="123">
        <v>0</v>
      </c>
      <c r="I403" s="123">
        <v>0</v>
      </c>
      <c r="J403" s="123">
        <v>0</v>
      </c>
      <c r="K403" s="75">
        <f t="shared" si="82"/>
        <v>0</v>
      </c>
      <c r="L403" s="116">
        <v>0</v>
      </c>
      <c r="M403" s="116">
        <v>0</v>
      </c>
      <c r="N403" s="116">
        <v>0</v>
      </c>
      <c r="O403" s="116">
        <v>0</v>
      </c>
      <c r="P403" s="352">
        <f t="shared" si="79"/>
        <v>0</v>
      </c>
      <c r="Q403" s="116">
        <v>0</v>
      </c>
      <c r="R403" s="116">
        <v>0</v>
      </c>
      <c r="S403" s="116">
        <v>0</v>
      </c>
      <c r="T403" s="116">
        <v>1</v>
      </c>
      <c r="U403" s="352">
        <f t="shared" si="80"/>
        <v>1</v>
      </c>
    </row>
    <row r="404" spans="2:21" s="261" customFormat="1" ht="23.45" customHeight="1" thickBot="1" x14ac:dyDescent="0.3">
      <c r="B404" s="725"/>
      <c r="C404" s="731"/>
      <c r="D404" s="643"/>
      <c r="E404" s="100" t="s">
        <v>637</v>
      </c>
      <c r="F404" s="54">
        <f t="shared" si="81"/>
        <v>1</v>
      </c>
      <c r="G404" s="142">
        <v>0</v>
      </c>
      <c r="H404" s="161">
        <v>0</v>
      </c>
      <c r="I404" s="161">
        <v>0</v>
      </c>
      <c r="J404" s="161">
        <v>0</v>
      </c>
      <c r="K404" s="75">
        <f t="shared" si="82"/>
        <v>0</v>
      </c>
      <c r="L404" s="142">
        <v>0</v>
      </c>
      <c r="M404" s="142">
        <v>0</v>
      </c>
      <c r="N404" s="142">
        <v>0</v>
      </c>
      <c r="O404" s="142">
        <v>0</v>
      </c>
      <c r="P404" s="352">
        <f t="shared" si="79"/>
        <v>0</v>
      </c>
      <c r="Q404" s="142">
        <v>1</v>
      </c>
      <c r="R404" s="142">
        <v>0</v>
      </c>
      <c r="S404" s="142">
        <v>0</v>
      </c>
      <c r="T404" s="142">
        <v>0</v>
      </c>
      <c r="U404" s="352">
        <f t="shared" si="80"/>
        <v>1</v>
      </c>
    </row>
    <row r="405" spans="2:21" s="261" customFormat="1" ht="38.25" customHeight="1" thickBot="1" x14ac:dyDescent="0.3">
      <c r="B405" s="725"/>
      <c r="C405" s="731"/>
      <c r="D405" s="645"/>
      <c r="E405" s="100" t="s">
        <v>636</v>
      </c>
      <c r="F405" s="54">
        <f t="shared" si="81"/>
        <v>0</v>
      </c>
      <c r="G405" s="142">
        <v>0</v>
      </c>
      <c r="H405" s="161">
        <v>0</v>
      </c>
      <c r="I405" s="161">
        <v>0</v>
      </c>
      <c r="J405" s="161">
        <v>0</v>
      </c>
      <c r="K405" s="75">
        <f t="shared" si="82"/>
        <v>0</v>
      </c>
      <c r="L405" s="142">
        <v>0</v>
      </c>
      <c r="M405" s="142">
        <v>0</v>
      </c>
      <c r="N405" s="142">
        <v>0</v>
      </c>
      <c r="O405" s="142">
        <v>0</v>
      </c>
      <c r="P405" s="352">
        <f t="shared" si="79"/>
        <v>0</v>
      </c>
      <c r="Q405" s="142">
        <v>0</v>
      </c>
      <c r="R405" s="142">
        <v>0</v>
      </c>
      <c r="S405" s="142">
        <v>0</v>
      </c>
      <c r="T405" s="142">
        <v>0</v>
      </c>
      <c r="U405" s="352">
        <f t="shared" si="80"/>
        <v>0</v>
      </c>
    </row>
    <row r="406" spans="2:21" s="261" customFormat="1" ht="18" customHeight="1" x14ac:dyDescent="0.25">
      <c r="B406" s="726">
        <v>4</v>
      </c>
      <c r="C406" s="731"/>
      <c r="D406" s="655" t="s">
        <v>638</v>
      </c>
      <c r="E406" s="98" t="s">
        <v>120</v>
      </c>
      <c r="F406" s="54">
        <f t="shared" si="81"/>
        <v>0</v>
      </c>
      <c r="G406" s="119">
        <v>0</v>
      </c>
      <c r="H406" s="124">
        <v>0</v>
      </c>
      <c r="I406" s="124">
        <v>0</v>
      </c>
      <c r="J406" s="124">
        <v>0</v>
      </c>
      <c r="K406" s="75">
        <f t="shared" si="82"/>
        <v>0</v>
      </c>
      <c r="L406" s="119">
        <v>0</v>
      </c>
      <c r="M406" s="119">
        <v>0</v>
      </c>
      <c r="N406" s="119">
        <v>0</v>
      </c>
      <c r="O406" s="119">
        <v>0</v>
      </c>
      <c r="P406" s="352">
        <f t="shared" si="79"/>
        <v>0</v>
      </c>
      <c r="Q406" s="119">
        <v>0</v>
      </c>
      <c r="R406" s="119">
        <v>0</v>
      </c>
      <c r="S406" s="119">
        <v>0</v>
      </c>
      <c r="T406" s="119">
        <v>0</v>
      </c>
      <c r="U406" s="352">
        <f t="shared" si="80"/>
        <v>0</v>
      </c>
    </row>
    <row r="407" spans="2:21" s="261" customFormat="1" ht="12.75" customHeight="1" x14ac:dyDescent="0.25">
      <c r="B407" s="723"/>
      <c r="C407" s="731"/>
      <c r="D407" s="643"/>
      <c r="E407" s="98" t="s">
        <v>207</v>
      </c>
      <c r="F407" s="54">
        <f t="shared" si="81"/>
        <v>0</v>
      </c>
      <c r="G407" s="114">
        <v>0</v>
      </c>
      <c r="H407" s="122">
        <v>0</v>
      </c>
      <c r="I407" s="122">
        <v>0</v>
      </c>
      <c r="J407" s="122">
        <v>0</v>
      </c>
      <c r="K407" s="75">
        <f t="shared" si="82"/>
        <v>0</v>
      </c>
      <c r="L407" s="114">
        <v>0</v>
      </c>
      <c r="M407" s="114">
        <v>0</v>
      </c>
      <c r="N407" s="114">
        <v>0</v>
      </c>
      <c r="O407" s="114">
        <v>0</v>
      </c>
      <c r="P407" s="352">
        <f t="shared" si="79"/>
        <v>0</v>
      </c>
      <c r="Q407" s="114">
        <v>0</v>
      </c>
      <c r="R407" s="114">
        <v>0</v>
      </c>
      <c r="S407" s="114">
        <v>0</v>
      </c>
      <c r="T407" s="114">
        <v>0</v>
      </c>
      <c r="U407" s="352">
        <f t="shared" si="80"/>
        <v>0</v>
      </c>
    </row>
    <row r="408" spans="2:21" s="261" customFormat="1" ht="17.25" customHeight="1" thickBot="1" x14ac:dyDescent="0.3">
      <c r="B408" s="723"/>
      <c r="C408" s="731"/>
      <c r="D408" s="645"/>
      <c r="E408" s="91" t="s">
        <v>116</v>
      </c>
      <c r="F408" s="54">
        <f t="shared" si="81"/>
        <v>0</v>
      </c>
      <c r="G408" s="116">
        <v>0</v>
      </c>
      <c r="H408" s="123">
        <v>0</v>
      </c>
      <c r="I408" s="123">
        <v>0</v>
      </c>
      <c r="J408" s="123">
        <v>0</v>
      </c>
      <c r="K408" s="75">
        <f t="shared" si="82"/>
        <v>0</v>
      </c>
      <c r="L408" s="116">
        <v>0</v>
      </c>
      <c r="M408" s="116">
        <v>0</v>
      </c>
      <c r="N408" s="116">
        <v>0</v>
      </c>
      <c r="O408" s="116">
        <v>0</v>
      </c>
      <c r="P408" s="352">
        <f t="shared" si="79"/>
        <v>0</v>
      </c>
      <c r="Q408" s="116">
        <v>0</v>
      </c>
      <c r="R408" s="116">
        <v>0</v>
      </c>
      <c r="S408" s="116">
        <v>0</v>
      </c>
      <c r="T408" s="116">
        <v>0</v>
      </c>
      <c r="U408" s="352">
        <f t="shared" si="80"/>
        <v>0</v>
      </c>
    </row>
    <row r="409" spans="2:21" s="261" customFormat="1" ht="20.25" customHeight="1" x14ac:dyDescent="0.25">
      <c r="B409" s="726">
        <v>5</v>
      </c>
      <c r="C409" s="731"/>
      <c r="D409" s="655" t="s">
        <v>635</v>
      </c>
      <c r="E409" s="98" t="s">
        <v>120</v>
      </c>
      <c r="F409" s="54">
        <f t="shared" si="81"/>
        <v>74</v>
      </c>
      <c r="G409" s="119">
        <v>16</v>
      </c>
      <c r="H409" s="124">
        <v>0</v>
      </c>
      <c r="I409" s="124">
        <v>0</v>
      </c>
      <c r="J409" s="124">
        <v>0</v>
      </c>
      <c r="K409" s="75">
        <f t="shared" si="82"/>
        <v>16</v>
      </c>
      <c r="L409" s="119">
        <v>27</v>
      </c>
      <c r="M409" s="119">
        <v>0</v>
      </c>
      <c r="N409" s="119">
        <v>0</v>
      </c>
      <c r="O409" s="119">
        <v>0</v>
      </c>
      <c r="P409" s="352">
        <f t="shared" si="79"/>
        <v>27</v>
      </c>
      <c r="Q409" s="119">
        <v>31</v>
      </c>
      <c r="R409" s="119">
        <v>0</v>
      </c>
      <c r="S409" s="119">
        <v>0</v>
      </c>
      <c r="T409" s="119">
        <v>0</v>
      </c>
      <c r="U409" s="352">
        <f t="shared" si="80"/>
        <v>31</v>
      </c>
    </row>
    <row r="410" spans="2:21" s="261" customFormat="1" ht="21" customHeight="1" x14ac:dyDescent="0.25">
      <c r="B410" s="723"/>
      <c r="C410" s="731"/>
      <c r="D410" s="643"/>
      <c r="E410" s="90" t="s">
        <v>207</v>
      </c>
      <c r="F410" s="54">
        <f t="shared" si="81"/>
        <v>0</v>
      </c>
      <c r="G410" s="114">
        <v>0</v>
      </c>
      <c r="H410" s="122">
        <v>0</v>
      </c>
      <c r="I410" s="122">
        <v>0</v>
      </c>
      <c r="J410" s="122">
        <v>0</v>
      </c>
      <c r="K410" s="75">
        <f t="shared" si="82"/>
        <v>0</v>
      </c>
      <c r="L410" s="114">
        <v>0</v>
      </c>
      <c r="M410" s="114">
        <v>0</v>
      </c>
      <c r="N410" s="114">
        <v>0</v>
      </c>
      <c r="O410" s="114">
        <v>0</v>
      </c>
      <c r="P410" s="352">
        <f t="shared" si="79"/>
        <v>0</v>
      </c>
      <c r="Q410" s="114">
        <v>0</v>
      </c>
      <c r="R410" s="114">
        <v>0</v>
      </c>
      <c r="S410" s="114">
        <v>0</v>
      </c>
      <c r="T410" s="114">
        <v>0</v>
      </c>
      <c r="U410" s="352">
        <f t="shared" si="80"/>
        <v>0</v>
      </c>
    </row>
    <row r="411" spans="2:21" s="261" customFormat="1" ht="16.5" customHeight="1" thickBot="1" x14ac:dyDescent="0.3">
      <c r="B411" s="723"/>
      <c r="C411" s="731"/>
      <c r="D411" s="645"/>
      <c r="E411" s="91" t="s">
        <v>116</v>
      </c>
      <c r="F411" s="54">
        <f t="shared" si="81"/>
        <v>74</v>
      </c>
      <c r="G411" s="116">
        <v>16</v>
      </c>
      <c r="H411" s="123">
        <v>0</v>
      </c>
      <c r="I411" s="123">
        <v>0</v>
      </c>
      <c r="J411" s="123">
        <v>0</v>
      </c>
      <c r="K411" s="75">
        <f t="shared" si="82"/>
        <v>16</v>
      </c>
      <c r="L411" s="116">
        <v>27</v>
      </c>
      <c r="M411" s="116">
        <v>0</v>
      </c>
      <c r="N411" s="116">
        <v>0</v>
      </c>
      <c r="O411" s="116">
        <v>0</v>
      </c>
      <c r="P411" s="352">
        <f t="shared" si="79"/>
        <v>27</v>
      </c>
      <c r="Q411" s="116">
        <v>31</v>
      </c>
      <c r="R411" s="116">
        <v>0</v>
      </c>
      <c r="S411" s="116">
        <v>0</v>
      </c>
      <c r="T411" s="116">
        <v>0</v>
      </c>
      <c r="U411" s="352">
        <f t="shared" si="80"/>
        <v>31</v>
      </c>
    </row>
    <row r="412" spans="2:21" s="261" customFormat="1" ht="16.5" customHeight="1" x14ac:dyDescent="0.25">
      <c r="B412" s="20"/>
      <c r="C412" s="731"/>
      <c r="D412" s="670" t="s">
        <v>184</v>
      </c>
      <c r="E412" s="671"/>
      <c r="F412" s="54">
        <f t="shared" si="81"/>
        <v>74</v>
      </c>
      <c r="G412" s="75">
        <f t="shared" ref="G412:J414" si="83">G391+G396+G401+G406+G409</f>
        <v>16</v>
      </c>
      <c r="H412" s="75">
        <f t="shared" si="83"/>
        <v>0</v>
      </c>
      <c r="I412" s="75">
        <f t="shared" si="83"/>
        <v>0</v>
      </c>
      <c r="J412" s="75">
        <f t="shared" si="83"/>
        <v>0</v>
      </c>
      <c r="K412" s="75">
        <f t="shared" si="82"/>
        <v>16</v>
      </c>
      <c r="L412" s="75">
        <f t="shared" ref="L412:O414" si="84">L391+L396+L401+L406+L409</f>
        <v>27</v>
      </c>
      <c r="M412" s="75">
        <f t="shared" si="84"/>
        <v>0</v>
      </c>
      <c r="N412" s="75">
        <f t="shared" si="84"/>
        <v>0</v>
      </c>
      <c r="O412" s="75">
        <f t="shared" si="84"/>
        <v>0</v>
      </c>
      <c r="P412" s="352">
        <f t="shared" si="79"/>
        <v>27</v>
      </c>
      <c r="Q412" s="75">
        <f t="shared" ref="Q412:T414" si="85">Q391+Q396+Q401+Q406+Q409</f>
        <v>31</v>
      </c>
      <c r="R412" s="75">
        <f t="shared" si="85"/>
        <v>0</v>
      </c>
      <c r="S412" s="75">
        <f t="shared" si="85"/>
        <v>0</v>
      </c>
      <c r="T412" s="75">
        <f t="shared" si="85"/>
        <v>0</v>
      </c>
      <c r="U412" s="352">
        <f t="shared" si="80"/>
        <v>31</v>
      </c>
    </row>
    <row r="413" spans="2:21" s="261" customFormat="1" ht="16.5" customHeight="1" x14ac:dyDescent="0.25">
      <c r="B413" s="20"/>
      <c r="C413" s="731"/>
      <c r="D413" s="661" t="s">
        <v>185</v>
      </c>
      <c r="E413" s="662"/>
      <c r="F413" s="54">
        <f t="shared" si="81"/>
        <v>0</v>
      </c>
      <c r="G413" s="75">
        <f t="shared" si="83"/>
        <v>0</v>
      </c>
      <c r="H413" s="75">
        <f t="shared" si="83"/>
        <v>0</v>
      </c>
      <c r="I413" s="75">
        <f t="shared" si="83"/>
        <v>0</v>
      </c>
      <c r="J413" s="75">
        <f t="shared" si="83"/>
        <v>0</v>
      </c>
      <c r="K413" s="75">
        <f t="shared" si="82"/>
        <v>0</v>
      </c>
      <c r="L413" s="75">
        <f t="shared" si="84"/>
        <v>0</v>
      </c>
      <c r="M413" s="75">
        <f t="shared" si="84"/>
        <v>0</v>
      </c>
      <c r="N413" s="75">
        <f t="shared" si="84"/>
        <v>0</v>
      </c>
      <c r="O413" s="75">
        <f t="shared" si="84"/>
        <v>0</v>
      </c>
      <c r="P413" s="352">
        <f t="shared" si="79"/>
        <v>0</v>
      </c>
      <c r="Q413" s="75">
        <f t="shared" si="85"/>
        <v>0</v>
      </c>
      <c r="R413" s="75">
        <f t="shared" si="85"/>
        <v>0</v>
      </c>
      <c r="S413" s="75">
        <f t="shared" si="85"/>
        <v>0</v>
      </c>
      <c r="T413" s="75">
        <f t="shared" si="85"/>
        <v>0</v>
      </c>
      <c r="U413" s="352">
        <f t="shared" si="80"/>
        <v>0</v>
      </c>
    </row>
    <row r="414" spans="2:21" s="261" customFormat="1" ht="16.5" customHeight="1" thickBot="1" x14ac:dyDescent="0.3">
      <c r="B414" s="20"/>
      <c r="C414" s="731"/>
      <c r="D414" s="665" t="s">
        <v>186</v>
      </c>
      <c r="E414" s="666"/>
      <c r="F414" s="54">
        <f t="shared" si="81"/>
        <v>75</v>
      </c>
      <c r="G414" s="75">
        <f t="shared" si="83"/>
        <v>16</v>
      </c>
      <c r="H414" s="75">
        <f t="shared" si="83"/>
        <v>0</v>
      </c>
      <c r="I414" s="75">
        <f t="shared" si="83"/>
        <v>0</v>
      </c>
      <c r="J414" s="75">
        <f t="shared" si="83"/>
        <v>0</v>
      </c>
      <c r="K414" s="75">
        <f t="shared" si="82"/>
        <v>16</v>
      </c>
      <c r="L414" s="75">
        <f t="shared" si="84"/>
        <v>27</v>
      </c>
      <c r="M414" s="75">
        <f t="shared" si="84"/>
        <v>0</v>
      </c>
      <c r="N414" s="75">
        <f t="shared" si="84"/>
        <v>0</v>
      </c>
      <c r="O414" s="75">
        <f t="shared" si="84"/>
        <v>0</v>
      </c>
      <c r="P414" s="352">
        <f t="shared" si="79"/>
        <v>27</v>
      </c>
      <c r="Q414" s="75">
        <f t="shared" si="85"/>
        <v>31</v>
      </c>
      <c r="R414" s="75">
        <f t="shared" si="85"/>
        <v>0</v>
      </c>
      <c r="S414" s="75">
        <f t="shared" si="85"/>
        <v>0</v>
      </c>
      <c r="T414" s="75">
        <f t="shared" si="85"/>
        <v>1</v>
      </c>
      <c r="U414" s="352">
        <f t="shared" si="80"/>
        <v>32</v>
      </c>
    </row>
    <row r="415" spans="2:21" s="261" customFormat="1" ht="16.5" customHeight="1" thickBot="1" x14ac:dyDescent="0.3">
      <c r="B415" s="235"/>
      <c r="C415" s="731"/>
      <c r="D415" s="659" t="s">
        <v>495</v>
      </c>
      <c r="E415" s="660"/>
      <c r="F415" s="54">
        <f t="shared" si="81"/>
        <v>10</v>
      </c>
      <c r="G415" s="75">
        <f t="shared" ref="G415:J416" si="86">G394+G399+G404</f>
        <v>1</v>
      </c>
      <c r="H415" s="75">
        <f t="shared" si="86"/>
        <v>0</v>
      </c>
      <c r="I415" s="75">
        <f t="shared" si="86"/>
        <v>0</v>
      </c>
      <c r="J415" s="75">
        <f t="shared" si="86"/>
        <v>0</v>
      </c>
      <c r="K415" s="75">
        <f t="shared" si="82"/>
        <v>1</v>
      </c>
      <c r="L415" s="75">
        <f t="shared" ref="L415:O416" si="87">L394+L399+L404</f>
        <v>3</v>
      </c>
      <c r="M415" s="75">
        <f t="shared" si="87"/>
        <v>0</v>
      </c>
      <c r="N415" s="75">
        <f t="shared" si="87"/>
        <v>0</v>
      </c>
      <c r="O415" s="75">
        <f t="shared" si="87"/>
        <v>0</v>
      </c>
      <c r="P415" s="352">
        <f t="shared" si="79"/>
        <v>3</v>
      </c>
      <c r="Q415" s="75">
        <f t="shared" ref="Q415:T416" si="88">Q394+Q399+Q404</f>
        <v>6</v>
      </c>
      <c r="R415" s="75">
        <f t="shared" si="88"/>
        <v>0</v>
      </c>
      <c r="S415" s="75">
        <f t="shared" si="88"/>
        <v>0</v>
      </c>
      <c r="T415" s="75">
        <f t="shared" si="88"/>
        <v>0</v>
      </c>
      <c r="U415" s="352">
        <f t="shared" si="80"/>
        <v>6</v>
      </c>
    </row>
    <row r="416" spans="2:21" s="261" customFormat="1" ht="16.5" customHeight="1" thickBot="1" x14ac:dyDescent="0.3">
      <c r="B416" s="179"/>
      <c r="C416" s="732"/>
      <c r="D416" s="659" t="s">
        <v>654</v>
      </c>
      <c r="E416" s="660"/>
      <c r="F416" s="54">
        <f t="shared" si="81"/>
        <v>0</v>
      </c>
      <c r="G416" s="75">
        <f t="shared" si="86"/>
        <v>0</v>
      </c>
      <c r="H416" s="75">
        <f t="shared" si="86"/>
        <v>0</v>
      </c>
      <c r="I416" s="75">
        <f t="shared" si="86"/>
        <v>0</v>
      </c>
      <c r="J416" s="75">
        <f t="shared" si="86"/>
        <v>0</v>
      </c>
      <c r="K416" s="75">
        <f t="shared" si="82"/>
        <v>0</v>
      </c>
      <c r="L416" s="75">
        <f t="shared" si="87"/>
        <v>0</v>
      </c>
      <c r="M416" s="75">
        <f t="shared" si="87"/>
        <v>0</v>
      </c>
      <c r="N416" s="75">
        <f t="shared" si="87"/>
        <v>0</v>
      </c>
      <c r="O416" s="75">
        <f t="shared" si="87"/>
        <v>0</v>
      </c>
      <c r="P416" s="352">
        <f t="shared" si="79"/>
        <v>0</v>
      </c>
      <c r="Q416" s="75">
        <f t="shared" si="88"/>
        <v>0</v>
      </c>
      <c r="R416" s="75">
        <f t="shared" si="88"/>
        <v>0</v>
      </c>
      <c r="S416" s="75">
        <f t="shared" si="88"/>
        <v>0</v>
      </c>
      <c r="T416" s="75">
        <f t="shared" si="88"/>
        <v>0</v>
      </c>
      <c r="U416" s="352">
        <f t="shared" si="80"/>
        <v>0</v>
      </c>
    </row>
    <row r="417" spans="2:21" s="261" customFormat="1" ht="16.5" customHeight="1" thickBot="1" x14ac:dyDescent="0.3">
      <c r="B417" s="726">
        <v>1</v>
      </c>
      <c r="C417" s="720" t="s">
        <v>410</v>
      </c>
      <c r="D417" s="634" t="s">
        <v>485</v>
      </c>
      <c r="E417" s="96" t="s">
        <v>120</v>
      </c>
      <c r="F417" s="54">
        <f t="shared" si="81"/>
        <v>0</v>
      </c>
      <c r="G417" s="139"/>
      <c r="H417" s="139"/>
      <c r="I417" s="139"/>
      <c r="J417" s="139"/>
      <c r="K417" s="75">
        <f t="shared" si="82"/>
        <v>0</v>
      </c>
      <c r="L417" s="305"/>
      <c r="M417" s="305"/>
      <c r="N417" s="305"/>
      <c r="O417" s="305"/>
      <c r="P417" s="352">
        <f t="shared" si="79"/>
        <v>0</v>
      </c>
      <c r="Q417" s="305"/>
      <c r="R417" s="305"/>
      <c r="S417" s="305"/>
      <c r="T417" s="305"/>
      <c r="U417" s="352">
        <f t="shared" si="80"/>
        <v>0</v>
      </c>
    </row>
    <row r="418" spans="2:21" s="261" customFormat="1" ht="16.5" customHeight="1" thickBot="1" x14ac:dyDescent="0.3">
      <c r="B418" s="723"/>
      <c r="C418" s="721"/>
      <c r="D418" s="634"/>
      <c r="E418" s="97" t="s">
        <v>207</v>
      </c>
      <c r="F418" s="54">
        <f t="shared" si="81"/>
        <v>0</v>
      </c>
      <c r="G418" s="136"/>
      <c r="H418" s="136"/>
      <c r="I418" s="136"/>
      <c r="J418" s="136"/>
      <c r="K418" s="75">
        <f t="shared" si="82"/>
        <v>0</v>
      </c>
      <c r="L418" s="305"/>
      <c r="M418" s="305"/>
      <c r="N418" s="305"/>
      <c r="O418" s="305"/>
      <c r="P418" s="352">
        <f t="shared" si="79"/>
        <v>0</v>
      </c>
      <c r="Q418" s="305"/>
      <c r="R418" s="305"/>
      <c r="S418" s="305"/>
      <c r="T418" s="305"/>
      <c r="U418" s="352">
        <f t="shared" si="80"/>
        <v>0</v>
      </c>
    </row>
    <row r="419" spans="2:21" s="261" customFormat="1" ht="16.5" customHeight="1" thickBot="1" x14ac:dyDescent="0.3">
      <c r="B419" s="723"/>
      <c r="C419" s="721"/>
      <c r="D419" s="634"/>
      <c r="E419" s="99" t="s">
        <v>116</v>
      </c>
      <c r="F419" s="54">
        <f t="shared" si="81"/>
        <v>0</v>
      </c>
      <c r="G419" s="144">
        <v>0</v>
      </c>
      <c r="H419" s="103">
        <v>0</v>
      </c>
      <c r="I419" s="103">
        <v>0</v>
      </c>
      <c r="J419" s="103">
        <v>0</v>
      </c>
      <c r="K419" s="75">
        <f t="shared" si="82"/>
        <v>0</v>
      </c>
      <c r="L419" s="144">
        <v>0</v>
      </c>
      <c r="M419" s="144">
        <v>0</v>
      </c>
      <c r="N419" s="144">
        <v>0</v>
      </c>
      <c r="O419" s="144">
        <v>0</v>
      </c>
      <c r="P419" s="352">
        <f t="shared" si="79"/>
        <v>0</v>
      </c>
      <c r="Q419" s="144">
        <v>0</v>
      </c>
      <c r="R419" s="144">
        <v>0</v>
      </c>
      <c r="S419" s="144">
        <v>0</v>
      </c>
      <c r="T419" s="144">
        <v>0</v>
      </c>
      <c r="U419" s="352">
        <f t="shared" si="80"/>
        <v>0</v>
      </c>
    </row>
    <row r="420" spans="2:21" s="261" customFormat="1" ht="16.5" customHeight="1" thickBot="1" x14ac:dyDescent="0.3">
      <c r="B420" s="723"/>
      <c r="C420" s="721"/>
      <c r="D420" s="634"/>
      <c r="E420" s="100" t="s">
        <v>637</v>
      </c>
      <c r="F420" s="54">
        <f t="shared" si="81"/>
        <v>1</v>
      </c>
      <c r="G420" s="236">
        <v>1</v>
      </c>
      <c r="H420" s="182">
        <v>0</v>
      </c>
      <c r="I420" s="182">
        <v>0</v>
      </c>
      <c r="J420" s="182">
        <v>0</v>
      </c>
      <c r="K420" s="75">
        <f t="shared" si="82"/>
        <v>1</v>
      </c>
      <c r="L420" s="236">
        <v>0</v>
      </c>
      <c r="M420" s="236">
        <v>0</v>
      </c>
      <c r="N420" s="236">
        <v>0</v>
      </c>
      <c r="O420" s="236">
        <v>0</v>
      </c>
      <c r="P420" s="352">
        <f t="shared" si="79"/>
        <v>0</v>
      </c>
      <c r="Q420" s="144">
        <v>0</v>
      </c>
      <c r="R420" s="144">
        <v>0</v>
      </c>
      <c r="S420" s="144">
        <v>0</v>
      </c>
      <c r="T420" s="144">
        <v>0</v>
      </c>
      <c r="U420" s="352">
        <f t="shared" si="80"/>
        <v>0</v>
      </c>
    </row>
    <row r="421" spans="2:21" s="261" customFormat="1" ht="21.75" thickBot="1" x14ac:dyDescent="0.3">
      <c r="B421" s="724"/>
      <c r="C421" s="721"/>
      <c r="D421" s="635"/>
      <c r="E421" s="100" t="s">
        <v>636</v>
      </c>
      <c r="F421" s="54">
        <f t="shared" si="81"/>
        <v>0</v>
      </c>
      <c r="G421" s="142">
        <v>0</v>
      </c>
      <c r="H421" s="161">
        <v>0</v>
      </c>
      <c r="I421" s="161">
        <v>0</v>
      </c>
      <c r="J421" s="161">
        <v>0</v>
      </c>
      <c r="K421" s="75">
        <f t="shared" si="82"/>
        <v>0</v>
      </c>
      <c r="L421" s="142">
        <v>0</v>
      </c>
      <c r="M421" s="142">
        <v>0</v>
      </c>
      <c r="N421" s="142">
        <v>0</v>
      </c>
      <c r="O421" s="142">
        <v>0</v>
      </c>
      <c r="P421" s="352">
        <f t="shared" si="79"/>
        <v>0</v>
      </c>
      <c r="Q421" s="144">
        <v>0</v>
      </c>
      <c r="R421" s="144">
        <v>0</v>
      </c>
      <c r="S421" s="144">
        <v>0</v>
      </c>
      <c r="T421" s="144">
        <v>0</v>
      </c>
      <c r="U421" s="352">
        <f t="shared" si="80"/>
        <v>0</v>
      </c>
    </row>
    <row r="422" spans="2:21" s="261" customFormat="1" ht="16.5" customHeight="1" thickBot="1" x14ac:dyDescent="0.3">
      <c r="B422" s="723">
        <v>2</v>
      </c>
      <c r="C422" s="721"/>
      <c r="D422" s="633" t="s">
        <v>583</v>
      </c>
      <c r="E422" s="96" t="s">
        <v>120</v>
      </c>
      <c r="F422" s="54">
        <f t="shared" si="81"/>
        <v>0</v>
      </c>
      <c r="G422" s="139"/>
      <c r="H422" s="139"/>
      <c r="I422" s="139"/>
      <c r="J422" s="139"/>
      <c r="K422" s="75">
        <f t="shared" si="82"/>
        <v>0</v>
      </c>
      <c r="L422" s="305"/>
      <c r="M422" s="305"/>
      <c r="N422" s="305"/>
      <c r="O422" s="305"/>
      <c r="P422" s="352">
        <f t="shared" si="79"/>
        <v>0</v>
      </c>
      <c r="Q422" s="305"/>
      <c r="R422" s="305"/>
      <c r="S422" s="305"/>
      <c r="T422" s="305"/>
      <c r="U422" s="352">
        <f t="shared" si="80"/>
        <v>0</v>
      </c>
    </row>
    <row r="423" spans="2:21" s="261" customFormat="1" ht="16.5" customHeight="1" thickBot="1" x14ac:dyDescent="0.3">
      <c r="B423" s="723"/>
      <c r="C423" s="721"/>
      <c r="D423" s="634"/>
      <c r="E423" s="97" t="s">
        <v>207</v>
      </c>
      <c r="F423" s="54">
        <f t="shared" si="81"/>
        <v>0</v>
      </c>
      <c r="G423" s="136"/>
      <c r="H423" s="136"/>
      <c r="I423" s="136"/>
      <c r="J423" s="136"/>
      <c r="K423" s="75">
        <f t="shared" si="82"/>
        <v>0</v>
      </c>
      <c r="L423" s="305"/>
      <c r="M423" s="305"/>
      <c r="N423" s="305"/>
      <c r="O423" s="305"/>
      <c r="P423" s="352">
        <f t="shared" si="79"/>
        <v>0</v>
      </c>
      <c r="Q423" s="305"/>
      <c r="R423" s="305"/>
      <c r="S423" s="305"/>
      <c r="T423" s="305"/>
      <c r="U423" s="352">
        <f t="shared" si="80"/>
        <v>0</v>
      </c>
    </row>
    <row r="424" spans="2:21" s="261" customFormat="1" ht="16.5" customHeight="1" thickBot="1" x14ac:dyDescent="0.3">
      <c r="B424" s="723"/>
      <c r="C424" s="721"/>
      <c r="D424" s="634"/>
      <c r="E424" s="99" t="s">
        <v>116</v>
      </c>
      <c r="F424" s="54">
        <f t="shared" si="81"/>
        <v>0</v>
      </c>
      <c r="G424" s="144">
        <v>0</v>
      </c>
      <c r="H424" s="103">
        <v>0</v>
      </c>
      <c r="I424" s="103">
        <v>0</v>
      </c>
      <c r="J424" s="103">
        <v>0</v>
      </c>
      <c r="K424" s="75">
        <f t="shared" si="82"/>
        <v>0</v>
      </c>
      <c r="L424" s="144">
        <v>0</v>
      </c>
      <c r="M424" s="144">
        <v>0</v>
      </c>
      <c r="N424" s="144">
        <v>0</v>
      </c>
      <c r="O424" s="144">
        <v>0</v>
      </c>
      <c r="P424" s="352">
        <f t="shared" si="79"/>
        <v>0</v>
      </c>
      <c r="Q424" s="144">
        <v>0</v>
      </c>
      <c r="R424" s="144">
        <v>0</v>
      </c>
      <c r="S424" s="144">
        <v>0</v>
      </c>
      <c r="T424" s="144">
        <v>0</v>
      </c>
      <c r="U424" s="352">
        <f t="shared" si="80"/>
        <v>0</v>
      </c>
    </row>
    <row r="425" spans="2:21" s="261" customFormat="1" ht="16.5" customHeight="1" thickBot="1" x14ac:dyDescent="0.3">
      <c r="B425" s="723"/>
      <c r="C425" s="721"/>
      <c r="D425" s="634"/>
      <c r="E425" s="100" t="s">
        <v>637</v>
      </c>
      <c r="F425" s="54">
        <f t="shared" si="81"/>
        <v>0</v>
      </c>
      <c r="G425" s="236">
        <v>0</v>
      </c>
      <c r="H425" s="182">
        <v>0</v>
      </c>
      <c r="I425" s="182">
        <v>0</v>
      </c>
      <c r="J425" s="182">
        <v>0</v>
      </c>
      <c r="K425" s="75">
        <f t="shared" si="82"/>
        <v>0</v>
      </c>
      <c r="L425" s="236">
        <v>0</v>
      </c>
      <c r="M425" s="236">
        <v>0</v>
      </c>
      <c r="N425" s="236">
        <v>0</v>
      </c>
      <c r="O425" s="236">
        <v>0</v>
      </c>
      <c r="P425" s="352">
        <f t="shared" si="79"/>
        <v>0</v>
      </c>
      <c r="Q425" s="236">
        <v>0</v>
      </c>
      <c r="R425" s="236">
        <v>0</v>
      </c>
      <c r="S425" s="236">
        <v>0</v>
      </c>
      <c r="T425" s="236">
        <v>0</v>
      </c>
      <c r="U425" s="352">
        <f t="shared" si="80"/>
        <v>0</v>
      </c>
    </row>
    <row r="426" spans="2:21" s="261" customFormat="1" ht="21.75" thickBot="1" x14ac:dyDescent="0.3">
      <c r="B426" s="724"/>
      <c r="C426" s="721"/>
      <c r="D426" s="635"/>
      <c r="E426" s="100" t="s">
        <v>636</v>
      </c>
      <c r="F426" s="54">
        <f t="shared" si="81"/>
        <v>0</v>
      </c>
      <c r="G426" s="142">
        <v>0</v>
      </c>
      <c r="H426" s="161">
        <v>0</v>
      </c>
      <c r="I426" s="161">
        <v>0</v>
      </c>
      <c r="J426" s="161">
        <v>0</v>
      </c>
      <c r="K426" s="75">
        <f t="shared" si="82"/>
        <v>0</v>
      </c>
      <c r="L426" s="142">
        <v>0</v>
      </c>
      <c r="M426" s="142">
        <v>0</v>
      </c>
      <c r="N426" s="142">
        <v>0</v>
      </c>
      <c r="O426" s="142">
        <v>0</v>
      </c>
      <c r="P426" s="352">
        <f t="shared" si="79"/>
        <v>0</v>
      </c>
      <c r="Q426" s="142">
        <v>0</v>
      </c>
      <c r="R426" s="142">
        <v>0</v>
      </c>
      <c r="S426" s="142">
        <v>0</v>
      </c>
      <c r="T426" s="142">
        <v>0</v>
      </c>
      <c r="U426" s="352">
        <f t="shared" si="80"/>
        <v>0</v>
      </c>
    </row>
    <row r="427" spans="2:21" s="261" customFormat="1" ht="16.5" customHeight="1" x14ac:dyDescent="0.25">
      <c r="B427" s="726">
        <v>3</v>
      </c>
      <c r="C427" s="721"/>
      <c r="D427" s="633" t="s">
        <v>411</v>
      </c>
      <c r="E427" s="127" t="s">
        <v>120</v>
      </c>
      <c r="F427" s="54">
        <f t="shared" si="81"/>
        <v>0</v>
      </c>
      <c r="G427" s="117">
        <v>0</v>
      </c>
      <c r="H427" s="120">
        <v>0</v>
      </c>
      <c r="I427" s="120">
        <v>0</v>
      </c>
      <c r="J427" s="120">
        <v>0</v>
      </c>
      <c r="K427" s="75">
        <f t="shared" si="82"/>
        <v>0</v>
      </c>
      <c r="L427" s="117">
        <v>0</v>
      </c>
      <c r="M427" s="117">
        <v>0</v>
      </c>
      <c r="N427" s="117">
        <v>0</v>
      </c>
      <c r="O427" s="117">
        <v>0</v>
      </c>
      <c r="P427" s="352">
        <f t="shared" si="79"/>
        <v>0</v>
      </c>
      <c r="Q427" s="117">
        <v>0</v>
      </c>
      <c r="R427" s="117">
        <v>0</v>
      </c>
      <c r="S427" s="117">
        <v>0</v>
      </c>
      <c r="T427" s="117">
        <v>0</v>
      </c>
      <c r="U427" s="352">
        <f t="shared" si="80"/>
        <v>0</v>
      </c>
    </row>
    <row r="428" spans="2:21" s="261" customFormat="1" ht="16.5" customHeight="1" x14ac:dyDescent="0.25">
      <c r="B428" s="723"/>
      <c r="C428" s="721"/>
      <c r="D428" s="634"/>
      <c r="E428" s="98" t="s">
        <v>207</v>
      </c>
      <c r="F428" s="54">
        <f t="shared" si="81"/>
        <v>0</v>
      </c>
      <c r="G428" s="112">
        <v>0</v>
      </c>
      <c r="H428" s="121">
        <v>0</v>
      </c>
      <c r="I428" s="121">
        <v>0</v>
      </c>
      <c r="J428" s="121">
        <v>0</v>
      </c>
      <c r="K428" s="75">
        <f t="shared" si="82"/>
        <v>0</v>
      </c>
      <c r="L428" s="112">
        <v>0</v>
      </c>
      <c r="M428" s="112">
        <v>0</v>
      </c>
      <c r="N428" s="112">
        <v>0</v>
      </c>
      <c r="O428" s="112">
        <v>0</v>
      </c>
      <c r="P428" s="352">
        <f t="shared" si="79"/>
        <v>0</v>
      </c>
      <c r="Q428" s="117">
        <v>0</v>
      </c>
      <c r="R428" s="117">
        <v>0</v>
      </c>
      <c r="S428" s="117">
        <v>0</v>
      </c>
      <c r="T428" s="117">
        <v>0</v>
      </c>
      <c r="U428" s="352">
        <f t="shared" si="80"/>
        <v>0</v>
      </c>
    </row>
    <row r="429" spans="2:21" s="261" customFormat="1" ht="16.5" customHeight="1" thickBot="1" x14ac:dyDescent="0.3">
      <c r="B429" s="723"/>
      <c r="C429" s="721"/>
      <c r="D429" s="634"/>
      <c r="E429" s="99" t="s">
        <v>116</v>
      </c>
      <c r="F429" s="54">
        <f t="shared" si="81"/>
        <v>0</v>
      </c>
      <c r="G429" s="116">
        <v>0</v>
      </c>
      <c r="H429" s="123">
        <v>0</v>
      </c>
      <c r="I429" s="123">
        <v>0</v>
      </c>
      <c r="J429" s="123">
        <v>0</v>
      </c>
      <c r="K429" s="75">
        <f t="shared" si="82"/>
        <v>0</v>
      </c>
      <c r="L429" s="116">
        <v>0</v>
      </c>
      <c r="M429" s="116">
        <v>0</v>
      </c>
      <c r="N429" s="116">
        <v>0</v>
      </c>
      <c r="O429" s="116">
        <v>0</v>
      </c>
      <c r="P429" s="352">
        <f t="shared" si="79"/>
        <v>0</v>
      </c>
      <c r="Q429" s="117">
        <v>0</v>
      </c>
      <c r="R429" s="117">
        <v>0</v>
      </c>
      <c r="S429" s="117">
        <v>0</v>
      </c>
      <c r="T429" s="117">
        <v>0</v>
      </c>
      <c r="U429" s="352">
        <f t="shared" si="80"/>
        <v>0</v>
      </c>
    </row>
    <row r="430" spans="2:21" s="261" customFormat="1" ht="16.5" customHeight="1" thickBot="1" x14ac:dyDescent="0.3">
      <c r="B430" s="723"/>
      <c r="C430" s="721"/>
      <c r="D430" s="634"/>
      <c r="E430" s="100" t="s">
        <v>637</v>
      </c>
      <c r="F430" s="54">
        <f t="shared" si="81"/>
        <v>0</v>
      </c>
      <c r="G430" s="142">
        <v>0</v>
      </c>
      <c r="H430" s="161">
        <v>0</v>
      </c>
      <c r="I430" s="161">
        <v>0</v>
      </c>
      <c r="J430" s="161">
        <v>0</v>
      </c>
      <c r="K430" s="75">
        <f t="shared" si="82"/>
        <v>0</v>
      </c>
      <c r="L430" s="142">
        <v>0</v>
      </c>
      <c r="M430" s="142">
        <v>0</v>
      </c>
      <c r="N430" s="142">
        <v>0</v>
      </c>
      <c r="O430" s="142">
        <v>0</v>
      </c>
      <c r="P430" s="352">
        <f t="shared" si="79"/>
        <v>0</v>
      </c>
      <c r="Q430" s="117">
        <v>0</v>
      </c>
      <c r="R430" s="117">
        <v>0</v>
      </c>
      <c r="S430" s="117">
        <v>0</v>
      </c>
      <c r="T430" s="117">
        <v>0</v>
      </c>
      <c r="U430" s="352">
        <f t="shared" si="80"/>
        <v>0</v>
      </c>
    </row>
    <row r="431" spans="2:21" s="261" customFormat="1" ht="21.75" thickBot="1" x14ac:dyDescent="0.3">
      <c r="B431" s="724"/>
      <c r="C431" s="721"/>
      <c r="D431" s="635"/>
      <c r="E431" s="100" t="s">
        <v>636</v>
      </c>
      <c r="F431" s="54">
        <f t="shared" si="81"/>
        <v>0</v>
      </c>
      <c r="G431" s="142">
        <v>0</v>
      </c>
      <c r="H431" s="161">
        <v>0</v>
      </c>
      <c r="I431" s="161">
        <v>0</v>
      </c>
      <c r="J431" s="161">
        <v>0</v>
      </c>
      <c r="K431" s="75">
        <f t="shared" si="82"/>
        <v>0</v>
      </c>
      <c r="L431" s="142">
        <v>0</v>
      </c>
      <c r="M431" s="142">
        <v>0</v>
      </c>
      <c r="N431" s="142">
        <v>0</v>
      </c>
      <c r="O431" s="142">
        <v>0</v>
      </c>
      <c r="P431" s="352">
        <f t="shared" si="79"/>
        <v>0</v>
      </c>
      <c r="Q431" s="117">
        <v>0</v>
      </c>
      <c r="R431" s="117">
        <v>0</v>
      </c>
      <c r="S431" s="117">
        <v>0</v>
      </c>
      <c r="T431" s="117">
        <v>0</v>
      </c>
      <c r="U431" s="352">
        <f t="shared" si="80"/>
        <v>0</v>
      </c>
    </row>
    <row r="432" spans="2:21" s="261" customFormat="1" ht="19.5" customHeight="1" x14ac:dyDescent="0.25">
      <c r="B432" s="723">
        <v>4</v>
      </c>
      <c r="C432" s="721"/>
      <c r="D432" s="642" t="s">
        <v>412</v>
      </c>
      <c r="E432" s="127" t="s">
        <v>120</v>
      </c>
      <c r="F432" s="54">
        <f t="shared" si="81"/>
        <v>0</v>
      </c>
      <c r="G432" s="117">
        <v>0</v>
      </c>
      <c r="H432" s="120">
        <v>0</v>
      </c>
      <c r="I432" s="120">
        <v>0</v>
      </c>
      <c r="J432" s="120">
        <v>0</v>
      </c>
      <c r="K432" s="75">
        <f t="shared" si="82"/>
        <v>0</v>
      </c>
      <c r="L432" s="117">
        <v>0</v>
      </c>
      <c r="M432" s="117">
        <v>0</v>
      </c>
      <c r="N432" s="117">
        <v>0</v>
      </c>
      <c r="O432" s="117">
        <v>0</v>
      </c>
      <c r="P432" s="352">
        <f t="shared" si="79"/>
        <v>0</v>
      </c>
      <c r="Q432" s="117">
        <v>0</v>
      </c>
      <c r="R432" s="117">
        <v>0</v>
      </c>
      <c r="S432" s="117">
        <v>0</v>
      </c>
      <c r="T432" s="117">
        <v>0</v>
      </c>
      <c r="U432" s="352">
        <f t="shared" si="80"/>
        <v>0</v>
      </c>
    </row>
    <row r="433" spans="2:21" s="261" customFormat="1" ht="19.5" customHeight="1" x14ac:dyDescent="0.25">
      <c r="B433" s="723"/>
      <c r="C433" s="721"/>
      <c r="D433" s="643"/>
      <c r="E433" s="98" t="s">
        <v>207</v>
      </c>
      <c r="F433" s="54">
        <f t="shared" si="81"/>
        <v>0</v>
      </c>
      <c r="G433" s="112">
        <v>0</v>
      </c>
      <c r="H433" s="121"/>
      <c r="I433" s="121">
        <v>0</v>
      </c>
      <c r="J433" s="121">
        <v>0</v>
      </c>
      <c r="K433" s="75">
        <f t="shared" si="82"/>
        <v>0</v>
      </c>
      <c r="L433" s="112">
        <v>0</v>
      </c>
      <c r="M433" s="112">
        <v>0</v>
      </c>
      <c r="N433" s="112">
        <v>0</v>
      </c>
      <c r="O433" s="112">
        <v>0</v>
      </c>
      <c r="P433" s="352">
        <f t="shared" si="79"/>
        <v>0</v>
      </c>
      <c r="Q433" s="117">
        <v>0</v>
      </c>
      <c r="R433" s="117">
        <v>0</v>
      </c>
      <c r="S433" s="117">
        <v>0</v>
      </c>
      <c r="T433" s="117">
        <v>0</v>
      </c>
      <c r="U433" s="352">
        <f t="shared" si="80"/>
        <v>0</v>
      </c>
    </row>
    <row r="434" spans="2:21" s="261" customFormat="1" ht="19.5" customHeight="1" thickBot="1" x14ac:dyDescent="0.3">
      <c r="B434" s="723"/>
      <c r="C434" s="721"/>
      <c r="D434" s="643"/>
      <c r="E434" s="99" t="s">
        <v>116</v>
      </c>
      <c r="F434" s="54">
        <f t="shared" si="81"/>
        <v>0</v>
      </c>
      <c r="G434" s="116">
        <v>0</v>
      </c>
      <c r="H434" s="123">
        <v>0</v>
      </c>
      <c r="I434" s="123">
        <v>0</v>
      </c>
      <c r="J434" s="123">
        <v>0</v>
      </c>
      <c r="K434" s="75">
        <f t="shared" si="82"/>
        <v>0</v>
      </c>
      <c r="L434" s="116">
        <v>0</v>
      </c>
      <c r="M434" s="116">
        <v>0</v>
      </c>
      <c r="N434" s="116">
        <v>0</v>
      </c>
      <c r="O434" s="116">
        <v>0</v>
      </c>
      <c r="P434" s="352">
        <f t="shared" si="79"/>
        <v>0</v>
      </c>
      <c r="Q434" s="117">
        <v>0</v>
      </c>
      <c r="R434" s="117">
        <v>0</v>
      </c>
      <c r="S434" s="117">
        <v>0</v>
      </c>
      <c r="T434" s="117">
        <v>0</v>
      </c>
      <c r="U434" s="352">
        <f t="shared" si="80"/>
        <v>0</v>
      </c>
    </row>
    <row r="435" spans="2:21" s="261" customFormat="1" ht="19.5" customHeight="1" thickBot="1" x14ac:dyDescent="0.3">
      <c r="B435" s="723"/>
      <c r="C435" s="721"/>
      <c r="D435" s="643"/>
      <c r="E435" s="100" t="s">
        <v>637</v>
      </c>
      <c r="F435" s="54">
        <f t="shared" si="81"/>
        <v>0</v>
      </c>
      <c r="G435" s="116">
        <v>0</v>
      </c>
      <c r="H435" s="123">
        <v>0</v>
      </c>
      <c r="I435" s="123">
        <v>0</v>
      </c>
      <c r="J435" s="123">
        <v>0</v>
      </c>
      <c r="K435" s="75">
        <f t="shared" si="82"/>
        <v>0</v>
      </c>
      <c r="L435" s="142">
        <v>0</v>
      </c>
      <c r="M435" s="142">
        <v>0</v>
      </c>
      <c r="N435" s="142">
        <v>0</v>
      </c>
      <c r="O435" s="142">
        <v>0</v>
      </c>
      <c r="P435" s="352">
        <f t="shared" si="79"/>
        <v>0</v>
      </c>
      <c r="Q435" s="117">
        <v>0</v>
      </c>
      <c r="R435" s="117">
        <v>0</v>
      </c>
      <c r="S435" s="117">
        <v>0</v>
      </c>
      <c r="T435" s="117">
        <v>0</v>
      </c>
      <c r="U435" s="352">
        <f t="shared" si="80"/>
        <v>0</v>
      </c>
    </row>
    <row r="436" spans="2:21" s="261" customFormat="1" ht="32.25" customHeight="1" thickBot="1" x14ac:dyDescent="0.3">
      <c r="B436" s="724"/>
      <c r="C436" s="721"/>
      <c r="D436" s="644"/>
      <c r="E436" s="100" t="s">
        <v>636</v>
      </c>
      <c r="F436" s="54">
        <f t="shared" si="81"/>
        <v>0</v>
      </c>
      <c r="G436" s="116">
        <v>0</v>
      </c>
      <c r="H436" s="123">
        <v>0</v>
      </c>
      <c r="I436" s="123">
        <v>0</v>
      </c>
      <c r="J436" s="123">
        <v>0</v>
      </c>
      <c r="K436" s="75">
        <f t="shared" si="82"/>
        <v>0</v>
      </c>
      <c r="L436" s="142">
        <v>0</v>
      </c>
      <c r="M436" s="142">
        <v>0</v>
      </c>
      <c r="N436" s="142">
        <v>0</v>
      </c>
      <c r="O436" s="142">
        <v>0</v>
      </c>
      <c r="P436" s="352">
        <f t="shared" si="79"/>
        <v>0</v>
      </c>
      <c r="Q436" s="117">
        <v>0</v>
      </c>
      <c r="R436" s="117">
        <v>0</v>
      </c>
      <c r="S436" s="117">
        <v>0</v>
      </c>
      <c r="T436" s="117">
        <v>0</v>
      </c>
      <c r="U436" s="352">
        <f t="shared" si="80"/>
        <v>0</v>
      </c>
    </row>
    <row r="437" spans="2:21" s="261" customFormat="1" ht="19.5" customHeight="1" thickBot="1" x14ac:dyDescent="0.3">
      <c r="B437" s="726">
        <v>5</v>
      </c>
      <c r="C437" s="721"/>
      <c r="D437" s="642" t="s">
        <v>413</v>
      </c>
      <c r="E437" s="127" t="s">
        <v>120</v>
      </c>
      <c r="F437" s="54">
        <f t="shared" si="81"/>
        <v>0</v>
      </c>
      <c r="G437" s="116">
        <v>0</v>
      </c>
      <c r="H437" s="123">
        <v>0</v>
      </c>
      <c r="I437" s="123">
        <v>0</v>
      </c>
      <c r="J437" s="123">
        <v>0</v>
      </c>
      <c r="K437" s="75">
        <f t="shared" si="82"/>
        <v>0</v>
      </c>
      <c r="L437" s="117">
        <v>0</v>
      </c>
      <c r="M437" s="117">
        <v>0</v>
      </c>
      <c r="N437" s="117">
        <v>0</v>
      </c>
      <c r="O437" s="117">
        <v>0</v>
      </c>
      <c r="P437" s="352">
        <f t="shared" si="79"/>
        <v>0</v>
      </c>
      <c r="Q437" s="117">
        <v>0</v>
      </c>
      <c r="R437" s="117">
        <v>0</v>
      </c>
      <c r="S437" s="117">
        <v>0</v>
      </c>
      <c r="T437" s="117">
        <v>0</v>
      </c>
      <c r="U437" s="352">
        <f t="shared" si="80"/>
        <v>0</v>
      </c>
    </row>
    <row r="438" spans="2:21" s="261" customFormat="1" ht="19.5" customHeight="1" thickBot="1" x14ac:dyDescent="0.3">
      <c r="B438" s="723"/>
      <c r="C438" s="721"/>
      <c r="D438" s="643"/>
      <c r="E438" s="98" t="s">
        <v>207</v>
      </c>
      <c r="F438" s="54">
        <f t="shared" si="81"/>
        <v>0</v>
      </c>
      <c r="G438" s="116">
        <v>0</v>
      </c>
      <c r="H438" s="123">
        <v>0</v>
      </c>
      <c r="I438" s="123">
        <v>0</v>
      </c>
      <c r="J438" s="123">
        <v>0</v>
      </c>
      <c r="K438" s="75">
        <f t="shared" si="82"/>
        <v>0</v>
      </c>
      <c r="L438" s="112">
        <v>0</v>
      </c>
      <c r="M438" s="112">
        <v>0</v>
      </c>
      <c r="N438" s="112">
        <v>0</v>
      </c>
      <c r="O438" s="112">
        <v>0</v>
      </c>
      <c r="P438" s="352">
        <f t="shared" si="79"/>
        <v>0</v>
      </c>
      <c r="Q438" s="117">
        <v>0</v>
      </c>
      <c r="R438" s="117">
        <v>0</v>
      </c>
      <c r="S438" s="117">
        <v>0</v>
      </c>
      <c r="T438" s="117">
        <v>0</v>
      </c>
      <c r="U438" s="352">
        <f t="shared" si="80"/>
        <v>0</v>
      </c>
    </row>
    <row r="439" spans="2:21" s="261" customFormat="1" ht="19.5" customHeight="1" thickBot="1" x14ac:dyDescent="0.3">
      <c r="B439" s="723"/>
      <c r="C439" s="721"/>
      <c r="D439" s="643"/>
      <c r="E439" s="99" t="s">
        <v>116</v>
      </c>
      <c r="F439" s="54">
        <f t="shared" si="81"/>
        <v>0</v>
      </c>
      <c r="G439" s="116">
        <v>0</v>
      </c>
      <c r="H439" s="123">
        <v>0</v>
      </c>
      <c r="I439" s="123">
        <v>0</v>
      </c>
      <c r="J439" s="123">
        <v>0</v>
      </c>
      <c r="K439" s="75">
        <f t="shared" si="82"/>
        <v>0</v>
      </c>
      <c r="L439" s="116">
        <v>0</v>
      </c>
      <c r="M439" s="116">
        <v>0</v>
      </c>
      <c r="N439" s="116">
        <v>0</v>
      </c>
      <c r="O439" s="116">
        <v>0</v>
      </c>
      <c r="P439" s="352">
        <f t="shared" si="79"/>
        <v>0</v>
      </c>
      <c r="Q439" s="117">
        <v>0</v>
      </c>
      <c r="R439" s="117">
        <v>0</v>
      </c>
      <c r="S439" s="117">
        <v>0</v>
      </c>
      <c r="T439" s="117">
        <v>0</v>
      </c>
      <c r="U439" s="352">
        <f t="shared" si="80"/>
        <v>0</v>
      </c>
    </row>
    <row r="440" spans="2:21" s="261" customFormat="1" ht="19.5" customHeight="1" thickBot="1" x14ac:dyDescent="0.3">
      <c r="B440" s="723"/>
      <c r="C440" s="721"/>
      <c r="D440" s="643"/>
      <c r="E440" s="100" t="s">
        <v>637</v>
      </c>
      <c r="F440" s="54">
        <f t="shared" si="81"/>
        <v>0</v>
      </c>
      <c r="G440" s="116">
        <v>0</v>
      </c>
      <c r="H440" s="123">
        <v>0</v>
      </c>
      <c r="I440" s="123">
        <v>0</v>
      </c>
      <c r="J440" s="123">
        <v>0</v>
      </c>
      <c r="K440" s="75">
        <f t="shared" si="82"/>
        <v>0</v>
      </c>
      <c r="L440" s="142">
        <v>0</v>
      </c>
      <c r="M440" s="142">
        <v>0</v>
      </c>
      <c r="N440" s="142">
        <v>0</v>
      </c>
      <c r="O440" s="142">
        <v>0</v>
      </c>
      <c r="P440" s="352">
        <f t="shared" si="79"/>
        <v>0</v>
      </c>
      <c r="Q440" s="117">
        <v>0</v>
      </c>
      <c r="R440" s="117">
        <v>0</v>
      </c>
      <c r="S440" s="117">
        <v>0</v>
      </c>
      <c r="T440" s="117">
        <v>0</v>
      </c>
      <c r="U440" s="352">
        <f t="shared" si="80"/>
        <v>0</v>
      </c>
    </row>
    <row r="441" spans="2:21" s="261" customFormat="1" ht="31.5" customHeight="1" thickBot="1" x14ac:dyDescent="0.3">
      <c r="B441" s="724"/>
      <c r="C441" s="721"/>
      <c r="D441" s="644"/>
      <c r="E441" s="100" t="s">
        <v>636</v>
      </c>
      <c r="F441" s="54">
        <f t="shared" si="81"/>
        <v>0</v>
      </c>
      <c r="G441" s="116">
        <v>0</v>
      </c>
      <c r="H441" s="123">
        <v>0</v>
      </c>
      <c r="I441" s="123">
        <v>0</v>
      </c>
      <c r="J441" s="123">
        <v>0</v>
      </c>
      <c r="K441" s="75">
        <f t="shared" si="82"/>
        <v>0</v>
      </c>
      <c r="L441" s="142">
        <v>0</v>
      </c>
      <c r="M441" s="142">
        <v>0</v>
      </c>
      <c r="N441" s="142">
        <v>0</v>
      </c>
      <c r="O441" s="142">
        <v>0</v>
      </c>
      <c r="P441" s="352">
        <f t="shared" si="79"/>
        <v>0</v>
      </c>
      <c r="Q441" s="117">
        <v>0</v>
      </c>
      <c r="R441" s="117">
        <v>0</v>
      </c>
      <c r="S441" s="117">
        <v>0</v>
      </c>
      <c r="T441" s="117">
        <v>0</v>
      </c>
      <c r="U441" s="352">
        <f t="shared" si="80"/>
        <v>0</v>
      </c>
    </row>
    <row r="442" spans="2:21" s="261" customFormat="1" ht="16.5" customHeight="1" thickBot="1" x14ac:dyDescent="0.3">
      <c r="B442" s="723">
        <v>6</v>
      </c>
      <c r="C442" s="721"/>
      <c r="D442" s="642" t="s">
        <v>414</v>
      </c>
      <c r="E442" s="127" t="s">
        <v>120</v>
      </c>
      <c r="F442" s="54">
        <f t="shared" si="81"/>
        <v>0</v>
      </c>
      <c r="G442" s="116">
        <v>0</v>
      </c>
      <c r="H442" s="123">
        <v>0</v>
      </c>
      <c r="I442" s="123">
        <v>0</v>
      </c>
      <c r="J442" s="123">
        <v>0</v>
      </c>
      <c r="K442" s="75">
        <f t="shared" si="82"/>
        <v>0</v>
      </c>
      <c r="L442" s="117">
        <v>0</v>
      </c>
      <c r="M442" s="117">
        <v>0</v>
      </c>
      <c r="N442" s="117">
        <v>0</v>
      </c>
      <c r="O442" s="117">
        <v>0</v>
      </c>
      <c r="P442" s="352">
        <f t="shared" si="79"/>
        <v>0</v>
      </c>
      <c r="Q442" s="117">
        <v>0</v>
      </c>
      <c r="R442" s="117">
        <v>0</v>
      </c>
      <c r="S442" s="117">
        <v>0</v>
      </c>
      <c r="T442" s="117">
        <v>0</v>
      </c>
      <c r="U442" s="352">
        <f t="shared" si="80"/>
        <v>0</v>
      </c>
    </row>
    <row r="443" spans="2:21" s="261" customFormat="1" ht="16.5" customHeight="1" thickBot="1" x14ac:dyDescent="0.3">
      <c r="B443" s="723"/>
      <c r="C443" s="721"/>
      <c r="D443" s="643"/>
      <c r="E443" s="98" t="s">
        <v>207</v>
      </c>
      <c r="F443" s="54">
        <f t="shared" si="81"/>
        <v>0</v>
      </c>
      <c r="G443" s="116">
        <v>0</v>
      </c>
      <c r="H443" s="123">
        <v>0</v>
      </c>
      <c r="I443" s="123">
        <v>0</v>
      </c>
      <c r="J443" s="123">
        <v>0</v>
      </c>
      <c r="K443" s="75">
        <f t="shared" si="82"/>
        <v>0</v>
      </c>
      <c r="L443" s="112">
        <v>0</v>
      </c>
      <c r="M443" s="112">
        <v>0</v>
      </c>
      <c r="N443" s="112">
        <v>0</v>
      </c>
      <c r="O443" s="112">
        <v>0</v>
      </c>
      <c r="P443" s="352">
        <f t="shared" si="79"/>
        <v>0</v>
      </c>
      <c r="Q443" s="117">
        <v>0</v>
      </c>
      <c r="R443" s="117">
        <v>0</v>
      </c>
      <c r="S443" s="117">
        <v>0</v>
      </c>
      <c r="T443" s="117">
        <v>0</v>
      </c>
      <c r="U443" s="352">
        <f t="shared" si="80"/>
        <v>0</v>
      </c>
    </row>
    <row r="444" spans="2:21" s="261" customFormat="1" ht="16.5" customHeight="1" thickBot="1" x14ac:dyDescent="0.3">
      <c r="B444" s="723"/>
      <c r="C444" s="721"/>
      <c r="D444" s="643"/>
      <c r="E444" s="99" t="s">
        <v>116</v>
      </c>
      <c r="F444" s="54">
        <f t="shared" si="81"/>
        <v>0</v>
      </c>
      <c r="G444" s="116">
        <v>0</v>
      </c>
      <c r="H444" s="123">
        <v>0</v>
      </c>
      <c r="I444" s="123">
        <v>0</v>
      </c>
      <c r="J444" s="123">
        <v>0</v>
      </c>
      <c r="K444" s="75">
        <f t="shared" si="82"/>
        <v>0</v>
      </c>
      <c r="L444" s="116">
        <v>0</v>
      </c>
      <c r="M444" s="116">
        <v>0</v>
      </c>
      <c r="N444" s="116">
        <v>0</v>
      </c>
      <c r="O444" s="116">
        <v>0</v>
      </c>
      <c r="P444" s="352">
        <f t="shared" si="79"/>
        <v>0</v>
      </c>
      <c r="Q444" s="117">
        <v>0</v>
      </c>
      <c r="R444" s="117">
        <v>0</v>
      </c>
      <c r="S444" s="117">
        <v>0</v>
      </c>
      <c r="T444" s="117">
        <v>0</v>
      </c>
      <c r="U444" s="352">
        <f t="shared" si="80"/>
        <v>0</v>
      </c>
    </row>
    <row r="445" spans="2:21" s="261" customFormat="1" ht="16.5" customHeight="1" thickBot="1" x14ac:dyDescent="0.3">
      <c r="B445" s="723"/>
      <c r="C445" s="721"/>
      <c r="D445" s="643"/>
      <c r="E445" s="100" t="s">
        <v>637</v>
      </c>
      <c r="F445" s="54">
        <f t="shared" si="81"/>
        <v>0</v>
      </c>
      <c r="G445" s="116">
        <v>0</v>
      </c>
      <c r="H445" s="123">
        <v>0</v>
      </c>
      <c r="I445" s="123">
        <v>0</v>
      </c>
      <c r="J445" s="123">
        <v>0</v>
      </c>
      <c r="K445" s="75">
        <f t="shared" si="82"/>
        <v>0</v>
      </c>
      <c r="L445" s="142">
        <v>0</v>
      </c>
      <c r="M445" s="142">
        <v>0</v>
      </c>
      <c r="N445" s="142">
        <v>0</v>
      </c>
      <c r="O445" s="142">
        <v>0</v>
      </c>
      <c r="P445" s="352">
        <f t="shared" si="79"/>
        <v>0</v>
      </c>
      <c r="Q445" s="117">
        <v>0</v>
      </c>
      <c r="R445" s="117">
        <v>0</v>
      </c>
      <c r="S445" s="117">
        <v>0</v>
      </c>
      <c r="T445" s="117">
        <v>0</v>
      </c>
      <c r="U445" s="352">
        <f t="shared" si="80"/>
        <v>0</v>
      </c>
    </row>
    <row r="446" spans="2:21" s="261" customFormat="1" ht="35.25" customHeight="1" thickBot="1" x14ac:dyDescent="0.3">
      <c r="B446" s="724"/>
      <c r="C446" s="721"/>
      <c r="D446" s="644"/>
      <c r="E446" s="100" t="s">
        <v>636</v>
      </c>
      <c r="F446" s="54">
        <f t="shared" si="81"/>
        <v>0</v>
      </c>
      <c r="G446" s="116">
        <v>0</v>
      </c>
      <c r="H446" s="123">
        <v>0</v>
      </c>
      <c r="I446" s="123">
        <v>0</v>
      </c>
      <c r="J446" s="123">
        <v>0</v>
      </c>
      <c r="K446" s="75">
        <f t="shared" si="82"/>
        <v>0</v>
      </c>
      <c r="L446" s="142">
        <v>0</v>
      </c>
      <c r="M446" s="142">
        <v>0</v>
      </c>
      <c r="N446" s="142">
        <v>0</v>
      </c>
      <c r="O446" s="142">
        <v>0</v>
      </c>
      <c r="P446" s="352">
        <f t="shared" si="79"/>
        <v>0</v>
      </c>
      <c r="Q446" s="117">
        <v>0</v>
      </c>
      <c r="R446" s="117">
        <v>0</v>
      </c>
      <c r="S446" s="117">
        <v>0</v>
      </c>
      <c r="T446" s="117">
        <v>0</v>
      </c>
      <c r="U446" s="352">
        <f t="shared" si="80"/>
        <v>0</v>
      </c>
    </row>
    <row r="447" spans="2:21" s="261" customFormat="1" ht="16.5" customHeight="1" thickBot="1" x14ac:dyDescent="0.3">
      <c r="B447" s="726">
        <v>7</v>
      </c>
      <c r="C447" s="721"/>
      <c r="D447" s="642" t="s">
        <v>415</v>
      </c>
      <c r="E447" s="127" t="s">
        <v>120</v>
      </c>
      <c r="F447" s="54">
        <f t="shared" si="81"/>
        <v>0</v>
      </c>
      <c r="G447" s="116">
        <v>0</v>
      </c>
      <c r="H447" s="123">
        <v>0</v>
      </c>
      <c r="I447" s="123">
        <v>0</v>
      </c>
      <c r="J447" s="123">
        <v>0</v>
      </c>
      <c r="K447" s="75">
        <f t="shared" si="82"/>
        <v>0</v>
      </c>
      <c r="L447" s="117">
        <v>0</v>
      </c>
      <c r="M447" s="117">
        <v>0</v>
      </c>
      <c r="N447" s="117">
        <v>0</v>
      </c>
      <c r="O447" s="117">
        <v>0</v>
      </c>
      <c r="P447" s="352">
        <f t="shared" si="79"/>
        <v>0</v>
      </c>
      <c r="Q447" s="117">
        <v>0</v>
      </c>
      <c r="R447" s="117">
        <v>0</v>
      </c>
      <c r="S447" s="117">
        <v>0</v>
      </c>
      <c r="T447" s="117">
        <v>0</v>
      </c>
      <c r="U447" s="352">
        <f t="shared" si="80"/>
        <v>0</v>
      </c>
    </row>
    <row r="448" spans="2:21" s="261" customFormat="1" ht="16.5" customHeight="1" thickBot="1" x14ac:dyDescent="0.3">
      <c r="B448" s="723"/>
      <c r="C448" s="721"/>
      <c r="D448" s="643"/>
      <c r="E448" s="98" t="s">
        <v>207</v>
      </c>
      <c r="F448" s="54">
        <f t="shared" si="81"/>
        <v>0</v>
      </c>
      <c r="G448" s="116">
        <v>0</v>
      </c>
      <c r="H448" s="123">
        <v>0</v>
      </c>
      <c r="I448" s="123">
        <v>0</v>
      </c>
      <c r="J448" s="123">
        <v>0</v>
      </c>
      <c r="K448" s="75">
        <f t="shared" si="82"/>
        <v>0</v>
      </c>
      <c r="L448" s="112">
        <v>0</v>
      </c>
      <c r="M448" s="112">
        <v>0</v>
      </c>
      <c r="N448" s="112">
        <v>0</v>
      </c>
      <c r="O448" s="112">
        <v>0</v>
      </c>
      <c r="P448" s="352">
        <f t="shared" si="79"/>
        <v>0</v>
      </c>
      <c r="Q448" s="117">
        <v>0</v>
      </c>
      <c r="R448" s="117">
        <v>0</v>
      </c>
      <c r="S448" s="117">
        <v>0</v>
      </c>
      <c r="T448" s="117">
        <v>0</v>
      </c>
      <c r="U448" s="352">
        <f t="shared" si="80"/>
        <v>0</v>
      </c>
    </row>
    <row r="449" spans="2:21" s="261" customFormat="1" ht="16.5" customHeight="1" thickBot="1" x14ac:dyDescent="0.3">
      <c r="B449" s="723"/>
      <c r="C449" s="721"/>
      <c r="D449" s="643"/>
      <c r="E449" s="99" t="s">
        <v>116</v>
      </c>
      <c r="F449" s="54">
        <f t="shared" si="81"/>
        <v>0</v>
      </c>
      <c r="G449" s="116">
        <v>0</v>
      </c>
      <c r="H449" s="123">
        <v>0</v>
      </c>
      <c r="I449" s="123">
        <v>0</v>
      </c>
      <c r="J449" s="123">
        <v>0</v>
      </c>
      <c r="K449" s="75">
        <f t="shared" si="82"/>
        <v>0</v>
      </c>
      <c r="L449" s="116">
        <v>0</v>
      </c>
      <c r="M449" s="116">
        <v>0</v>
      </c>
      <c r="N449" s="116">
        <v>0</v>
      </c>
      <c r="O449" s="116">
        <v>0</v>
      </c>
      <c r="P449" s="352">
        <f t="shared" si="79"/>
        <v>0</v>
      </c>
      <c r="Q449" s="117">
        <v>0</v>
      </c>
      <c r="R449" s="117">
        <v>0</v>
      </c>
      <c r="S449" s="117">
        <v>0</v>
      </c>
      <c r="T449" s="117">
        <v>0</v>
      </c>
      <c r="U449" s="352">
        <f t="shared" si="80"/>
        <v>0</v>
      </c>
    </row>
    <row r="450" spans="2:21" s="261" customFormat="1" ht="16.5" customHeight="1" thickBot="1" x14ac:dyDescent="0.3">
      <c r="B450" s="723"/>
      <c r="C450" s="721"/>
      <c r="D450" s="643"/>
      <c r="E450" s="100" t="s">
        <v>637</v>
      </c>
      <c r="F450" s="54">
        <f t="shared" si="81"/>
        <v>0</v>
      </c>
      <c r="G450" s="116">
        <v>0</v>
      </c>
      <c r="H450" s="123">
        <v>0</v>
      </c>
      <c r="I450" s="123">
        <v>0</v>
      </c>
      <c r="J450" s="123">
        <v>0</v>
      </c>
      <c r="K450" s="75">
        <f t="shared" si="82"/>
        <v>0</v>
      </c>
      <c r="L450" s="142">
        <v>0</v>
      </c>
      <c r="M450" s="142">
        <v>0</v>
      </c>
      <c r="N450" s="142">
        <v>0</v>
      </c>
      <c r="O450" s="142">
        <v>0</v>
      </c>
      <c r="P450" s="352">
        <f t="shared" si="79"/>
        <v>0</v>
      </c>
      <c r="Q450" s="117">
        <v>0</v>
      </c>
      <c r="R450" s="117">
        <v>0</v>
      </c>
      <c r="S450" s="117">
        <v>0</v>
      </c>
      <c r="T450" s="117">
        <v>0</v>
      </c>
      <c r="U450" s="352">
        <f t="shared" si="80"/>
        <v>0</v>
      </c>
    </row>
    <row r="451" spans="2:21" s="261" customFormat="1" ht="32.25" customHeight="1" thickBot="1" x14ac:dyDescent="0.3">
      <c r="B451" s="724"/>
      <c r="C451" s="721"/>
      <c r="D451" s="644"/>
      <c r="E451" s="100" t="s">
        <v>636</v>
      </c>
      <c r="F451" s="54">
        <f t="shared" si="81"/>
        <v>0</v>
      </c>
      <c r="G451" s="116">
        <v>0</v>
      </c>
      <c r="H451" s="123">
        <v>0</v>
      </c>
      <c r="I451" s="123">
        <v>0</v>
      </c>
      <c r="J451" s="123">
        <v>0</v>
      </c>
      <c r="K451" s="75">
        <f t="shared" si="82"/>
        <v>0</v>
      </c>
      <c r="L451" s="142">
        <v>0</v>
      </c>
      <c r="M451" s="142">
        <v>0</v>
      </c>
      <c r="N451" s="142">
        <v>0</v>
      </c>
      <c r="O451" s="142">
        <v>0</v>
      </c>
      <c r="P451" s="352">
        <f t="shared" si="79"/>
        <v>0</v>
      </c>
      <c r="Q451" s="117">
        <v>0</v>
      </c>
      <c r="R451" s="117">
        <v>0</v>
      </c>
      <c r="S451" s="117">
        <v>0</v>
      </c>
      <c r="T451" s="117">
        <v>0</v>
      </c>
      <c r="U451" s="352">
        <f t="shared" si="80"/>
        <v>0</v>
      </c>
    </row>
    <row r="452" spans="2:21" s="261" customFormat="1" ht="16.5" customHeight="1" thickBot="1" x14ac:dyDescent="0.3">
      <c r="B452" s="723">
        <v>8</v>
      </c>
      <c r="C452" s="721"/>
      <c r="D452" s="642" t="s">
        <v>584</v>
      </c>
      <c r="E452" s="127" t="s">
        <v>120</v>
      </c>
      <c r="F452" s="54">
        <f t="shared" si="81"/>
        <v>0</v>
      </c>
      <c r="G452" s="116">
        <v>0</v>
      </c>
      <c r="H452" s="123">
        <v>0</v>
      </c>
      <c r="I452" s="123">
        <v>0</v>
      </c>
      <c r="J452" s="123">
        <v>0</v>
      </c>
      <c r="K452" s="75">
        <f t="shared" si="82"/>
        <v>0</v>
      </c>
      <c r="L452" s="117">
        <v>0</v>
      </c>
      <c r="M452" s="117">
        <v>0</v>
      </c>
      <c r="N452" s="117">
        <v>0</v>
      </c>
      <c r="O452" s="117">
        <v>0</v>
      </c>
      <c r="P452" s="352">
        <f t="shared" si="79"/>
        <v>0</v>
      </c>
      <c r="Q452" s="117">
        <v>0</v>
      </c>
      <c r="R452" s="117">
        <v>0</v>
      </c>
      <c r="S452" s="117">
        <v>0</v>
      </c>
      <c r="T452" s="117">
        <v>0</v>
      </c>
      <c r="U452" s="352">
        <f t="shared" si="80"/>
        <v>0</v>
      </c>
    </row>
    <row r="453" spans="2:21" s="261" customFormat="1" ht="16.5" customHeight="1" thickBot="1" x14ac:dyDescent="0.3">
      <c r="B453" s="723"/>
      <c r="C453" s="721"/>
      <c r="D453" s="643"/>
      <c r="E453" s="98" t="s">
        <v>207</v>
      </c>
      <c r="F453" s="54">
        <f t="shared" si="81"/>
        <v>0</v>
      </c>
      <c r="G453" s="116">
        <v>0</v>
      </c>
      <c r="H453" s="123">
        <v>0</v>
      </c>
      <c r="I453" s="123">
        <v>0</v>
      </c>
      <c r="J453" s="123">
        <v>0</v>
      </c>
      <c r="K453" s="75">
        <f t="shared" si="82"/>
        <v>0</v>
      </c>
      <c r="L453" s="117">
        <v>0</v>
      </c>
      <c r="M453" s="117">
        <v>0</v>
      </c>
      <c r="N453" s="117">
        <v>0</v>
      </c>
      <c r="O453" s="117">
        <v>0</v>
      </c>
      <c r="P453" s="352">
        <f t="shared" si="79"/>
        <v>0</v>
      </c>
      <c r="Q453" s="117">
        <v>0</v>
      </c>
      <c r="R453" s="117">
        <v>0</v>
      </c>
      <c r="S453" s="117">
        <v>0</v>
      </c>
      <c r="T453" s="117">
        <v>0</v>
      </c>
      <c r="U453" s="352">
        <f t="shared" si="80"/>
        <v>0</v>
      </c>
    </row>
    <row r="454" spans="2:21" s="261" customFormat="1" ht="16.5" customHeight="1" thickBot="1" x14ac:dyDescent="0.3">
      <c r="B454" s="723"/>
      <c r="C454" s="721"/>
      <c r="D454" s="643"/>
      <c r="E454" s="99" t="s">
        <v>116</v>
      </c>
      <c r="F454" s="54">
        <f t="shared" si="81"/>
        <v>0</v>
      </c>
      <c r="G454" s="116">
        <v>0</v>
      </c>
      <c r="H454" s="123">
        <v>0</v>
      </c>
      <c r="I454" s="123">
        <v>0</v>
      </c>
      <c r="J454" s="123">
        <v>0</v>
      </c>
      <c r="K454" s="75">
        <f t="shared" si="82"/>
        <v>0</v>
      </c>
      <c r="L454" s="142">
        <v>0</v>
      </c>
      <c r="M454" s="142">
        <v>0</v>
      </c>
      <c r="N454" s="142">
        <v>0</v>
      </c>
      <c r="O454" s="142">
        <v>0</v>
      </c>
      <c r="P454" s="352">
        <f t="shared" si="79"/>
        <v>0</v>
      </c>
      <c r="Q454" s="117">
        <v>0</v>
      </c>
      <c r="R454" s="117">
        <v>0</v>
      </c>
      <c r="S454" s="117">
        <v>0</v>
      </c>
      <c r="T454" s="117">
        <v>0</v>
      </c>
      <c r="U454" s="352">
        <f t="shared" si="80"/>
        <v>0</v>
      </c>
    </row>
    <row r="455" spans="2:21" s="261" customFormat="1" ht="16.5" customHeight="1" thickBot="1" x14ac:dyDescent="0.3">
      <c r="B455" s="723"/>
      <c r="C455" s="721"/>
      <c r="D455" s="643"/>
      <c r="E455" s="100" t="s">
        <v>637</v>
      </c>
      <c r="F455" s="54">
        <f t="shared" si="81"/>
        <v>0</v>
      </c>
      <c r="G455" s="116">
        <v>0</v>
      </c>
      <c r="H455" s="123">
        <v>0</v>
      </c>
      <c r="I455" s="123">
        <v>0</v>
      </c>
      <c r="J455" s="123">
        <v>0</v>
      </c>
      <c r="K455" s="75">
        <f t="shared" si="82"/>
        <v>0</v>
      </c>
      <c r="L455" s="142">
        <v>0</v>
      </c>
      <c r="M455" s="142">
        <v>0</v>
      </c>
      <c r="N455" s="142">
        <v>0</v>
      </c>
      <c r="O455" s="142">
        <v>0</v>
      </c>
      <c r="P455" s="352">
        <f t="shared" si="79"/>
        <v>0</v>
      </c>
      <c r="Q455" s="117">
        <v>0</v>
      </c>
      <c r="R455" s="117">
        <v>0</v>
      </c>
      <c r="S455" s="117">
        <v>0</v>
      </c>
      <c r="T455" s="117">
        <v>0</v>
      </c>
      <c r="U455" s="352">
        <f t="shared" si="80"/>
        <v>0</v>
      </c>
    </row>
    <row r="456" spans="2:21" s="261" customFormat="1" ht="24" customHeight="1" thickBot="1" x14ac:dyDescent="0.3">
      <c r="B456" s="724"/>
      <c r="C456" s="721"/>
      <c r="D456" s="644"/>
      <c r="E456" s="100" t="s">
        <v>636</v>
      </c>
      <c r="F456" s="54">
        <f t="shared" si="81"/>
        <v>0</v>
      </c>
      <c r="G456" s="116">
        <v>0</v>
      </c>
      <c r="H456" s="123">
        <v>0</v>
      </c>
      <c r="I456" s="123">
        <v>0</v>
      </c>
      <c r="J456" s="123">
        <v>0</v>
      </c>
      <c r="K456" s="75">
        <f t="shared" si="82"/>
        <v>0</v>
      </c>
      <c r="L456" s="142">
        <v>0</v>
      </c>
      <c r="M456" s="142">
        <v>0</v>
      </c>
      <c r="N456" s="142">
        <v>0</v>
      </c>
      <c r="O456" s="142">
        <v>0</v>
      </c>
      <c r="P456" s="352">
        <f t="shared" si="79"/>
        <v>0</v>
      </c>
      <c r="Q456" s="117">
        <v>0</v>
      </c>
      <c r="R456" s="117">
        <v>0</v>
      </c>
      <c r="S456" s="117">
        <v>0</v>
      </c>
      <c r="T456" s="117">
        <v>0</v>
      </c>
      <c r="U456" s="352">
        <f t="shared" si="80"/>
        <v>0</v>
      </c>
    </row>
    <row r="457" spans="2:21" s="261" customFormat="1" ht="16.5" customHeight="1" thickBot="1" x14ac:dyDescent="0.3">
      <c r="B457" s="20"/>
      <c r="C457" s="721"/>
      <c r="D457" s="663" t="s">
        <v>201</v>
      </c>
      <c r="E457" s="664"/>
      <c r="F457" s="54">
        <f t="shared" si="81"/>
        <v>0</v>
      </c>
      <c r="G457" s="217">
        <f t="shared" ref="G457:J461" si="89">G417+G422+G427+G432+G437+G442+G447+G452</f>
        <v>0</v>
      </c>
      <c r="H457" s="217">
        <f t="shared" si="89"/>
        <v>0</v>
      </c>
      <c r="I457" s="217">
        <f t="shared" si="89"/>
        <v>0</v>
      </c>
      <c r="J457" s="217">
        <f t="shared" si="89"/>
        <v>0</v>
      </c>
      <c r="K457" s="75">
        <f t="shared" si="82"/>
        <v>0</v>
      </c>
      <c r="L457" s="217">
        <f t="shared" ref="L457:O461" si="90">L417+L422+L427+L432+L437+L442+L447+L452</f>
        <v>0</v>
      </c>
      <c r="M457" s="217">
        <f t="shared" si="90"/>
        <v>0</v>
      </c>
      <c r="N457" s="217">
        <f t="shared" si="90"/>
        <v>0</v>
      </c>
      <c r="O457" s="217">
        <f t="shared" si="90"/>
        <v>0</v>
      </c>
      <c r="P457" s="352">
        <f t="shared" si="79"/>
        <v>0</v>
      </c>
      <c r="Q457" s="217">
        <f t="shared" ref="Q457:T461" si="91">Q417+Q422+Q427+Q432+Q437+Q442+Q447+Q452</f>
        <v>0</v>
      </c>
      <c r="R457" s="217">
        <f t="shared" si="91"/>
        <v>0</v>
      </c>
      <c r="S457" s="217">
        <f t="shared" si="91"/>
        <v>0</v>
      </c>
      <c r="T457" s="217">
        <f t="shared" si="91"/>
        <v>0</v>
      </c>
      <c r="U457" s="352">
        <f t="shared" si="80"/>
        <v>0</v>
      </c>
    </row>
    <row r="458" spans="2:21" s="261" customFormat="1" ht="16.5" customHeight="1" thickBot="1" x14ac:dyDescent="0.3">
      <c r="B458" s="20"/>
      <c r="C458" s="721"/>
      <c r="D458" s="661" t="s">
        <v>202</v>
      </c>
      <c r="E458" s="662"/>
      <c r="F458" s="54">
        <f t="shared" si="81"/>
        <v>0</v>
      </c>
      <c r="G458" s="217">
        <f t="shared" si="89"/>
        <v>0</v>
      </c>
      <c r="H458" s="217">
        <f t="shared" si="89"/>
        <v>0</v>
      </c>
      <c r="I458" s="217">
        <f t="shared" si="89"/>
        <v>0</v>
      </c>
      <c r="J458" s="217">
        <f t="shared" si="89"/>
        <v>0</v>
      </c>
      <c r="K458" s="75">
        <f t="shared" si="82"/>
        <v>0</v>
      </c>
      <c r="L458" s="217">
        <f t="shared" si="90"/>
        <v>0</v>
      </c>
      <c r="M458" s="217">
        <f t="shared" si="90"/>
        <v>0</v>
      </c>
      <c r="N458" s="217">
        <f t="shared" si="90"/>
        <v>0</v>
      </c>
      <c r="O458" s="217">
        <f t="shared" si="90"/>
        <v>0</v>
      </c>
      <c r="P458" s="352">
        <f t="shared" ref="P458:P521" si="92">L458+M458+N458+O458</f>
        <v>0</v>
      </c>
      <c r="Q458" s="217">
        <f t="shared" si="91"/>
        <v>0</v>
      </c>
      <c r="R458" s="217">
        <f t="shared" si="91"/>
        <v>0</v>
      </c>
      <c r="S458" s="217">
        <f t="shared" si="91"/>
        <v>0</v>
      </c>
      <c r="T458" s="217">
        <f t="shared" si="91"/>
        <v>0</v>
      </c>
      <c r="U458" s="352">
        <f t="shared" ref="U458:U521" si="93">Q458+R458+S458+T458</f>
        <v>0</v>
      </c>
    </row>
    <row r="459" spans="2:21" s="261" customFormat="1" ht="16.5" customHeight="1" thickBot="1" x14ac:dyDescent="0.3">
      <c r="B459" s="20"/>
      <c r="C459" s="721"/>
      <c r="D459" s="665" t="s">
        <v>203</v>
      </c>
      <c r="E459" s="666"/>
      <c r="F459" s="54">
        <f t="shared" ref="F459:F522" si="94">K459+P459+U459</f>
        <v>0</v>
      </c>
      <c r="G459" s="217">
        <f t="shared" si="89"/>
        <v>0</v>
      </c>
      <c r="H459" s="217">
        <f t="shared" si="89"/>
        <v>0</v>
      </c>
      <c r="I459" s="217">
        <f t="shared" si="89"/>
        <v>0</v>
      </c>
      <c r="J459" s="217">
        <f t="shared" si="89"/>
        <v>0</v>
      </c>
      <c r="K459" s="75">
        <f t="shared" ref="K459:K522" si="95">G459+H459+I459+J459</f>
        <v>0</v>
      </c>
      <c r="L459" s="217">
        <f t="shared" si="90"/>
        <v>0</v>
      </c>
      <c r="M459" s="217">
        <f t="shared" si="90"/>
        <v>0</v>
      </c>
      <c r="N459" s="217">
        <f t="shared" si="90"/>
        <v>0</v>
      </c>
      <c r="O459" s="217">
        <f t="shared" si="90"/>
        <v>0</v>
      </c>
      <c r="P459" s="352">
        <f t="shared" si="92"/>
        <v>0</v>
      </c>
      <c r="Q459" s="217">
        <f t="shared" si="91"/>
        <v>0</v>
      </c>
      <c r="R459" s="217">
        <f t="shared" si="91"/>
        <v>0</v>
      </c>
      <c r="S459" s="217">
        <f t="shared" si="91"/>
        <v>0</v>
      </c>
      <c r="T459" s="217">
        <f t="shared" si="91"/>
        <v>0</v>
      </c>
      <c r="U459" s="352">
        <f t="shared" si="93"/>
        <v>0</v>
      </c>
    </row>
    <row r="460" spans="2:21" s="261" customFormat="1" ht="16.5" customHeight="1" thickBot="1" x14ac:dyDescent="0.3">
      <c r="B460" s="235"/>
      <c r="C460" s="721"/>
      <c r="D460" s="659" t="s">
        <v>418</v>
      </c>
      <c r="E460" s="660"/>
      <c r="F460" s="54">
        <f t="shared" si="94"/>
        <v>1</v>
      </c>
      <c r="G460" s="217">
        <f t="shared" si="89"/>
        <v>1</v>
      </c>
      <c r="H460" s="217">
        <f t="shared" si="89"/>
        <v>0</v>
      </c>
      <c r="I460" s="217">
        <f t="shared" si="89"/>
        <v>0</v>
      </c>
      <c r="J460" s="217">
        <f t="shared" si="89"/>
        <v>0</v>
      </c>
      <c r="K460" s="75">
        <f t="shared" si="95"/>
        <v>1</v>
      </c>
      <c r="L460" s="217">
        <f t="shared" si="90"/>
        <v>0</v>
      </c>
      <c r="M460" s="217">
        <f t="shared" si="90"/>
        <v>0</v>
      </c>
      <c r="N460" s="217">
        <f t="shared" si="90"/>
        <v>0</v>
      </c>
      <c r="O460" s="217">
        <f t="shared" si="90"/>
        <v>0</v>
      </c>
      <c r="P460" s="352">
        <f t="shared" si="92"/>
        <v>0</v>
      </c>
      <c r="Q460" s="217">
        <f t="shared" si="91"/>
        <v>0</v>
      </c>
      <c r="R460" s="217">
        <f t="shared" si="91"/>
        <v>0</v>
      </c>
      <c r="S460" s="217">
        <f t="shared" si="91"/>
        <v>0</v>
      </c>
      <c r="T460" s="217">
        <f t="shared" si="91"/>
        <v>0</v>
      </c>
      <c r="U460" s="352">
        <f t="shared" si="93"/>
        <v>0</v>
      </c>
    </row>
    <row r="461" spans="2:21" s="261" customFormat="1" ht="16.5" customHeight="1" thickBot="1" x14ac:dyDescent="0.3">
      <c r="B461" s="179"/>
      <c r="C461" s="722"/>
      <c r="D461" s="659" t="s">
        <v>655</v>
      </c>
      <c r="E461" s="660"/>
      <c r="F461" s="54">
        <f t="shared" si="94"/>
        <v>0</v>
      </c>
      <c r="G461" s="217">
        <f t="shared" si="89"/>
        <v>0</v>
      </c>
      <c r="H461" s="217">
        <f t="shared" si="89"/>
        <v>0</v>
      </c>
      <c r="I461" s="217">
        <f t="shared" si="89"/>
        <v>0</v>
      </c>
      <c r="J461" s="217">
        <f t="shared" si="89"/>
        <v>0</v>
      </c>
      <c r="K461" s="75">
        <f t="shared" si="95"/>
        <v>0</v>
      </c>
      <c r="L461" s="217">
        <f t="shared" si="90"/>
        <v>0</v>
      </c>
      <c r="M461" s="217">
        <f t="shared" si="90"/>
        <v>0</v>
      </c>
      <c r="N461" s="217">
        <f t="shared" si="90"/>
        <v>0</v>
      </c>
      <c r="O461" s="217">
        <f t="shared" si="90"/>
        <v>0</v>
      </c>
      <c r="P461" s="352">
        <f t="shared" si="92"/>
        <v>0</v>
      </c>
      <c r="Q461" s="217">
        <f t="shared" si="91"/>
        <v>0</v>
      </c>
      <c r="R461" s="217">
        <f t="shared" si="91"/>
        <v>0</v>
      </c>
      <c r="S461" s="217">
        <f t="shared" si="91"/>
        <v>0</v>
      </c>
      <c r="T461" s="217">
        <f t="shared" si="91"/>
        <v>0</v>
      </c>
      <c r="U461" s="352">
        <f t="shared" si="93"/>
        <v>0</v>
      </c>
    </row>
    <row r="462" spans="2:21" s="261" customFormat="1" ht="18.75" customHeight="1" x14ac:dyDescent="0.25">
      <c r="B462" s="726">
        <v>1</v>
      </c>
      <c r="C462" s="712" t="s">
        <v>759</v>
      </c>
      <c r="D462" s="633" t="s">
        <v>93</v>
      </c>
      <c r="E462" s="127" t="s">
        <v>120</v>
      </c>
      <c r="F462" s="54">
        <f t="shared" si="94"/>
        <v>0</v>
      </c>
      <c r="G462" s="120">
        <v>0</v>
      </c>
      <c r="H462" s="120">
        <v>0</v>
      </c>
      <c r="I462" s="120">
        <v>0</v>
      </c>
      <c r="J462" s="120">
        <v>0</v>
      </c>
      <c r="K462" s="75">
        <f t="shared" si="95"/>
        <v>0</v>
      </c>
      <c r="L462" s="120">
        <v>0</v>
      </c>
      <c r="M462" s="120">
        <v>0</v>
      </c>
      <c r="N462" s="120">
        <v>0</v>
      </c>
      <c r="O462" s="120">
        <v>0</v>
      </c>
      <c r="P462" s="352">
        <f t="shared" si="92"/>
        <v>0</v>
      </c>
      <c r="Q462" s="120">
        <v>0</v>
      </c>
      <c r="R462" s="120">
        <v>0</v>
      </c>
      <c r="S462" s="120">
        <v>0</v>
      </c>
      <c r="T462" s="120">
        <v>0</v>
      </c>
      <c r="U462" s="352">
        <f t="shared" si="93"/>
        <v>0</v>
      </c>
    </row>
    <row r="463" spans="2:21" s="261" customFormat="1" ht="18.75" customHeight="1" x14ac:dyDescent="0.25">
      <c r="B463" s="723"/>
      <c r="C463" s="712"/>
      <c r="D463" s="634"/>
      <c r="E463" s="98" t="s">
        <v>207</v>
      </c>
      <c r="F463" s="54">
        <f t="shared" si="94"/>
        <v>0</v>
      </c>
      <c r="G463" s="120">
        <v>0</v>
      </c>
      <c r="H463" s="120">
        <v>0</v>
      </c>
      <c r="I463" s="120">
        <v>0</v>
      </c>
      <c r="J463" s="120">
        <v>0</v>
      </c>
      <c r="K463" s="75">
        <f t="shared" si="95"/>
        <v>0</v>
      </c>
      <c r="L463" s="120">
        <v>0</v>
      </c>
      <c r="M463" s="120">
        <v>0</v>
      </c>
      <c r="N463" s="120">
        <v>0</v>
      </c>
      <c r="O463" s="120">
        <v>0</v>
      </c>
      <c r="P463" s="352">
        <f t="shared" si="92"/>
        <v>0</v>
      </c>
      <c r="Q463" s="120">
        <v>0</v>
      </c>
      <c r="R463" s="120">
        <v>0</v>
      </c>
      <c r="S463" s="120">
        <v>0</v>
      </c>
      <c r="T463" s="120">
        <v>0</v>
      </c>
      <c r="U463" s="352">
        <f t="shared" si="93"/>
        <v>0</v>
      </c>
    </row>
    <row r="464" spans="2:21" s="261" customFormat="1" ht="18.75" customHeight="1" thickBot="1" x14ac:dyDescent="0.3">
      <c r="B464" s="723"/>
      <c r="C464" s="712"/>
      <c r="D464" s="634"/>
      <c r="E464" s="99" t="s">
        <v>116</v>
      </c>
      <c r="F464" s="54">
        <f t="shared" si="94"/>
        <v>0</v>
      </c>
      <c r="G464" s="120">
        <v>0</v>
      </c>
      <c r="H464" s="120">
        <v>0</v>
      </c>
      <c r="I464" s="120">
        <v>0</v>
      </c>
      <c r="J464" s="120">
        <v>0</v>
      </c>
      <c r="K464" s="75">
        <f t="shared" si="95"/>
        <v>0</v>
      </c>
      <c r="L464" s="120">
        <v>0</v>
      </c>
      <c r="M464" s="120">
        <v>0</v>
      </c>
      <c r="N464" s="120">
        <v>0</v>
      </c>
      <c r="O464" s="120">
        <v>0</v>
      </c>
      <c r="P464" s="352">
        <f t="shared" si="92"/>
        <v>0</v>
      </c>
      <c r="Q464" s="120">
        <v>0</v>
      </c>
      <c r="R464" s="120">
        <v>0</v>
      </c>
      <c r="S464" s="120">
        <v>0</v>
      </c>
      <c r="T464" s="120">
        <v>0</v>
      </c>
      <c r="U464" s="352">
        <f t="shared" si="93"/>
        <v>0</v>
      </c>
    </row>
    <row r="465" spans="2:104" s="261" customFormat="1" ht="18.75" customHeight="1" thickBot="1" x14ac:dyDescent="0.3">
      <c r="B465" s="723"/>
      <c r="C465" s="712"/>
      <c r="D465" s="634"/>
      <c r="E465" s="100" t="s">
        <v>637</v>
      </c>
      <c r="F465" s="54">
        <f t="shared" si="94"/>
        <v>0</v>
      </c>
      <c r="G465" s="120">
        <v>0</v>
      </c>
      <c r="H465" s="120">
        <v>0</v>
      </c>
      <c r="I465" s="120">
        <v>0</v>
      </c>
      <c r="J465" s="120">
        <v>0</v>
      </c>
      <c r="K465" s="75">
        <f t="shared" si="95"/>
        <v>0</v>
      </c>
      <c r="L465" s="120">
        <v>0</v>
      </c>
      <c r="M465" s="120">
        <v>0</v>
      </c>
      <c r="N465" s="120">
        <v>0</v>
      </c>
      <c r="O465" s="120">
        <v>0</v>
      </c>
      <c r="P465" s="352">
        <f t="shared" si="92"/>
        <v>0</v>
      </c>
      <c r="Q465" s="120">
        <v>0</v>
      </c>
      <c r="R465" s="120">
        <v>0</v>
      </c>
      <c r="S465" s="120">
        <v>0</v>
      </c>
      <c r="T465" s="120">
        <v>0</v>
      </c>
      <c r="U465" s="352">
        <f t="shared" si="93"/>
        <v>0</v>
      </c>
    </row>
    <row r="466" spans="2:104" s="261" customFormat="1" ht="18.75" customHeight="1" thickBot="1" x14ac:dyDescent="0.3">
      <c r="B466" s="724"/>
      <c r="C466" s="712"/>
      <c r="D466" s="635"/>
      <c r="E466" s="100" t="s">
        <v>636</v>
      </c>
      <c r="F466" s="54">
        <f t="shared" si="94"/>
        <v>0</v>
      </c>
      <c r="G466" s="120">
        <v>0</v>
      </c>
      <c r="H466" s="120">
        <v>0</v>
      </c>
      <c r="I466" s="120">
        <v>0</v>
      </c>
      <c r="J466" s="120">
        <v>0</v>
      </c>
      <c r="K466" s="75">
        <f t="shared" si="95"/>
        <v>0</v>
      </c>
      <c r="L466" s="120">
        <v>0</v>
      </c>
      <c r="M466" s="120">
        <v>0</v>
      </c>
      <c r="N466" s="120">
        <v>0</v>
      </c>
      <c r="O466" s="120">
        <v>0</v>
      </c>
      <c r="P466" s="352">
        <f t="shared" si="92"/>
        <v>0</v>
      </c>
      <c r="Q466" s="120">
        <v>0</v>
      </c>
      <c r="R466" s="120">
        <v>0</v>
      </c>
      <c r="S466" s="120">
        <v>0</v>
      </c>
      <c r="T466" s="120">
        <v>0</v>
      </c>
      <c r="U466" s="352">
        <f t="shared" si="93"/>
        <v>0</v>
      </c>
    </row>
    <row r="467" spans="2:104" s="261" customFormat="1" ht="23.25" customHeight="1" x14ac:dyDescent="0.25">
      <c r="B467" s="726">
        <v>2</v>
      </c>
      <c r="C467" s="712"/>
      <c r="D467" s="633" t="s">
        <v>265</v>
      </c>
      <c r="E467" s="108" t="s">
        <v>120</v>
      </c>
      <c r="F467" s="54">
        <f t="shared" si="94"/>
        <v>0</v>
      </c>
      <c r="G467" s="120">
        <v>0</v>
      </c>
      <c r="H467" s="120">
        <v>0</v>
      </c>
      <c r="I467" s="120">
        <v>0</v>
      </c>
      <c r="J467" s="120">
        <v>0</v>
      </c>
      <c r="K467" s="75">
        <f t="shared" si="95"/>
        <v>0</v>
      </c>
      <c r="L467" s="120">
        <v>0</v>
      </c>
      <c r="M467" s="120">
        <v>0</v>
      </c>
      <c r="N467" s="120">
        <v>0</v>
      </c>
      <c r="O467" s="120">
        <v>0</v>
      </c>
      <c r="P467" s="352">
        <f t="shared" si="92"/>
        <v>0</v>
      </c>
      <c r="Q467" s="120">
        <v>0</v>
      </c>
      <c r="R467" s="120">
        <v>0</v>
      </c>
      <c r="S467" s="120">
        <v>0</v>
      </c>
      <c r="T467" s="120">
        <v>0</v>
      </c>
      <c r="U467" s="352">
        <f t="shared" si="93"/>
        <v>0</v>
      </c>
    </row>
    <row r="468" spans="2:104" s="261" customFormat="1" ht="23.25" customHeight="1" x14ac:dyDescent="0.25">
      <c r="B468" s="723"/>
      <c r="C468" s="712"/>
      <c r="D468" s="634"/>
      <c r="E468" s="110" t="s">
        <v>207</v>
      </c>
      <c r="F468" s="54">
        <f t="shared" si="94"/>
        <v>0</v>
      </c>
      <c r="G468" s="120">
        <v>0</v>
      </c>
      <c r="H468" s="120">
        <v>0</v>
      </c>
      <c r="I468" s="120">
        <v>0</v>
      </c>
      <c r="J468" s="120">
        <v>0</v>
      </c>
      <c r="K468" s="75">
        <f t="shared" si="95"/>
        <v>0</v>
      </c>
      <c r="L468" s="120">
        <v>0</v>
      </c>
      <c r="M468" s="120">
        <v>0</v>
      </c>
      <c r="N468" s="120">
        <v>0</v>
      </c>
      <c r="O468" s="120">
        <v>0</v>
      </c>
      <c r="P468" s="352">
        <f t="shared" si="92"/>
        <v>0</v>
      </c>
      <c r="Q468" s="120">
        <v>0</v>
      </c>
      <c r="R468" s="120">
        <v>0</v>
      </c>
      <c r="S468" s="120">
        <v>0</v>
      </c>
      <c r="T468" s="120">
        <v>0</v>
      </c>
      <c r="U468" s="352">
        <f t="shared" si="93"/>
        <v>0</v>
      </c>
    </row>
    <row r="469" spans="2:104" s="261" customFormat="1" ht="23.25" customHeight="1" thickBot="1" x14ac:dyDescent="0.3">
      <c r="B469" s="723"/>
      <c r="C469" s="712"/>
      <c r="D469" s="635"/>
      <c r="E469" s="94" t="s">
        <v>116</v>
      </c>
      <c r="F469" s="54">
        <f t="shared" si="94"/>
        <v>0</v>
      </c>
      <c r="G469" s="120">
        <v>0</v>
      </c>
      <c r="H469" s="120">
        <v>0</v>
      </c>
      <c r="I469" s="120">
        <v>0</v>
      </c>
      <c r="J469" s="120">
        <v>0</v>
      </c>
      <c r="K469" s="75">
        <f t="shared" si="95"/>
        <v>0</v>
      </c>
      <c r="L469" s="120">
        <v>0</v>
      </c>
      <c r="M469" s="120">
        <v>0</v>
      </c>
      <c r="N469" s="120">
        <v>0</v>
      </c>
      <c r="O469" s="120">
        <v>0</v>
      </c>
      <c r="P469" s="352">
        <f t="shared" si="92"/>
        <v>0</v>
      </c>
      <c r="Q469" s="120">
        <v>0</v>
      </c>
      <c r="R469" s="120">
        <v>0</v>
      </c>
      <c r="S469" s="120">
        <v>0</v>
      </c>
      <c r="T469" s="120">
        <v>0</v>
      </c>
      <c r="U469" s="352">
        <f t="shared" si="93"/>
        <v>0</v>
      </c>
    </row>
    <row r="470" spans="2:104" s="261" customFormat="1" ht="19.5" customHeight="1" x14ac:dyDescent="0.25">
      <c r="B470" s="726">
        <v>3</v>
      </c>
      <c r="C470" s="712"/>
      <c r="D470" s="672" t="s">
        <v>560</v>
      </c>
      <c r="E470" s="108" t="s">
        <v>120</v>
      </c>
      <c r="F470" s="54">
        <f t="shared" si="94"/>
        <v>0</v>
      </c>
      <c r="G470" s="120">
        <v>0</v>
      </c>
      <c r="H470" s="120">
        <v>0</v>
      </c>
      <c r="I470" s="120">
        <v>0</v>
      </c>
      <c r="J470" s="120">
        <v>0</v>
      </c>
      <c r="K470" s="75">
        <f t="shared" si="95"/>
        <v>0</v>
      </c>
      <c r="L470" s="120">
        <v>0</v>
      </c>
      <c r="M470" s="120">
        <v>0</v>
      </c>
      <c r="N470" s="120">
        <v>0</v>
      </c>
      <c r="O470" s="120">
        <v>0</v>
      </c>
      <c r="P470" s="352">
        <f t="shared" si="92"/>
        <v>0</v>
      </c>
      <c r="Q470" s="120">
        <v>0</v>
      </c>
      <c r="R470" s="120">
        <v>0</v>
      </c>
      <c r="S470" s="120">
        <v>0</v>
      </c>
      <c r="T470" s="120">
        <v>0</v>
      </c>
      <c r="U470" s="352">
        <f t="shared" si="93"/>
        <v>0</v>
      </c>
    </row>
    <row r="471" spans="2:104" s="261" customFormat="1" ht="19.5" customHeight="1" x14ac:dyDescent="0.25">
      <c r="B471" s="723"/>
      <c r="C471" s="712"/>
      <c r="D471" s="673"/>
      <c r="E471" s="110" t="s">
        <v>207</v>
      </c>
      <c r="F471" s="54">
        <f t="shared" si="94"/>
        <v>0</v>
      </c>
      <c r="G471" s="120">
        <v>0</v>
      </c>
      <c r="H471" s="120">
        <v>0</v>
      </c>
      <c r="I471" s="120">
        <v>0</v>
      </c>
      <c r="J471" s="120">
        <v>0</v>
      </c>
      <c r="K471" s="75">
        <f t="shared" si="95"/>
        <v>0</v>
      </c>
      <c r="L471" s="120">
        <v>0</v>
      </c>
      <c r="M471" s="120">
        <v>0</v>
      </c>
      <c r="N471" s="120">
        <v>0</v>
      </c>
      <c r="O471" s="120">
        <v>0</v>
      </c>
      <c r="P471" s="352">
        <f t="shared" si="92"/>
        <v>0</v>
      </c>
      <c r="Q471" s="120">
        <v>0</v>
      </c>
      <c r="R471" s="120">
        <v>0</v>
      </c>
      <c r="S471" s="120">
        <v>0</v>
      </c>
      <c r="T471" s="120">
        <v>0</v>
      </c>
      <c r="U471" s="352">
        <f t="shared" si="93"/>
        <v>0</v>
      </c>
    </row>
    <row r="472" spans="2:104" s="261" customFormat="1" ht="19.5" customHeight="1" thickBot="1" x14ac:dyDescent="0.3">
      <c r="B472" s="723"/>
      <c r="C472" s="712"/>
      <c r="D472" s="674"/>
      <c r="E472" s="94" t="s">
        <v>116</v>
      </c>
      <c r="F472" s="54">
        <f t="shared" si="94"/>
        <v>0</v>
      </c>
      <c r="G472" s="120">
        <v>0</v>
      </c>
      <c r="H472" s="120">
        <v>0</v>
      </c>
      <c r="I472" s="120">
        <v>0</v>
      </c>
      <c r="J472" s="120">
        <v>0</v>
      </c>
      <c r="K472" s="75">
        <f t="shared" si="95"/>
        <v>0</v>
      </c>
      <c r="L472" s="120">
        <v>0</v>
      </c>
      <c r="M472" s="120">
        <v>0</v>
      </c>
      <c r="N472" s="120">
        <v>0</v>
      </c>
      <c r="O472" s="120">
        <v>0</v>
      </c>
      <c r="P472" s="352">
        <f t="shared" si="92"/>
        <v>0</v>
      </c>
      <c r="Q472" s="120">
        <v>0</v>
      </c>
      <c r="R472" s="120">
        <v>0</v>
      </c>
      <c r="S472" s="120">
        <v>0</v>
      </c>
      <c r="T472" s="120">
        <v>0</v>
      </c>
      <c r="U472" s="352">
        <f t="shared" si="93"/>
        <v>0</v>
      </c>
    </row>
    <row r="473" spans="2:104" s="261" customFormat="1" ht="19.5" customHeight="1" thickBot="1" x14ac:dyDescent="0.3">
      <c r="B473" s="727">
        <v>4</v>
      </c>
      <c r="C473" s="712"/>
      <c r="D473" s="715" t="s">
        <v>486</v>
      </c>
      <c r="E473" s="96" t="s">
        <v>120</v>
      </c>
      <c r="F473" s="54">
        <f t="shared" si="94"/>
        <v>0</v>
      </c>
      <c r="G473" s="158"/>
      <c r="H473" s="158"/>
      <c r="I473" s="158"/>
      <c r="J473" s="158"/>
      <c r="K473" s="75">
        <f t="shared" si="95"/>
        <v>0</v>
      </c>
      <c r="L473" s="305"/>
      <c r="M473" s="305"/>
      <c r="N473" s="305"/>
      <c r="O473" s="305"/>
      <c r="P473" s="352">
        <f t="shared" si="92"/>
        <v>0</v>
      </c>
      <c r="Q473" s="305"/>
      <c r="R473" s="305"/>
      <c r="S473" s="305"/>
      <c r="T473" s="305"/>
      <c r="U473" s="352">
        <f t="shared" si="93"/>
        <v>0</v>
      </c>
      <c r="V473" s="492"/>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c r="AY473" s="120"/>
      <c r="AZ473" s="120"/>
      <c r="BA473" s="120"/>
      <c r="BB473" s="120"/>
      <c r="BC473" s="120"/>
      <c r="BD473" s="120"/>
      <c r="BE473" s="120"/>
      <c r="BF473" s="120"/>
      <c r="BG473" s="120"/>
      <c r="BH473" s="120"/>
      <c r="BI473" s="120"/>
      <c r="BJ473" s="120"/>
      <c r="BK473" s="120"/>
      <c r="BL473" s="120"/>
      <c r="BM473" s="120"/>
      <c r="BN473" s="120"/>
      <c r="BO473" s="120"/>
      <c r="BP473" s="120"/>
      <c r="BQ473" s="120"/>
      <c r="BR473" s="120"/>
      <c r="BS473" s="120"/>
      <c r="BT473" s="120"/>
      <c r="BU473" s="120"/>
      <c r="BV473" s="120"/>
      <c r="BW473" s="120"/>
      <c r="BX473" s="120"/>
      <c r="BY473" s="120"/>
      <c r="BZ473" s="120"/>
      <c r="CA473" s="120"/>
      <c r="CB473" s="120"/>
      <c r="CC473" s="120"/>
      <c r="CD473" s="120"/>
      <c r="CE473" s="120"/>
      <c r="CF473" s="120"/>
      <c r="CG473" s="120"/>
      <c r="CH473" s="120"/>
      <c r="CI473" s="120"/>
      <c r="CJ473" s="120"/>
      <c r="CK473" s="120"/>
      <c r="CL473" s="120"/>
      <c r="CM473" s="120"/>
      <c r="CN473" s="120"/>
      <c r="CO473" s="120"/>
      <c r="CP473" s="120"/>
      <c r="CQ473" s="120"/>
      <c r="CR473" s="112"/>
      <c r="CS473" s="120"/>
      <c r="CT473" s="120"/>
      <c r="CU473" s="120"/>
      <c r="CV473" s="120"/>
      <c r="CW473" s="120"/>
      <c r="CX473" s="120"/>
      <c r="CY473" s="120"/>
      <c r="CZ473" s="120"/>
    </row>
    <row r="474" spans="2:104" s="261" customFormat="1" ht="19.5" customHeight="1" thickBot="1" x14ac:dyDescent="0.3">
      <c r="B474" s="728"/>
      <c r="C474" s="712"/>
      <c r="D474" s="640"/>
      <c r="E474" s="97" t="s">
        <v>207</v>
      </c>
      <c r="F474" s="54">
        <f t="shared" si="94"/>
        <v>0</v>
      </c>
      <c r="G474" s="162"/>
      <c r="H474" s="162"/>
      <c r="I474" s="162"/>
      <c r="J474" s="162"/>
      <c r="K474" s="75">
        <f t="shared" si="95"/>
        <v>0</v>
      </c>
      <c r="L474" s="305"/>
      <c r="M474" s="305"/>
      <c r="N474" s="305"/>
      <c r="O474" s="305"/>
      <c r="P474" s="352">
        <f t="shared" si="92"/>
        <v>0</v>
      </c>
      <c r="Q474" s="305"/>
      <c r="R474" s="305"/>
      <c r="S474" s="305"/>
      <c r="T474" s="305"/>
      <c r="U474" s="352">
        <f t="shared" si="93"/>
        <v>0</v>
      </c>
      <c r="V474" s="493"/>
      <c r="W474" s="121"/>
      <c r="X474" s="121"/>
      <c r="Y474" s="121"/>
      <c r="Z474" s="121"/>
      <c r="AA474" s="121"/>
      <c r="AB474" s="121"/>
      <c r="AC474" s="121"/>
      <c r="AD474" s="121"/>
      <c r="AE474" s="121"/>
      <c r="AF474" s="121"/>
      <c r="AG474" s="121"/>
      <c r="AH474" s="121"/>
      <c r="AI474" s="121"/>
      <c r="AJ474" s="121"/>
      <c r="AK474" s="121"/>
      <c r="AL474" s="121"/>
      <c r="AM474" s="121"/>
      <c r="AN474" s="121"/>
      <c r="AO474" s="121"/>
      <c r="AP474" s="121"/>
      <c r="AQ474" s="121"/>
      <c r="AR474" s="121"/>
      <c r="AS474" s="121"/>
      <c r="AT474" s="121"/>
      <c r="AU474" s="121"/>
      <c r="AV474" s="121"/>
      <c r="AW474" s="121"/>
      <c r="AX474" s="121"/>
      <c r="AY474" s="121"/>
      <c r="AZ474" s="121"/>
      <c r="BA474" s="121"/>
      <c r="BB474" s="121"/>
      <c r="BC474" s="121"/>
      <c r="BD474" s="121"/>
      <c r="BE474" s="121"/>
      <c r="BF474" s="121"/>
      <c r="BG474" s="121"/>
      <c r="BH474" s="120"/>
      <c r="BI474" s="121"/>
      <c r="BJ474" s="121"/>
      <c r="BK474" s="121"/>
      <c r="BL474" s="121"/>
      <c r="BM474" s="121"/>
      <c r="BN474" s="121"/>
      <c r="BO474" s="121"/>
      <c r="BP474" s="121"/>
      <c r="BQ474" s="121"/>
      <c r="BR474" s="121"/>
      <c r="BS474" s="121"/>
      <c r="BT474" s="121"/>
      <c r="BU474" s="121"/>
      <c r="BV474" s="121"/>
      <c r="BW474" s="121"/>
      <c r="BX474" s="121"/>
      <c r="BY474" s="117"/>
      <c r="BZ474" s="121"/>
      <c r="CA474" s="121"/>
      <c r="CB474" s="121"/>
      <c r="CC474" s="121"/>
      <c r="CD474" s="121"/>
      <c r="CE474" s="121"/>
      <c r="CF474" s="121"/>
      <c r="CG474" s="121"/>
      <c r="CH474" s="121"/>
      <c r="CI474" s="121"/>
      <c r="CJ474" s="121"/>
      <c r="CK474" s="121"/>
      <c r="CL474" s="121"/>
      <c r="CM474" s="121"/>
      <c r="CN474" s="121"/>
      <c r="CO474" s="121"/>
      <c r="CP474" s="121"/>
      <c r="CQ474" s="121"/>
      <c r="CR474" s="112"/>
      <c r="CS474" s="121"/>
      <c r="CT474" s="121"/>
      <c r="CU474" s="121"/>
      <c r="CV474" s="121"/>
      <c r="CW474" s="121"/>
      <c r="CX474" s="121"/>
      <c r="CY474" s="121"/>
      <c r="CZ474" s="121"/>
    </row>
    <row r="475" spans="2:104" s="261" customFormat="1" ht="19.5" customHeight="1" thickBot="1" x14ac:dyDescent="0.3">
      <c r="B475" s="728"/>
      <c r="C475" s="712"/>
      <c r="D475" s="640"/>
      <c r="E475" s="99" t="s">
        <v>116</v>
      </c>
      <c r="F475" s="54">
        <f t="shared" si="94"/>
        <v>0</v>
      </c>
      <c r="G475" s="123">
        <v>0</v>
      </c>
      <c r="H475" s="123">
        <v>0</v>
      </c>
      <c r="I475" s="123">
        <v>0</v>
      </c>
      <c r="J475" s="123">
        <v>0</v>
      </c>
      <c r="K475" s="75">
        <f t="shared" si="95"/>
        <v>0</v>
      </c>
      <c r="L475" s="123">
        <v>0</v>
      </c>
      <c r="M475" s="123">
        <v>0</v>
      </c>
      <c r="N475" s="123">
        <v>0</v>
      </c>
      <c r="O475" s="123">
        <v>0</v>
      </c>
      <c r="P475" s="352">
        <f t="shared" si="92"/>
        <v>0</v>
      </c>
      <c r="Q475" s="123">
        <v>0</v>
      </c>
      <c r="R475" s="123">
        <v>0</v>
      </c>
      <c r="S475" s="123">
        <v>0</v>
      </c>
      <c r="T475" s="123">
        <v>0</v>
      </c>
      <c r="U475" s="352">
        <f t="shared" si="93"/>
        <v>0</v>
      </c>
      <c r="V475" s="494"/>
      <c r="W475" s="123"/>
      <c r="X475" s="123"/>
      <c r="Y475" s="123"/>
      <c r="Z475" s="123"/>
      <c r="AA475" s="123"/>
      <c r="AB475" s="123"/>
      <c r="AC475" s="123"/>
      <c r="AD475" s="123"/>
      <c r="AE475" s="123"/>
      <c r="AF475" s="123"/>
      <c r="AG475" s="123"/>
      <c r="AH475" s="123"/>
      <c r="AI475" s="123"/>
      <c r="AJ475" s="123"/>
      <c r="AK475" s="123"/>
      <c r="AL475" s="123"/>
      <c r="AM475" s="123"/>
      <c r="AN475" s="123"/>
      <c r="AO475" s="123"/>
      <c r="AP475" s="123"/>
      <c r="AQ475" s="123"/>
      <c r="AR475" s="123"/>
      <c r="AS475" s="123"/>
      <c r="AT475" s="123"/>
      <c r="AU475" s="123"/>
      <c r="AV475" s="123"/>
      <c r="AW475" s="123"/>
      <c r="AX475" s="123"/>
      <c r="AY475" s="123"/>
      <c r="AZ475" s="123"/>
      <c r="BA475" s="123"/>
      <c r="BB475" s="123"/>
      <c r="BC475" s="123"/>
      <c r="BD475" s="123"/>
      <c r="BE475" s="123"/>
      <c r="BF475" s="123"/>
      <c r="BG475" s="123"/>
      <c r="BH475" s="120"/>
      <c r="BI475" s="123"/>
      <c r="BJ475" s="123"/>
      <c r="BK475" s="123"/>
      <c r="BL475" s="123"/>
      <c r="BM475" s="123"/>
      <c r="BN475" s="123"/>
      <c r="BO475" s="123"/>
      <c r="BP475" s="123"/>
      <c r="BQ475" s="123"/>
      <c r="BR475" s="123"/>
      <c r="BS475" s="123"/>
      <c r="BT475" s="123"/>
      <c r="BU475" s="123"/>
      <c r="BV475" s="123"/>
      <c r="BW475" s="123"/>
      <c r="BX475" s="123"/>
      <c r="BY475" s="123"/>
      <c r="BZ475" s="123"/>
      <c r="CA475" s="123"/>
      <c r="CB475" s="123"/>
      <c r="CC475" s="123"/>
      <c r="CD475" s="123"/>
      <c r="CE475" s="123"/>
      <c r="CF475" s="123"/>
      <c r="CG475" s="123"/>
      <c r="CH475" s="123"/>
      <c r="CI475" s="123"/>
      <c r="CJ475" s="123"/>
      <c r="CK475" s="123"/>
      <c r="CL475" s="123"/>
      <c r="CM475" s="123"/>
      <c r="CN475" s="123"/>
      <c r="CO475" s="123"/>
      <c r="CP475" s="123"/>
      <c r="CQ475" s="123"/>
      <c r="CR475" s="112"/>
      <c r="CS475" s="123"/>
      <c r="CT475" s="123"/>
      <c r="CU475" s="123"/>
      <c r="CV475" s="123"/>
      <c r="CW475" s="123"/>
      <c r="CX475" s="123"/>
      <c r="CY475" s="123"/>
      <c r="CZ475" s="123"/>
    </row>
    <row r="476" spans="2:104" s="261" customFormat="1" ht="19.5" customHeight="1" thickBot="1" x14ac:dyDescent="0.3">
      <c r="B476" s="728"/>
      <c r="C476" s="712"/>
      <c r="D476" s="640"/>
      <c r="E476" s="100" t="s">
        <v>637</v>
      </c>
      <c r="F476" s="54">
        <f t="shared" si="94"/>
        <v>0</v>
      </c>
      <c r="G476" s="123">
        <v>0</v>
      </c>
      <c r="H476" s="123">
        <v>0</v>
      </c>
      <c r="I476" s="123">
        <v>0</v>
      </c>
      <c r="J476" s="123">
        <v>0</v>
      </c>
      <c r="K476" s="75">
        <f t="shared" si="95"/>
        <v>0</v>
      </c>
      <c r="L476" s="123">
        <v>0</v>
      </c>
      <c r="M476" s="123">
        <v>0</v>
      </c>
      <c r="N476" s="123">
        <v>0</v>
      </c>
      <c r="O476" s="123">
        <v>0</v>
      </c>
      <c r="P476" s="352">
        <f t="shared" si="92"/>
        <v>0</v>
      </c>
      <c r="Q476" s="123">
        <v>0</v>
      </c>
      <c r="R476" s="123">
        <v>0</v>
      </c>
      <c r="S476" s="123">
        <v>0</v>
      </c>
      <c r="T476" s="123">
        <v>0</v>
      </c>
      <c r="U476" s="352">
        <f t="shared" si="93"/>
        <v>0</v>
      </c>
      <c r="V476" s="495"/>
      <c r="W476" s="161"/>
      <c r="X476" s="161"/>
      <c r="Y476" s="161"/>
      <c r="Z476" s="161"/>
      <c r="AA476" s="161"/>
      <c r="AB476" s="161"/>
      <c r="AC476" s="161"/>
      <c r="AD476" s="161"/>
      <c r="AE476" s="161"/>
      <c r="AF476" s="161"/>
      <c r="AG476" s="161"/>
      <c r="AH476" s="161"/>
      <c r="AI476" s="161"/>
      <c r="AJ476" s="161"/>
      <c r="AK476" s="161"/>
      <c r="AL476" s="161"/>
      <c r="AM476" s="161"/>
      <c r="AN476" s="161"/>
      <c r="AO476" s="161"/>
      <c r="AP476" s="161"/>
      <c r="AQ476" s="161"/>
      <c r="AR476" s="161"/>
      <c r="AS476" s="161"/>
      <c r="AT476" s="161"/>
      <c r="AU476" s="161"/>
      <c r="AV476" s="161"/>
      <c r="AW476" s="161"/>
      <c r="AX476" s="161"/>
      <c r="AY476" s="161"/>
      <c r="AZ476" s="161"/>
      <c r="BA476" s="161"/>
      <c r="BB476" s="161"/>
      <c r="BC476" s="161"/>
      <c r="BD476" s="161"/>
      <c r="BE476" s="161"/>
      <c r="BF476" s="161"/>
      <c r="BG476" s="161"/>
      <c r="BH476" s="120"/>
      <c r="BI476" s="161"/>
      <c r="BJ476" s="161"/>
      <c r="BK476" s="161"/>
      <c r="BL476" s="161"/>
      <c r="BM476" s="161"/>
      <c r="BN476" s="161"/>
      <c r="BO476" s="161"/>
      <c r="BP476" s="161"/>
      <c r="BQ476" s="161"/>
      <c r="BR476" s="161"/>
      <c r="BS476" s="161"/>
      <c r="BT476" s="161"/>
      <c r="BU476" s="161"/>
      <c r="BV476" s="161"/>
      <c r="BW476" s="161"/>
      <c r="BX476" s="161"/>
      <c r="BY476" s="161"/>
      <c r="BZ476" s="161"/>
      <c r="CA476" s="161"/>
      <c r="CB476" s="161"/>
      <c r="CC476" s="161"/>
      <c r="CD476" s="161"/>
      <c r="CE476" s="161"/>
      <c r="CF476" s="161"/>
      <c r="CG476" s="161"/>
      <c r="CH476" s="161"/>
      <c r="CI476" s="161"/>
      <c r="CJ476" s="161"/>
      <c r="CK476" s="161"/>
      <c r="CL476" s="161"/>
      <c r="CM476" s="161"/>
      <c r="CN476" s="161"/>
      <c r="CO476" s="161"/>
      <c r="CP476" s="161"/>
      <c r="CQ476" s="161"/>
      <c r="CR476" s="112"/>
      <c r="CS476" s="161"/>
      <c r="CT476" s="161"/>
      <c r="CU476" s="161"/>
      <c r="CV476" s="161"/>
      <c r="CW476" s="161"/>
      <c r="CX476" s="161"/>
      <c r="CY476" s="161"/>
      <c r="CZ476" s="161"/>
    </row>
    <row r="477" spans="2:104" s="261" customFormat="1" ht="19.5" customHeight="1" thickBot="1" x14ac:dyDescent="0.3">
      <c r="B477" s="729"/>
      <c r="C477" s="712"/>
      <c r="D477" s="716"/>
      <c r="E477" s="100" t="s">
        <v>636</v>
      </c>
      <c r="F477" s="54">
        <f t="shared" si="94"/>
        <v>0</v>
      </c>
      <c r="G477" s="123">
        <v>0</v>
      </c>
      <c r="H477" s="123">
        <v>0</v>
      </c>
      <c r="I477" s="123">
        <v>0</v>
      </c>
      <c r="J477" s="123">
        <v>0</v>
      </c>
      <c r="K477" s="75">
        <f t="shared" si="95"/>
        <v>0</v>
      </c>
      <c r="L477" s="123">
        <v>0</v>
      </c>
      <c r="M477" s="123">
        <v>0</v>
      </c>
      <c r="N477" s="123">
        <v>0</v>
      </c>
      <c r="O477" s="123">
        <v>0</v>
      </c>
      <c r="P477" s="352">
        <f t="shared" si="92"/>
        <v>0</v>
      </c>
      <c r="Q477" s="123">
        <v>0</v>
      </c>
      <c r="R477" s="123">
        <v>0</v>
      </c>
      <c r="S477" s="123">
        <v>0</v>
      </c>
      <c r="T477" s="123">
        <v>0</v>
      </c>
      <c r="U477" s="352">
        <f t="shared" si="93"/>
        <v>0</v>
      </c>
      <c r="V477" s="496"/>
      <c r="W477" s="160"/>
      <c r="X477" s="160"/>
      <c r="Y477" s="160"/>
      <c r="Z477" s="160"/>
      <c r="AA477" s="160"/>
      <c r="AB477" s="160"/>
      <c r="AC477" s="160"/>
      <c r="AD477" s="160"/>
      <c r="AE477" s="160"/>
      <c r="AF477" s="160"/>
      <c r="AG477" s="160"/>
      <c r="AH477" s="160"/>
      <c r="AI477" s="160"/>
      <c r="AJ477" s="160"/>
      <c r="AK477" s="160"/>
      <c r="AL477" s="160"/>
      <c r="AM477" s="160"/>
      <c r="AN477" s="160"/>
      <c r="AO477" s="160"/>
      <c r="AP477" s="160"/>
      <c r="AQ477" s="160"/>
      <c r="AR477" s="160"/>
      <c r="AS477" s="160"/>
      <c r="AT477" s="160"/>
      <c r="AU477" s="160"/>
      <c r="AV477" s="160"/>
      <c r="AW477" s="160"/>
      <c r="AX477" s="160"/>
      <c r="AY477" s="160"/>
      <c r="AZ477" s="160"/>
      <c r="BA477" s="160"/>
      <c r="BB477" s="160"/>
      <c r="BC477" s="160"/>
      <c r="BD477" s="160"/>
      <c r="BE477" s="160"/>
      <c r="BF477" s="160"/>
      <c r="BG477" s="160"/>
      <c r="BH477" s="120"/>
      <c r="BI477" s="160"/>
      <c r="BJ477" s="160"/>
      <c r="BK477" s="160"/>
      <c r="BL477" s="160"/>
      <c r="BM477" s="160"/>
      <c r="BN477" s="160"/>
      <c r="BO477" s="160"/>
      <c r="BP477" s="160"/>
      <c r="BQ477" s="160"/>
      <c r="BR477" s="161"/>
      <c r="BS477" s="161"/>
      <c r="BT477" s="161"/>
      <c r="BU477" s="160"/>
      <c r="BV477" s="160"/>
      <c r="BW477" s="160"/>
      <c r="BX477" s="160"/>
      <c r="BY477" s="117"/>
      <c r="BZ477" s="160"/>
      <c r="CA477" s="160"/>
      <c r="CB477" s="160"/>
      <c r="CC477" s="160"/>
      <c r="CD477" s="160"/>
      <c r="CE477" s="160"/>
      <c r="CF477" s="160"/>
      <c r="CG477" s="160"/>
      <c r="CH477" s="160"/>
      <c r="CI477" s="160"/>
      <c r="CJ477" s="160"/>
      <c r="CK477" s="160"/>
      <c r="CL477" s="160"/>
      <c r="CM477" s="160"/>
      <c r="CN477" s="160"/>
      <c r="CO477" s="160"/>
      <c r="CP477" s="160"/>
      <c r="CQ477" s="160"/>
      <c r="CR477" s="112"/>
      <c r="CS477" s="160"/>
      <c r="CT477" s="160"/>
      <c r="CU477" s="160"/>
      <c r="CV477" s="160"/>
      <c r="CW477" s="160"/>
      <c r="CX477" s="160"/>
      <c r="CY477" s="160"/>
      <c r="CZ477" s="160"/>
    </row>
    <row r="478" spans="2:104" s="261" customFormat="1" ht="22.5" customHeight="1" thickBot="1" x14ac:dyDescent="0.3">
      <c r="B478" s="726">
        <v>5</v>
      </c>
      <c r="C478" s="712"/>
      <c r="D478" s="675" t="s">
        <v>689</v>
      </c>
      <c r="E478" s="128" t="s">
        <v>120</v>
      </c>
      <c r="F478" s="54">
        <f t="shared" si="94"/>
        <v>0</v>
      </c>
      <c r="G478" s="123">
        <v>0</v>
      </c>
      <c r="H478" s="123">
        <v>0</v>
      </c>
      <c r="I478" s="123">
        <v>0</v>
      </c>
      <c r="J478" s="123">
        <v>0</v>
      </c>
      <c r="K478" s="75">
        <f t="shared" si="95"/>
        <v>0</v>
      </c>
      <c r="L478" s="123">
        <v>0</v>
      </c>
      <c r="M478" s="123">
        <v>0</v>
      </c>
      <c r="N478" s="123">
        <v>0</v>
      </c>
      <c r="O478" s="123">
        <v>0</v>
      </c>
      <c r="P478" s="352">
        <f t="shared" si="92"/>
        <v>0</v>
      </c>
      <c r="Q478" s="123">
        <v>0</v>
      </c>
      <c r="R478" s="123">
        <v>0</v>
      </c>
      <c r="S478" s="123">
        <v>0</v>
      </c>
      <c r="T478" s="123">
        <v>0</v>
      </c>
      <c r="U478" s="352">
        <f t="shared" si="93"/>
        <v>0</v>
      </c>
    </row>
    <row r="479" spans="2:104" s="261" customFormat="1" ht="22.5" customHeight="1" thickBot="1" x14ac:dyDescent="0.3">
      <c r="B479" s="723"/>
      <c r="C479" s="712"/>
      <c r="D479" s="668"/>
      <c r="E479" s="98" t="s">
        <v>207</v>
      </c>
      <c r="F479" s="54">
        <f t="shared" si="94"/>
        <v>0</v>
      </c>
      <c r="G479" s="123">
        <v>0</v>
      </c>
      <c r="H479" s="123">
        <v>0</v>
      </c>
      <c r="I479" s="123">
        <v>0</v>
      </c>
      <c r="J479" s="123">
        <v>0</v>
      </c>
      <c r="K479" s="75">
        <f t="shared" si="95"/>
        <v>0</v>
      </c>
      <c r="L479" s="123">
        <v>0</v>
      </c>
      <c r="M479" s="123">
        <v>0</v>
      </c>
      <c r="N479" s="123">
        <v>0</v>
      </c>
      <c r="O479" s="123">
        <v>0</v>
      </c>
      <c r="P479" s="352">
        <f t="shared" si="92"/>
        <v>0</v>
      </c>
      <c r="Q479" s="123">
        <v>0</v>
      </c>
      <c r="R479" s="123">
        <v>0</v>
      </c>
      <c r="S479" s="123">
        <v>0</v>
      </c>
      <c r="T479" s="123">
        <v>0</v>
      </c>
      <c r="U479" s="352">
        <f t="shared" si="93"/>
        <v>0</v>
      </c>
    </row>
    <row r="480" spans="2:104" s="261" customFormat="1" ht="22.5" customHeight="1" thickBot="1" x14ac:dyDescent="0.3">
      <c r="B480" s="724"/>
      <c r="C480" s="712"/>
      <c r="D480" s="719"/>
      <c r="E480" s="99" t="s">
        <v>116</v>
      </c>
      <c r="F480" s="54">
        <f t="shared" si="94"/>
        <v>0</v>
      </c>
      <c r="G480" s="123">
        <v>0</v>
      </c>
      <c r="H480" s="123">
        <v>0</v>
      </c>
      <c r="I480" s="123">
        <v>0</v>
      </c>
      <c r="J480" s="123">
        <v>0</v>
      </c>
      <c r="K480" s="75">
        <f t="shared" si="95"/>
        <v>0</v>
      </c>
      <c r="L480" s="123">
        <v>0</v>
      </c>
      <c r="M480" s="123">
        <v>0</v>
      </c>
      <c r="N480" s="123">
        <v>0</v>
      </c>
      <c r="O480" s="123">
        <v>0</v>
      </c>
      <c r="P480" s="352">
        <f t="shared" si="92"/>
        <v>0</v>
      </c>
      <c r="Q480" s="123">
        <v>0</v>
      </c>
      <c r="R480" s="123">
        <v>0</v>
      </c>
      <c r="S480" s="123">
        <v>0</v>
      </c>
      <c r="T480" s="123">
        <v>0</v>
      </c>
      <c r="U480" s="352">
        <f t="shared" si="93"/>
        <v>0</v>
      </c>
    </row>
    <row r="481" spans="2:21" s="274" customFormat="1" ht="41.25" customHeight="1" thickBot="1" x14ac:dyDescent="0.3">
      <c r="B481" s="726">
        <v>6</v>
      </c>
      <c r="C481" s="712"/>
      <c r="D481" s="675" t="s">
        <v>703</v>
      </c>
      <c r="E481" s="100" t="s">
        <v>637</v>
      </c>
      <c r="F481" s="54">
        <f t="shared" si="94"/>
        <v>0</v>
      </c>
      <c r="G481" s="123">
        <v>0</v>
      </c>
      <c r="H481" s="123">
        <v>0</v>
      </c>
      <c r="I481" s="123">
        <v>0</v>
      </c>
      <c r="J481" s="123">
        <v>0</v>
      </c>
      <c r="K481" s="75">
        <f t="shared" si="95"/>
        <v>0</v>
      </c>
      <c r="L481" s="123">
        <v>0</v>
      </c>
      <c r="M481" s="123">
        <v>0</v>
      </c>
      <c r="N481" s="123">
        <v>0</v>
      </c>
      <c r="O481" s="123">
        <v>0</v>
      </c>
      <c r="P481" s="352">
        <f t="shared" si="92"/>
        <v>0</v>
      </c>
      <c r="Q481" s="123">
        <v>0</v>
      </c>
      <c r="R481" s="123">
        <v>0</v>
      </c>
      <c r="S481" s="123">
        <v>0</v>
      </c>
      <c r="T481" s="123">
        <v>0</v>
      </c>
      <c r="U481" s="352">
        <f t="shared" si="93"/>
        <v>0</v>
      </c>
    </row>
    <row r="482" spans="2:21" s="274" customFormat="1" ht="55.5" customHeight="1" thickBot="1" x14ac:dyDescent="0.3">
      <c r="B482" s="724"/>
      <c r="C482" s="712"/>
      <c r="D482" s="669"/>
      <c r="E482" s="99" t="s">
        <v>116</v>
      </c>
      <c r="F482" s="54">
        <f t="shared" si="94"/>
        <v>0</v>
      </c>
      <c r="G482" s="123">
        <v>0</v>
      </c>
      <c r="H482" s="123">
        <v>0</v>
      </c>
      <c r="I482" s="123">
        <v>0</v>
      </c>
      <c r="J482" s="123">
        <v>0</v>
      </c>
      <c r="K482" s="75">
        <f t="shared" si="95"/>
        <v>0</v>
      </c>
      <c r="L482" s="123">
        <v>0</v>
      </c>
      <c r="M482" s="123">
        <v>0</v>
      </c>
      <c r="N482" s="123">
        <v>0</v>
      </c>
      <c r="O482" s="123">
        <v>0</v>
      </c>
      <c r="P482" s="352">
        <f t="shared" si="92"/>
        <v>0</v>
      </c>
      <c r="Q482" s="123">
        <v>0</v>
      </c>
      <c r="R482" s="123">
        <v>0</v>
      </c>
      <c r="S482" s="123">
        <v>0</v>
      </c>
      <c r="T482" s="123">
        <v>0</v>
      </c>
      <c r="U482" s="352">
        <f t="shared" si="93"/>
        <v>0</v>
      </c>
    </row>
    <row r="483" spans="2:21" s="274" customFormat="1" ht="30" customHeight="1" thickBot="1" x14ac:dyDescent="0.3">
      <c r="B483" s="726">
        <v>7</v>
      </c>
      <c r="C483" s="712"/>
      <c r="D483" s="667" t="s">
        <v>704</v>
      </c>
      <c r="E483" s="100" t="s">
        <v>637</v>
      </c>
      <c r="F483" s="54">
        <f t="shared" si="94"/>
        <v>0</v>
      </c>
      <c r="G483" s="123">
        <v>0</v>
      </c>
      <c r="H483" s="123">
        <v>0</v>
      </c>
      <c r="I483" s="123">
        <v>0</v>
      </c>
      <c r="J483" s="123">
        <v>0</v>
      </c>
      <c r="K483" s="75">
        <f t="shared" si="95"/>
        <v>0</v>
      </c>
      <c r="L483" s="123">
        <v>0</v>
      </c>
      <c r="M483" s="123">
        <v>0</v>
      </c>
      <c r="N483" s="123">
        <v>0</v>
      </c>
      <c r="O483" s="123">
        <v>0</v>
      </c>
      <c r="P483" s="352">
        <f t="shared" si="92"/>
        <v>0</v>
      </c>
      <c r="Q483" s="123">
        <v>0</v>
      </c>
      <c r="R483" s="123">
        <v>0</v>
      </c>
      <c r="S483" s="123">
        <v>0</v>
      </c>
      <c r="T483" s="123">
        <v>0</v>
      </c>
      <c r="U483" s="352">
        <f t="shared" si="93"/>
        <v>0</v>
      </c>
    </row>
    <row r="484" spans="2:21" s="274" customFormat="1" ht="42" customHeight="1" thickBot="1" x14ac:dyDescent="0.3">
      <c r="B484" s="724"/>
      <c r="C484" s="712"/>
      <c r="D484" s="669"/>
      <c r="E484" s="99" t="s">
        <v>116</v>
      </c>
      <c r="F484" s="54">
        <f t="shared" si="94"/>
        <v>0</v>
      </c>
      <c r="G484" s="123">
        <v>0</v>
      </c>
      <c r="H484" s="123">
        <v>0</v>
      </c>
      <c r="I484" s="123">
        <v>0</v>
      </c>
      <c r="J484" s="123">
        <v>0</v>
      </c>
      <c r="K484" s="75">
        <f t="shared" si="95"/>
        <v>0</v>
      </c>
      <c r="L484" s="123">
        <v>0</v>
      </c>
      <c r="M484" s="123">
        <v>0</v>
      </c>
      <c r="N484" s="123">
        <v>0</v>
      </c>
      <c r="O484" s="123">
        <v>0</v>
      </c>
      <c r="P484" s="352">
        <f t="shared" si="92"/>
        <v>0</v>
      </c>
      <c r="Q484" s="123">
        <v>0</v>
      </c>
      <c r="R484" s="123">
        <v>0</v>
      </c>
      <c r="S484" s="123">
        <v>0</v>
      </c>
      <c r="T484" s="123">
        <v>0</v>
      </c>
      <c r="U484" s="352">
        <f t="shared" si="93"/>
        <v>0</v>
      </c>
    </row>
    <row r="485" spans="2:21" s="261" customFormat="1" ht="16.5" customHeight="1" x14ac:dyDescent="0.25">
      <c r="B485" s="20"/>
      <c r="C485" s="712"/>
      <c r="D485" s="670" t="s">
        <v>187</v>
      </c>
      <c r="E485" s="671"/>
      <c r="F485" s="54">
        <f t="shared" si="94"/>
        <v>0</v>
      </c>
      <c r="G485" s="75">
        <f t="shared" ref="G485:J487" si="96">G462+G467+G470+G473+G478</f>
        <v>0</v>
      </c>
      <c r="H485" s="75">
        <f t="shared" si="96"/>
        <v>0</v>
      </c>
      <c r="I485" s="75">
        <f t="shared" si="96"/>
        <v>0</v>
      </c>
      <c r="J485" s="75">
        <f t="shared" si="96"/>
        <v>0</v>
      </c>
      <c r="K485" s="75">
        <f t="shared" si="95"/>
        <v>0</v>
      </c>
      <c r="L485" s="75">
        <f t="shared" ref="L485:O487" si="97">L462+L467+L470+L473+L478</f>
        <v>0</v>
      </c>
      <c r="M485" s="75">
        <f t="shared" si="97"/>
        <v>0</v>
      </c>
      <c r="N485" s="75">
        <f t="shared" si="97"/>
        <v>0</v>
      </c>
      <c r="O485" s="75">
        <f t="shared" si="97"/>
        <v>0</v>
      </c>
      <c r="P485" s="352">
        <f t="shared" si="92"/>
        <v>0</v>
      </c>
      <c r="Q485" s="75">
        <f t="shared" ref="Q485:T487" si="98">Q462+Q467+Q470+Q473+Q478</f>
        <v>0</v>
      </c>
      <c r="R485" s="75">
        <f t="shared" si="98"/>
        <v>0</v>
      </c>
      <c r="S485" s="75">
        <f t="shared" si="98"/>
        <v>0</v>
      </c>
      <c r="T485" s="75">
        <f t="shared" si="98"/>
        <v>0</v>
      </c>
      <c r="U485" s="352">
        <f t="shared" si="93"/>
        <v>0</v>
      </c>
    </row>
    <row r="486" spans="2:21" s="261" customFormat="1" ht="16.5" customHeight="1" x14ac:dyDescent="0.25">
      <c r="B486" s="20"/>
      <c r="C486" s="712"/>
      <c r="D486" s="661" t="s">
        <v>188</v>
      </c>
      <c r="E486" s="662"/>
      <c r="F486" s="54">
        <f t="shared" si="94"/>
        <v>0</v>
      </c>
      <c r="G486" s="75">
        <f t="shared" si="96"/>
        <v>0</v>
      </c>
      <c r="H486" s="75">
        <f t="shared" si="96"/>
        <v>0</v>
      </c>
      <c r="I486" s="75">
        <f t="shared" si="96"/>
        <v>0</v>
      </c>
      <c r="J486" s="75">
        <f t="shared" si="96"/>
        <v>0</v>
      </c>
      <c r="K486" s="75">
        <f t="shared" si="95"/>
        <v>0</v>
      </c>
      <c r="L486" s="75">
        <f t="shared" si="97"/>
        <v>0</v>
      </c>
      <c r="M486" s="75">
        <f t="shared" si="97"/>
        <v>0</v>
      </c>
      <c r="N486" s="75">
        <f t="shared" si="97"/>
        <v>0</v>
      </c>
      <c r="O486" s="75">
        <f t="shared" si="97"/>
        <v>0</v>
      </c>
      <c r="P486" s="352">
        <f t="shared" si="92"/>
        <v>0</v>
      </c>
      <c r="Q486" s="75">
        <f t="shared" si="98"/>
        <v>0</v>
      </c>
      <c r="R486" s="75">
        <f t="shared" si="98"/>
        <v>0</v>
      </c>
      <c r="S486" s="75">
        <f t="shared" si="98"/>
        <v>0</v>
      </c>
      <c r="T486" s="75">
        <f t="shared" si="98"/>
        <v>0</v>
      </c>
      <c r="U486" s="352">
        <f t="shared" si="93"/>
        <v>0</v>
      </c>
    </row>
    <row r="487" spans="2:21" s="261" customFormat="1" ht="16.5" customHeight="1" thickBot="1" x14ac:dyDescent="0.3">
      <c r="B487" s="20"/>
      <c r="C487" s="713"/>
      <c r="D487" s="665" t="s">
        <v>189</v>
      </c>
      <c r="E487" s="666"/>
      <c r="F487" s="54">
        <f t="shared" si="94"/>
        <v>0</v>
      </c>
      <c r="G487" s="75">
        <f t="shared" si="96"/>
        <v>0</v>
      </c>
      <c r="H487" s="75">
        <f t="shared" si="96"/>
        <v>0</v>
      </c>
      <c r="I487" s="75">
        <f t="shared" si="96"/>
        <v>0</v>
      </c>
      <c r="J487" s="75">
        <f t="shared" si="96"/>
        <v>0</v>
      </c>
      <c r="K487" s="75">
        <f t="shared" si="95"/>
        <v>0</v>
      </c>
      <c r="L487" s="75">
        <f t="shared" si="97"/>
        <v>0</v>
      </c>
      <c r="M487" s="75">
        <f t="shared" si="97"/>
        <v>0</v>
      </c>
      <c r="N487" s="75">
        <f t="shared" si="97"/>
        <v>0</v>
      </c>
      <c r="O487" s="75">
        <f t="shared" si="97"/>
        <v>0</v>
      </c>
      <c r="P487" s="352">
        <f t="shared" si="92"/>
        <v>0</v>
      </c>
      <c r="Q487" s="75">
        <f t="shared" si="98"/>
        <v>0</v>
      </c>
      <c r="R487" s="75">
        <f t="shared" si="98"/>
        <v>0</v>
      </c>
      <c r="S487" s="75">
        <f t="shared" si="98"/>
        <v>0</v>
      </c>
      <c r="T487" s="75">
        <f t="shared" si="98"/>
        <v>0</v>
      </c>
      <c r="U487" s="352">
        <f t="shared" si="93"/>
        <v>0</v>
      </c>
    </row>
    <row r="488" spans="2:21" s="261" customFormat="1" ht="16.5" customHeight="1" thickBot="1" x14ac:dyDescent="0.3">
      <c r="B488" s="235"/>
      <c r="C488" s="713"/>
      <c r="D488" s="659" t="s">
        <v>496</v>
      </c>
      <c r="E488" s="660"/>
      <c r="F488" s="54">
        <f t="shared" si="94"/>
        <v>0</v>
      </c>
      <c r="G488" s="138">
        <f t="shared" ref="G488:J488" si="99">G465+G476+G481++G483</f>
        <v>0</v>
      </c>
      <c r="H488" s="138">
        <f t="shared" si="99"/>
        <v>0</v>
      </c>
      <c r="I488" s="138">
        <f t="shared" si="99"/>
        <v>0</v>
      </c>
      <c r="J488" s="138">
        <f t="shared" si="99"/>
        <v>0</v>
      </c>
      <c r="K488" s="75">
        <f t="shared" si="95"/>
        <v>0</v>
      </c>
      <c r="L488" s="138">
        <f t="shared" ref="L488:O488" si="100">L465+L476+L481++L483</f>
        <v>0</v>
      </c>
      <c r="M488" s="138">
        <f t="shared" si="100"/>
        <v>0</v>
      </c>
      <c r="N488" s="138">
        <f t="shared" si="100"/>
        <v>0</v>
      </c>
      <c r="O488" s="138">
        <f t="shared" si="100"/>
        <v>0</v>
      </c>
      <c r="P488" s="352">
        <f t="shared" si="92"/>
        <v>0</v>
      </c>
      <c r="Q488" s="138">
        <f t="shared" ref="Q488:T488" si="101">Q465+Q476+Q481++Q483</f>
        <v>0</v>
      </c>
      <c r="R488" s="138">
        <f t="shared" si="101"/>
        <v>0</v>
      </c>
      <c r="S488" s="138">
        <f t="shared" si="101"/>
        <v>0</v>
      </c>
      <c r="T488" s="138">
        <f t="shared" si="101"/>
        <v>0</v>
      </c>
      <c r="U488" s="352">
        <f t="shared" si="93"/>
        <v>0</v>
      </c>
    </row>
    <row r="489" spans="2:21" s="261" customFormat="1" ht="16.5" customHeight="1" thickBot="1" x14ac:dyDescent="0.3">
      <c r="B489" s="179"/>
      <c r="C489" s="714"/>
      <c r="D489" s="659" t="s">
        <v>656</v>
      </c>
      <c r="E489" s="660"/>
      <c r="F489" s="54">
        <f t="shared" si="94"/>
        <v>0</v>
      </c>
      <c r="G489" s="138">
        <f t="shared" ref="G489:J489" si="102">G466+G477</f>
        <v>0</v>
      </c>
      <c r="H489" s="138">
        <f t="shared" si="102"/>
        <v>0</v>
      </c>
      <c r="I489" s="138">
        <f t="shared" si="102"/>
        <v>0</v>
      </c>
      <c r="J489" s="138">
        <f t="shared" si="102"/>
        <v>0</v>
      </c>
      <c r="K489" s="75">
        <f t="shared" si="95"/>
        <v>0</v>
      </c>
      <c r="L489" s="138">
        <f t="shared" ref="L489:O489" si="103">L466+L477</f>
        <v>0</v>
      </c>
      <c r="M489" s="138">
        <f t="shared" si="103"/>
        <v>0</v>
      </c>
      <c r="N489" s="138">
        <f t="shared" si="103"/>
        <v>0</v>
      </c>
      <c r="O489" s="138">
        <f t="shared" si="103"/>
        <v>0</v>
      </c>
      <c r="P489" s="352">
        <f t="shared" si="92"/>
        <v>0</v>
      </c>
      <c r="Q489" s="138">
        <f t="shared" ref="Q489:T489" si="104">Q466+Q477</f>
        <v>0</v>
      </c>
      <c r="R489" s="138">
        <f t="shared" si="104"/>
        <v>0</v>
      </c>
      <c r="S489" s="138">
        <f t="shared" si="104"/>
        <v>0</v>
      </c>
      <c r="T489" s="138">
        <f t="shared" si="104"/>
        <v>0</v>
      </c>
      <c r="U489" s="352">
        <f t="shared" si="93"/>
        <v>0</v>
      </c>
    </row>
    <row r="490" spans="2:21" s="261" customFormat="1" ht="18" customHeight="1" thickBot="1" x14ac:dyDescent="0.3">
      <c r="B490" s="723">
        <v>1</v>
      </c>
      <c r="C490" s="730" t="s">
        <v>585</v>
      </c>
      <c r="D490" s="642" t="s">
        <v>586</v>
      </c>
      <c r="E490" s="96" t="s">
        <v>120</v>
      </c>
      <c r="F490" s="54">
        <f t="shared" si="94"/>
        <v>0</v>
      </c>
      <c r="G490" s="266"/>
      <c r="H490" s="266"/>
      <c r="I490" s="266"/>
      <c r="J490" s="266"/>
      <c r="K490" s="75">
        <f t="shared" si="95"/>
        <v>0</v>
      </c>
      <c r="L490" s="305"/>
      <c r="M490" s="305"/>
      <c r="N490" s="305"/>
      <c r="O490" s="305"/>
      <c r="P490" s="352">
        <f t="shared" si="92"/>
        <v>0</v>
      </c>
      <c r="Q490" s="305"/>
      <c r="R490" s="305"/>
      <c r="S490" s="305"/>
      <c r="T490" s="305"/>
      <c r="U490" s="352">
        <f t="shared" si="93"/>
        <v>0</v>
      </c>
    </row>
    <row r="491" spans="2:21" s="261" customFormat="1" ht="18" customHeight="1" thickBot="1" x14ac:dyDescent="0.3">
      <c r="B491" s="723"/>
      <c r="C491" s="731"/>
      <c r="D491" s="643"/>
      <c r="E491" s="97" t="s">
        <v>207</v>
      </c>
      <c r="F491" s="54">
        <f t="shared" si="94"/>
        <v>0</v>
      </c>
      <c r="G491" s="136"/>
      <c r="H491" s="136"/>
      <c r="I491" s="136"/>
      <c r="J491" s="136"/>
      <c r="K491" s="75">
        <f t="shared" si="95"/>
        <v>0</v>
      </c>
      <c r="L491" s="305"/>
      <c r="M491" s="305"/>
      <c r="N491" s="305"/>
      <c r="O491" s="305"/>
      <c r="P491" s="352">
        <f t="shared" si="92"/>
        <v>0</v>
      </c>
      <c r="Q491" s="305"/>
      <c r="R491" s="305"/>
      <c r="S491" s="305"/>
      <c r="T491" s="305"/>
      <c r="U491" s="352">
        <f t="shared" si="93"/>
        <v>0</v>
      </c>
    </row>
    <row r="492" spans="2:21" s="261" customFormat="1" ht="18" customHeight="1" thickBot="1" x14ac:dyDescent="0.3">
      <c r="B492" s="723"/>
      <c r="C492" s="731"/>
      <c r="D492" s="643"/>
      <c r="E492" s="99" t="s">
        <v>116</v>
      </c>
      <c r="F492" s="54">
        <f t="shared" si="94"/>
        <v>0</v>
      </c>
      <c r="G492" s="103">
        <v>0</v>
      </c>
      <c r="H492" s="103">
        <v>0</v>
      </c>
      <c r="I492" s="103">
        <v>0</v>
      </c>
      <c r="J492" s="103">
        <v>0</v>
      </c>
      <c r="K492" s="75">
        <f t="shared" si="95"/>
        <v>0</v>
      </c>
      <c r="L492" s="103">
        <v>0</v>
      </c>
      <c r="M492" s="103">
        <v>0</v>
      </c>
      <c r="N492" s="103">
        <v>0</v>
      </c>
      <c r="O492" s="103">
        <v>0</v>
      </c>
      <c r="P492" s="352">
        <f t="shared" si="92"/>
        <v>0</v>
      </c>
      <c r="Q492" s="103">
        <v>0</v>
      </c>
      <c r="R492" s="103">
        <v>0</v>
      </c>
      <c r="S492" s="103">
        <v>0</v>
      </c>
      <c r="T492" s="103">
        <v>0</v>
      </c>
      <c r="U492" s="352">
        <f t="shared" si="93"/>
        <v>0</v>
      </c>
    </row>
    <row r="493" spans="2:21" s="261" customFormat="1" ht="18" customHeight="1" thickBot="1" x14ac:dyDescent="0.3">
      <c r="B493" s="723"/>
      <c r="C493" s="731"/>
      <c r="D493" s="643"/>
      <c r="E493" s="100" t="s">
        <v>637</v>
      </c>
      <c r="F493" s="54">
        <f t="shared" si="94"/>
        <v>0</v>
      </c>
      <c r="G493" s="182">
        <v>0</v>
      </c>
      <c r="H493" s="182">
        <v>0</v>
      </c>
      <c r="I493" s="182">
        <v>0</v>
      </c>
      <c r="J493" s="182">
        <v>0</v>
      </c>
      <c r="K493" s="75">
        <f t="shared" si="95"/>
        <v>0</v>
      </c>
      <c r="L493" s="182">
        <v>0</v>
      </c>
      <c r="M493" s="182">
        <v>0</v>
      </c>
      <c r="N493" s="182">
        <v>0</v>
      </c>
      <c r="O493" s="182">
        <v>0</v>
      </c>
      <c r="P493" s="352">
        <f t="shared" si="92"/>
        <v>0</v>
      </c>
      <c r="Q493" s="103">
        <v>0</v>
      </c>
      <c r="R493" s="103">
        <v>0</v>
      </c>
      <c r="S493" s="103">
        <v>0</v>
      </c>
      <c r="T493" s="103">
        <v>0</v>
      </c>
      <c r="U493" s="352">
        <f t="shared" si="93"/>
        <v>0</v>
      </c>
    </row>
    <row r="494" spans="2:21" s="261" customFormat="1" ht="18" customHeight="1" thickBot="1" x14ac:dyDescent="0.3">
      <c r="B494" s="724"/>
      <c r="C494" s="731"/>
      <c r="D494" s="644"/>
      <c r="E494" s="100" t="s">
        <v>636</v>
      </c>
      <c r="F494" s="54">
        <f t="shared" si="94"/>
        <v>0</v>
      </c>
      <c r="G494" s="160">
        <v>0</v>
      </c>
      <c r="H494" s="160">
        <v>0</v>
      </c>
      <c r="I494" s="160">
        <v>0</v>
      </c>
      <c r="J494" s="160">
        <v>0</v>
      </c>
      <c r="K494" s="75">
        <f t="shared" si="95"/>
        <v>0</v>
      </c>
      <c r="L494" s="160">
        <v>0</v>
      </c>
      <c r="M494" s="160">
        <v>0</v>
      </c>
      <c r="N494" s="160">
        <v>0</v>
      </c>
      <c r="O494" s="160">
        <v>0</v>
      </c>
      <c r="P494" s="352">
        <f t="shared" si="92"/>
        <v>0</v>
      </c>
      <c r="Q494" s="103">
        <v>0</v>
      </c>
      <c r="R494" s="103">
        <v>0</v>
      </c>
      <c r="S494" s="103">
        <v>0</v>
      </c>
      <c r="T494" s="103">
        <v>0</v>
      </c>
      <c r="U494" s="352">
        <f t="shared" si="93"/>
        <v>0</v>
      </c>
    </row>
    <row r="495" spans="2:21" s="261" customFormat="1" ht="18" customHeight="1" thickBot="1" x14ac:dyDescent="0.3">
      <c r="B495" s="726">
        <v>2</v>
      </c>
      <c r="C495" s="731"/>
      <c r="D495" s="642" t="s">
        <v>587</v>
      </c>
      <c r="E495" s="96" t="s">
        <v>120</v>
      </c>
      <c r="F495" s="54">
        <f t="shared" si="94"/>
        <v>0</v>
      </c>
      <c r="G495" s="139"/>
      <c r="H495" s="139"/>
      <c r="I495" s="139"/>
      <c r="J495" s="139"/>
      <c r="K495" s="75">
        <f t="shared" si="95"/>
        <v>0</v>
      </c>
      <c r="L495" s="305"/>
      <c r="M495" s="305"/>
      <c r="N495" s="305"/>
      <c r="O495" s="305"/>
      <c r="P495" s="352">
        <f t="shared" si="92"/>
        <v>0</v>
      </c>
      <c r="Q495" s="305"/>
      <c r="R495" s="305"/>
      <c r="S495" s="305"/>
      <c r="T495" s="305"/>
      <c r="U495" s="352">
        <f t="shared" si="93"/>
        <v>0</v>
      </c>
    </row>
    <row r="496" spans="2:21" s="261" customFormat="1" ht="18" customHeight="1" thickBot="1" x14ac:dyDescent="0.3">
      <c r="B496" s="723"/>
      <c r="C496" s="731"/>
      <c r="D496" s="643"/>
      <c r="E496" s="97" t="s">
        <v>207</v>
      </c>
      <c r="F496" s="54">
        <f t="shared" si="94"/>
        <v>0</v>
      </c>
      <c r="G496" s="136"/>
      <c r="H496" s="136"/>
      <c r="I496" s="136"/>
      <c r="J496" s="136"/>
      <c r="K496" s="75">
        <f t="shared" si="95"/>
        <v>0</v>
      </c>
      <c r="L496" s="305"/>
      <c r="M496" s="305"/>
      <c r="N496" s="305"/>
      <c r="O496" s="305"/>
      <c r="P496" s="352">
        <f t="shared" si="92"/>
        <v>0</v>
      </c>
      <c r="Q496" s="305"/>
      <c r="R496" s="305"/>
      <c r="S496" s="305"/>
      <c r="T496" s="305"/>
      <c r="U496" s="352">
        <f t="shared" si="93"/>
        <v>0</v>
      </c>
    </row>
    <row r="497" spans="2:21" s="261" customFormat="1" ht="18" customHeight="1" thickBot="1" x14ac:dyDescent="0.3">
      <c r="B497" s="723"/>
      <c r="C497" s="731"/>
      <c r="D497" s="643"/>
      <c r="E497" s="99" t="s">
        <v>116</v>
      </c>
      <c r="F497" s="54">
        <f t="shared" si="94"/>
        <v>0</v>
      </c>
      <c r="G497" s="103">
        <v>0</v>
      </c>
      <c r="H497" s="103">
        <v>0</v>
      </c>
      <c r="I497" s="103">
        <v>0</v>
      </c>
      <c r="J497" s="103">
        <v>0</v>
      </c>
      <c r="K497" s="75">
        <f t="shared" si="95"/>
        <v>0</v>
      </c>
      <c r="L497" s="103">
        <v>0</v>
      </c>
      <c r="M497" s="103">
        <v>0</v>
      </c>
      <c r="N497" s="103">
        <v>0</v>
      </c>
      <c r="O497" s="103">
        <v>0</v>
      </c>
      <c r="P497" s="352">
        <f t="shared" si="92"/>
        <v>0</v>
      </c>
      <c r="Q497" s="103">
        <v>0</v>
      </c>
      <c r="R497" s="103">
        <v>0</v>
      </c>
      <c r="S497" s="103">
        <v>0</v>
      </c>
      <c r="T497" s="103">
        <v>0</v>
      </c>
      <c r="U497" s="352">
        <f t="shared" si="93"/>
        <v>0</v>
      </c>
    </row>
    <row r="498" spans="2:21" s="261" customFormat="1" ht="18" customHeight="1" thickBot="1" x14ac:dyDescent="0.3">
      <c r="B498" s="723"/>
      <c r="C498" s="731"/>
      <c r="D498" s="643"/>
      <c r="E498" s="100" t="s">
        <v>637</v>
      </c>
      <c r="F498" s="54">
        <f t="shared" si="94"/>
        <v>0</v>
      </c>
      <c r="G498" s="182">
        <v>0</v>
      </c>
      <c r="H498" s="182">
        <v>0</v>
      </c>
      <c r="I498" s="182">
        <v>0</v>
      </c>
      <c r="J498" s="182">
        <v>0</v>
      </c>
      <c r="K498" s="75">
        <f t="shared" si="95"/>
        <v>0</v>
      </c>
      <c r="L498" s="182">
        <v>0</v>
      </c>
      <c r="M498" s="182">
        <v>0</v>
      </c>
      <c r="N498" s="182">
        <v>0</v>
      </c>
      <c r="O498" s="182">
        <v>0</v>
      </c>
      <c r="P498" s="352">
        <f t="shared" si="92"/>
        <v>0</v>
      </c>
      <c r="Q498" s="103">
        <v>0</v>
      </c>
      <c r="R498" s="103">
        <v>0</v>
      </c>
      <c r="S498" s="103">
        <v>0</v>
      </c>
      <c r="T498" s="103">
        <v>0</v>
      </c>
      <c r="U498" s="352">
        <f t="shared" si="93"/>
        <v>0</v>
      </c>
    </row>
    <row r="499" spans="2:21" s="261" customFormat="1" ht="18" customHeight="1" thickBot="1" x14ac:dyDescent="0.3">
      <c r="B499" s="724"/>
      <c r="C499" s="731"/>
      <c r="D499" s="644"/>
      <c r="E499" s="100" t="s">
        <v>636</v>
      </c>
      <c r="F499" s="54">
        <f t="shared" si="94"/>
        <v>0</v>
      </c>
      <c r="G499" s="160">
        <v>0</v>
      </c>
      <c r="H499" s="160">
        <v>0</v>
      </c>
      <c r="I499" s="160">
        <v>0</v>
      </c>
      <c r="J499" s="160">
        <v>0</v>
      </c>
      <c r="K499" s="75">
        <f t="shared" si="95"/>
        <v>0</v>
      </c>
      <c r="L499" s="160">
        <v>0</v>
      </c>
      <c r="M499" s="160">
        <v>0</v>
      </c>
      <c r="N499" s="160">
        <v>0</v>
      </c>
      <c r="O499" s="160">
        <v>0</v>
      </c>
      <c r="P499" s="352">
        <f t="shared" si="92"/>
        <v>0</v>
      </c>
      <c r="Q499" s="103">
        <v>0</v>
      </c>
      <c r="R499" s="103">
        <v>0</v>
      </c>
      <c r="S499" s="103">
        <v>0</v>
      </c>
      <c r="T499" s="103">
        <v>0</v>
      </c>
      <c r="U499" s="352">
        <f t="shared" si="93"/>
        <v>0</v>
      </c>
    </row>
    <row r="500" spans="2:21" s="261" customFormat="1" ht="18" customHeight="1" thickBot="1" x14ac:dyDescent="0.3">
      <c r="B500" s="726">
        <v>3</v>
      </c>
      <c r="C500" s="731"/>
      <c r="D500" s="642" t="s">
        <v>588</v>
      </c>
      <c r="E500" s="218" t="s">
        <v>120</v>
      </c>
      <c r="F500" s="54">
        <f t="shared" si="94"/>
        <v>0</v>
      </c>
      <c r="G500" s="139"/>
      <c r="H500" s="139"/>
      <c r="I500" s="139"/>
      <c r="J500" s="139"/>
      <c r="K500" s="75">
        <f t="shared" si="95"/>
        <v>0</v>
      </c>
      <c r="L500" s="305"/>
      <c r="M500" s="305"/>
      <c r="N500" s="305"/>
      <c r="O500" s="305"/>
      <c r="P500" s="352">
        <f t="shared" si="92"/>
        <v>0</v>
      </c>
      <c r="Q500" s="305"/>
      <c r="R500" s="305"/>
      <c r="S500" s="305"/>
      <c r="T500" s="305"/>
      <c r="U500" s="352">
        <f t="shared" si="93"/>
        <v>0</v>
      </c>
    </row>
    <row r="501" spans="2:21" s="261" customFormat="1" ht="18" customHeight="1" thickBot="1" x14ac:dyDescent="0.3">
      <c r="B501" s="723"/>
      <c r="C501" s="731"/>
      <c r="D501" s="643"/>
      <c r="E501" s="97" t="s">
        <v>207</v>
      </c>
      <c r="F501" s="54">
        <f t="shared" si="94"/>
        <v>0</v>
      </c>
      <c r="G501" s="136"/>
      <c r="H501" s="136"/>
      <c r="I501" s="136"/>
      <c r="J501" s="136"/>
      <c r="K501" s="75">
        <f t="shared" si="95"/>
        <v>0</v>
      </c>
      <c r="L501" s="305"/>
      <c r="M501" s="305"/>
      <c r="N501" s="305"/>
      <c r="O501" s="305"/>
      <c r="P501" s="352">
        <f t="shared" si="92"/>
        <v>0</v>
      </c>
      <c r="Q501" s="305"/>
      <c r="R501" s="305"/>
      <c r="S501" s="305"/>
      <c r="T501" s="305"/>
      <c r="U501" s="352">
        <f t="shared" si="93"/>
        <v>0</v>
      </c>
    </row>
    <row r="502" spans="2:21" s="261" customFormat="1" ht="18" customHeight="1" thickBot="1" x14ac:dyDescent="0.3">
      <c r="B502" s="723"/>
      <c r="C502" s="731"/>
      <c r="D502" s="643"/>
      <c r="E502" s="99" t="s">
        <v>116</v>
      </c>
      <c r="F502" s="54">
        <f t="shared" si="94"/>
        <v>0</v>
      </c>
      <c r="G502" s="103">
        <v>0</v>
      </c>
      <c r="H502" s="103">
        <v>0</v>
      </c>
      <c r="I502" s="103">
        <v>0</v>
      </c>
      <c r="J502" s="103">
        <v>0</v>
      </c>
      <c r="K502" s="75">
        <f t="shared" si="95"/>
        <v>0</v>
      </c>
      <c r="L502" s="103">
        <v>0</v>
      </c>
      <c r="M502" s="103">
        <v>0</v>
      </c>
      <c r="N502" s="103">
        <v>0</v>
      </c>
      <c r="O502" s="103">
        <v>0</v>
      </c>
      <c r="P502" s="352">
        <f t="shared" si="92"/>
        <v>0</v>
      </c>
      <c r="Q502" s="103">
        <v>0</v>
      </c>
      <c r="R502" s="103">
        <v>0</v>
      </c>
      <c r="S502" s="103">
        <v>0</v>
      </c>
      <c r="T502" s="103">
        <v>0</v>
      </c>
      <c r="U502" s="352">
        <f t="shared" si="93"/>
        <v>0</v>
      </c>
    </row>
    <row r="503" spans="2:21" s="261" customFormat="1" ht="18" customHeight="1" thickBot="1" x14ac:dyDescent="0.3">
      <c r="B503" s="723"/>
      <c r="C503" s="731"/>
      <c r="D503" s="643"/>
      <c r="E503" s="100" t="s">
        <v>637</v>
      </c>
      <c r="F503" s="54">
        <f t="shared" si="94"/>
        <v>0</v>
      </c>
      <c r="G503" s="182">
        <v>0</v>
      </c>
      <c r="H503" s="182">
        <v>0</v>
      </c>
      <c r="I503" s="182">
        <v>0</v>
      </c>
      <c r="J503" s="182">
        <v>0</v>
      </c>
      <c r="K503" s="75">
        <f t="shared" si="95"/>
        <v>0</v>
      </c>
      <c r="L503" s="182">
        <v>0</v>
      </c>
      <c r="M503" s="182">
        <v>0</v>
      </c>
      <c r="N503" s="182">
        <v>0</v>
      </c>
      <c r="O503" s="182">
        <v>0</v>
      </c>
      <c r="P503" s="352">
        <f t="shared" si="92"/>
        <v>0</v>
      </c>
      <c r="Q503" s="182">
        <v>0</v>
      </c>
      <c r="R503" s="182">
        <v>0</v>
      </c>
      <c r="S503" s="182">
        <v>0</v>
      </c>
      <c r="T503" s="182">
        <v>0</v>
      </c>
      <c r="U503" s="352">
        <f t="shared" si="93"/>
        <v>0</v>
      </c>
    </row>
    <row r="504" spans="2:21" s="261" customFormat="1" ht="18" customHeight="1" thickBot="1" x14ac:dyDescent="0.3">
      <c r="B504" s="724"/>
      <c r="C504" s="731"/>
      <c r="D504" s="644"/>
      <c r="E504" s="100" t="s">
        <v>636</v>
      </c>
      <c r="F504" s="54">
        <f t="shared" si="94"/>
        <v>0</v>
      </c>
      <c r="G504" s="160">
        <v>0</v>
      </c>
      <c r="H504" s="160">
        <v>0</v>
      </c>
      <c r="I504" s="160">
        <v>0</v>
      </c>
      <c r="J504" s="160">
        <v>0</v>
      </c>
      <c r="K504" s="75">
        <f t="shared" si="95"/>
        <v>0</v>
      </c>
      <c r="L504" s="160">
        <v>0</v>
      </c>
      <c r="M504" s="160">
        <v>0</v>
      </c>
      <c r="N504" s="160">
        <v>0</v>
      </c>
      <c r="O504" s="160">
        <v>0</v>
      </c>
      <c r="P504" s="352">
        <f t="shared" si="92"/>
        <v>0</v>
      </c>
      <c r="Q504" s="160">
        <v>0</v>
      </c>
      <c r="R504" s="160">
        <v>0</v>
      </c>
      <c r="S504" s="160">
        <v>0</v>
      </c>
      <c r="T504" s="160">
        <v>0</v>
      </c>
      <c r="U504" s="352">
        <f t="shared" si="93"/>
        <v>0</v>
      </c>
    </row>
    <row r="505" spans="2:21" s="261" customFormat="1" ht="18" customHeight="1" thickBot="1" x14ac:dyDescent="0.3">
      <c r="B505" s="726">
        <v>4</v>
      </c>
      <c r="C505" s="731"/>
      <c r="D505" s="642" t="s">
        <v>589</v>
      </c>
      <c r="E505" s="96" t="s">
        <v>120</v>
      </c>
      <c r="F505" s="54">
        <f t="shared" si="94"/>
        <v>0</v>
      </c>
      <c r="G505" s="139"/>
      <c r="H505" s="139"/>
      <c r="I505" s="139"/>
      <c r="J505" s="139"/>
      <c r="K505" s="75">
        <f t="shared" si="95"/>
        <v>0</v>
      </c>
      <c r="L505" s="305"/>
      <c r="M505" s="305"/>
      <c r="N505" s="305"/>
      <c r="O505" s="305"/>
      <c r="P505" s="352">
        <f t="shared" si="92"/>
        <v>0</v>
      </c>
      <c r="Q505" s="305"/>
      <c r="R505" s="305"/>
      <c r="S505" s="305"/>
      <c r="T505" s="305"/>
      <c r="U505" s="352">
        <f t="shared" si="93"/>
        <v>0</v>
      </c>
    </row>
    <row r="506" spans="2:21" s="261" customFormat="1" ht="18" customHeight="1" thickBot="1" x14ac:dyDescent="0.3">
      <c r="B506" s="723"/>
      <c r="C506" s="731"/>
      <c r="D506" s="643"/>
      <c r="E506" s="97" t="s">
        <v>207</v>
      </c>
      <c r="F506" s="54">
        <f t="shared" si="94"/>
        <v>0</v>
      </c>
      <c r="G506" s="136"/>
      <c r="H506" s="136"/>
      <c r="I506" s="136"/>
      <c r="J506" s="136"/>
      <c r="K506" s="75">
        <f t="shared" si="95"/>
        <v>0</v>
      </c>
      <c r="L506" s="305"/>
      <c r="M506" s="305"/>
      <c r="N506" s="305"/>
      <c r="O506" s="305"/>
      <c r="P506" s="352">
        <f t="shared" si="92"/>
        <v>0</v>
      </c>
      <c r="Q506" s="305"/>
      <c r="R506" s="305"/>
      <c r="S506" s="305"/>
      <c r="T506" s="305"/>
      <c r="U506" s="352">
        <f t="shared" si="93"/>
        <v>0</v>
      </c>
    </row>
    <row r="507" spans="2:21" s="261" customFormat="1" ht="18" customHeight="1" thickBot="1" x14ac:dyDescent="0.3">
      <c r="B507" s="723"/>
      <c r="C507" s="731"/>
      <c r="D507" s="643"/>
      <c r="E507" s="99" t="s">
        <v>116</v>
      </c>
      <c r="F507" s="54">
        <f t="shared" si="94"/>
        <v>0</v>
      </c>
      <c r="G507" s="103">
        <v>0</v>
      </c>
      <c r="H507" s="103">
        <v>0</v>
      </c>
      <c r="I507" s="103">
        <v>0</v>
      </c>
      <c r="J507" s="103">
        <v>0</v>
      </c>
      <c r="K507" s="75">
        <f t="shared" si="95"/>
        <v>0</v>
      </c>
      <c r="L507" s="103">
        <v>0</v>
      </c>
      <c r="M507" s="103">
        <v>0</v>
      </c>
      <c r="N507" s="103">
        <v>0</v>
      </c>
      <c r="O507" s="103">
        <v>0</v>
      </c>
      <c r="P507" s="352">
        <f t="shared" si="92"/>
        <v>0</v>
      </c>
      <c r="Q507" s="103">
        <v>0</v>
      </c>
      <c r="R507" s="103">
        <v>0</v>
      </c>
      <c r="S507" s="103">
        <v>0</v>
      </c>
      <c r="T507" s="103">
        <v>0</v>
      </c>
      <c r="U507" s="352">
        <f t="shared" si="93"/>
        <v>0</v>
      </c>
    </row>
    <row r="508" spans="2:21" s="261" customFormat="1" ht="18" customHeight="1" thickBot="1" x14ac:dyDescent="0.3">
      <c r="B508" s="723"/>
      <c r="C508" s="731"/>
      <c r="D508" s="643"/>
      <c r="E508" s="100" t="s">
        <v>637</v>
      </c>
      <c r="F508" s="54">
        <f t="shared" si="94"/>
        <v>0</v>
      </c>
      <c r="G508" s="182">
        <v>0</v>
      </c>
      <c r="H508" s="182">
        <v>0</v>
      </c>
      <c r="I508" s="182">
        <v>0</v>
      </c>
      <c r="J508" s="182">
        <v>0</v>
      </c>
      <c r="K508" s="75">
        <f t="shared" si="95"/>
        <v>0</v>
      </c>
      <c r="L508" s="182">
        <v>0</v>
      </c>
      <c r="M508" s="182">
        <v>0</v>
      </c>
      <c r="N508" s="182">
        <v>0</v>
      </c>
      <c r="O508" s="182">
        <v>0</v>
      </c>
      <c r="P508" s="352">
        <f t="shared" si="92"/>
        <v>0</v>
      </c>
      <c r="Q508" s="182">
        <v>0</v>
      </c>
      <c r="R508" s="182">
        <v>0</v>
      </c>
      <c r="S508" s="182">
        <v>0</v>
      </c>
      <c r="T508" s="182">
        <v>0</v>
      </c>
      <c r="U508" s="352">
        <f t="shared" si="93"/>
        <v>0</v>
      </c>
    </row>
    <row r="509" spans="2:21" s="261" customFormat="1" ht="18" customHeight="1" thickBot="1" x14ac:dyDescent="0.3">
      <c r="B509" s="724"/>
      <c r="C509" s="731"/>
      <c r="D509" s="644"/>
      <c r="E509" s="100" t="s">
        <v>636</v>
      </c>
      <c r="F509" s="54">
        <f t="shared" si="94"/>
        <v>0</v>
      </c>
      <c r="G509" s="160">
        <v>0</v>
      </c>
      <c r="H509" s="160">
        <v>0</v>
      </c>
      <c r="I509" s="160">
        <v>0</v>
      </c>
      <c r="J509" s="160">
        <v>0</v>
      </c>
      <c r="K509" s="75">
        <f t="shared" si="95"/>
        <v>0</v>
      </c>
      <c r="L509" s="160">
        <v>0</v>
      </c>
      <c r="M509" s="160">
        <v>0</v>
      </c>
      <c r="N509" s="160">
        <v>0</v>
      </c>
      <c r="O509" s="160">
        <v>0</v>
      </c>
      <c r="P509" s="352">
        <f t="shared" si="92"/>
        <v>0</v>
      </c>
      <c r="Q509" s="160">
        <v>0</v>
      </c>
      <c r="R509" s="160">
        <v>0</v>
      </c>
      <c r="S509" s="160">
        <v>0</v>
      </c>
      <c r="T509" s="160">
        <v>0</v>
      </c>
      <c r="U509" s="352">
        <f t="shared" si="93"/>
        <v>0</v>
      </c>
    </row>
    <row r="510" spans="2:21" s="261" customFormat="1" ht="18" customHeight="1" thickBot="1" x14ac:dyDescent="0.3">
      <c r="B510" s="726">
        <v>5</v>
      </c>
      <c r="C510" s="731"/>
      <c r="D510" s="642" t="s">
        <v>624</v>
      </c>
      <c r="E510" s="96" t="s">
        <v>120</v>
      </c>
      <c r="F510" s="54">
        <f t="shared" si="94"/>
        <v>0</v>
      </c>
      <c r="G510" s="139"/>
      <c r="H510" s="139"/>
      <c r="I510" s="139"/>
      <c r="J510" s="139"/>
      <c r="K510" s="75">
        <f t="shared" si="95"/>
        <v>0</v>
      </c>
      <c r="L510" s="305"/>
      <c r="M510" s="305"/>
      <c r="N510" s="305"/>
      <c r="O510" s="305"/>
      <c r="P510" s="352">
        <f t="shared" si="92"/>
        <v>0</v>
      </c>
      <c r="Q510" s="305"/>
      <c r="R510" s="305"/>
      <c r="S510" s="305"/>
      <c r="T510" s="305"/>
      <c r="U510" s="352">
        <f t="shared" si="93"/>
        <v>0</v>
      </c>
    </row>
    <row r="511" spans="2:21" s="261" customFormat="1" ht="18" customHeight="1" thickBot="1" x14ac:dyDescent="0.3">
      <c r="B511" s="723"/>
      <c r="C511" s="731"/>
      <c r="D511" s="643"/>
      <c r="E511" s="97" t="s">
        <v>207</v>
      </c>
      <c r="F511" s="54">
        <f t="shared" si="94"/>
        <v>0</v>
      </c>
      <c r="G511" s="136"/>
      <c r="H511" s="136"/>
      <c r="I511" s="136"/>
      <c r="J511" s="136"/>
      <c r="K511" s="75">
        <f t="shared" si="95"/>
        <v>0</v>
      </c>
      <c r="L511" s="305"/>
      <c r="M511" s="305"/>
      <c r="N511" s="305"/>
      <c r="O511" s="305"/>
      <c r="P511" s="352">
        <f t="shared" si="92"/>
        <v>0</v>
      </c>
      <c r="Q511" s="305"/>
      <c r="R511" s="305"/>
      <c r="S511" s="305"/>
      <c r="T511" s="305"/>
      <c r="U511" s="352">
        <f t="shared" si="93"/>
        <v>0</v>
      </c>
    </row>
    <row r="512" spans="2:21" s="261" customFormat="1" ht="18" customHeight="1" thickBot="1" x14ac:dyDescent="0.3">
      <c r="B512" s="723"/>
      <c r="C512" s="731"/>
      <c r="D512" s="643"/>
      <c r="E512" s="99" t="s">
        <v>116</v>
      </c>
      <c r="F512" s="54">
        <f t="shared" si="94"/>
        <v>0</v>
      </c>
      <c r="G512" s="103">
        <v>0</v>
      </c>
      <c r="H512" s="103">
        <v>0</v>
      </c>
      <c r="I512" s="103">
        <v>0</v>
      </c>
      <c r="J512" s="103">
        <v>0</v>
      </c>
      <c r="K512" s="75">
        <f t="shared" si="95"/>
        <v>0</v>
      </c>
      <c r="L512" s="103">
        <v>0</v>
      </c>
      <c r="M512" s="103">
        <v>0</v>
      </c>
      <c r="N512" s="103">
        <v>0</v>
      </c>
      <c r="O512" s="103">
        <v>0</v>
      </c>
      <c r="P512" s="352">
        <f t="shared" si="92"/>
        <v>0</v>
      </c>
      <c r="Q512" s="103">
        <v>0</v>
      </c>
      <c r="R512" s="103">
        <v>0</v>
      </c>
      <c r="S512" s="103">
        <v>0</v>
      </c>
      <c r="T512" s="103">
        <v>0</v>
      </c>
      <c r="U512" s="352">
        <f t="shared" si="93"/>
        <v>0</v>
      </c>
    </row>
    <row r="513" spans="2:21" s="261" customFormat="1" ht="18" customHeight="1" thickBot="1" x14ac:dyDescent="0.3">
      <c r="B513" s="723"/>
      <c r="C513" s="731"/>
      <c r="D513" s="643"/>
      <c r="E513" s="100" t="s">
        <v>637</v>
      </c>
      <c r="F513" s="54">
        <f t="shared" si="94"/>
        <v>0</v>
      </c>
      <c r="G513" s="182">
        <v>0</v>
      </c>
      <c r="H513" s="182">
        <v>0</v>
      </c>
      <c r="I513" s="182">
        <v>0</v>
      </c>
      <c r="J513" s="182">
        <v>0</v>
      </c>
      <c r="K513" s="75">
        <f t="shared" si="95"/>
        <v>0</v>
      </c>
      <c r="L513" s="182">
        <v>0</v>
      </c>
      <c r="M513" s="182">
        <v>0</v>
      </c>
      <c r="N513" s="182">
        <v>0</v>
      </c>
      <c r="O513" s="182">
        <v>0</v>
      </c>
      <c r="P513" s="352">
        <f t="shared" si="92"/>
        <v>0</v>
      </c>
      <c r="Q513" s="182">
        <v>0</v>
      </c>
      <c r="R513" s="182">
        <v>0</v>
      </c>
      <c r="S513" s="182">
        <v>0</v>
      </c>
      <c r="T513" s="182">
        <v>0</v>
      </c>
      <c r="U513" s="352">
        <f t="shared" si="93"/>
        <v>0</v>
      </c>
    </row>
    <row r="514" spans="2:21" s="261" customFormat="1" ht="18" customHeight="1" thickBot="1" x14ac:dyDescent="0.3">
      <c r="B514" s="724"/>
      <c r="C514" s="731"/>
      <c r="D514" s="644"/>
      <c r="E514" s="100" t="s">
        <v>636</v>
      </c>
      <c r="F514" s="54">
        <f t="shared" si="94"/>
        <v>0</v>
      </c>
      <c r="G514" s="160">
        <v>0</v>
      </c>
      <c r="H514" s="160">
        <v>0</v>
      </c>
      <c r="I514" s="160">
        <v>0</v>
      </c>
      <c r="J514" s="160">
        <v>0</v>
      </c>
      <c r="K514" s="75">
        <f t="shared" si="95"/>
        <v>0</v>
      </c>
      <c r="L514" s="160">
        <v>0</v>
      </c>
      <c r="M514" s="160">
        <v>0</v>
      </c>
      <c r="N514" s="160">
        <v>0</v>
      </c>
      <c r="O514" s="160">
        <v>0</v>
      </c>
      <c r="P514" s="352">
        <f t="shared" si="92"/>
        <v>0</v>
      </c>
      <c r="Q514" s="160">
        <v>0</v>
      </c>
      <c r="R514" s="160">
        <v>0</v>
      </c>
      <c r="S514" s="160">
        <v>0</v>
      </c>
      <c r="T514" s="160">
        <v>0</v>
      </c>
      <c r="U514" s="352">
        <f t="shared" si="93"/>
        <v>0</v>
      </c>
    </row>
    <row r="515" spans="2:21" s="261" customFormat="1" ht="16.5" customHeight="1" x14ac:dyDescent="0.25">
      <c r="B515" s="20"/>
      <c r="C515" s="731"/>
      <c r="D515" s="663" t="s">
        <v>596</v>
      </c>
      <c r="E515" s="664"/>
      <c r="F515" s="54">
        <f t="shared" si="94"/>
        <v>0</v>
      </c>
      <c r="G515" s="75">
        <f t="shared" ref="G515:J519" si="105">G490+G495+G500+G505+G510</f>
        <v>0</v>
      </c>
      <c r="H515" s="75">
        <f t="shared" si="105"/>
        <v>0</v>
      </c>
      <c r="I515" s="75">
        <f t="shared" si="105"/>
        <v>0</v>
      </c>
      <c r="J515" s="75">
        <f t="shared" si="105"/>
        <v>0</v>
      </c>
      <c r="K515" s="75">
        <f t="shared" si="95"/>
        <v>0</v>
      </c>
      <c r="L515" s="75">
        <f t="shared" ref="L515:O519" si="106">L490+L495+L500+L505+L510</f>
        <v>0</v>
      </c>
      <c r="M515" s="75">
        <f t="shared" si="106"/>
        <v>0</v>
      </c>
      <c r="N515" s="75">
        <f t="shared" si="106"/>
        <v>0</v>
      </c>
      <c r="O515" s="75">
        <f t="shared" si="106"/>
        <v>0</v>
      </c>
      <c r="P515" s="352">
        <f t="shared" si="92"/>
        <v>0</v>
      </c>
      <c r="Q515" s="75">
        <f t="shared" ref="Q515:T519" si="107">Q490+Q495+Q500+Q505+Q510</f>
        <v>0</v>
      </c>
      <c r="R515" s="75">
        <f t="shared" si="107"/>
        <v>0</v>
      </c>
      <c r="S515" s="75">
        <f t="shared" si="107"/>
        <v>0</v>
      </c>
      <c r="T515" s="75">
        <f t="shared" si="107"/>
        <v>0</v>
      </c>
      <c r="U515" s="352">
        <f t="shared" si="93"/>
        <v>0</v>
      </c>
    </row>
    <row r="516" spans="2:21" s="261" customFormat="1" ht="16.5" customHeight="1" x14ac:dyDescent="0.25">
      <c r="B516" s="20"/>
      <c r="C516" s="731"/>
      <c r="D516" s="661" t="s">
        <v>597</v>
      </c>
      <c r="E516" s="662"/>
      <c r="F516" s="54">
        <f t="shared" si="94"/>
        <v>0</v>
      </c>
      <c r="G516" s="75">
        <f t="shared" si="105"/>
        <v>0</v>
      </c>
      <c r="H516" s="75">
        <f t="shared" si="105"/>
        <v>0</v>
      </c>
      <c r="I516" s="75">
        <f t="shared" si="105"/>
        <v>0</v>
      </c>
      <c r="J516" s="75">
        <f t="shared" si="105"/>
        <v>0</v>
      </c>
      <c r="K516" s="75">
        <f t="shared" si="95"/>
        <v>0</v>
      </c>
      <c r="L516" s="75">
        <f t="shared" si="106"/>
        <v>0</v>
      </c>
      <c r="M516" s="75">
        <f t="shared" si="106"/>
        <v>0</v>
      </c>
      <c r="N516" s="75">
        <f t="shared" si="106"/>
        <v>0</v>
      </c>
      <c r="O516" s="75">
        <f t="shared" si="106"/>
        <v>0</v>
      </c>
      <c r="P516" s="352">
        <f t="shared" si="92"/>
        <v>0</v>
      </c>
      <c r="Q516" s="75">
        <f t="shared" si="107"/>
        <v>0</v>
      </c>
      <c r="R516" s="75">
        <f t="shared" si="107"/>
        <v>0</v>
      </c>
      <c r="S516" s="75">
        <f t="shared" si="107"/>
        <v>0</v>
      </c>
      <c r="T516" s="75">
        <f t="shared" si="107"/>
        <v>0</v>
      </c>
      <c r="U516" s="352">
        <f t="shared" si="93"/>
        <v>0</v>
      </c>
    </row>
    <row r="517" spans="2:21" s="261" customFormat="1" ht="16.5" customHeight="1" thickBot="1" x14ac:dyDescent="0.3">
      <c r="B517" s="20"/>
      <c r="C517" s="731"/>
      <c r="D517" s="665" t="s">
        <v>598</v>
      </c>
      <c r="E517" s="666"/>
      <c r="F517" s="54">
        <f t="shared" si="94"/>
        <v>0</v>
      </c>
      <c r="G517" s="75">
        <f t="shared" si="105"/>
        <v>0</v>
      </c>
      <c r="H517" s="75">
        <f t="shared" si="105"/>
        <v>0</v>
      </c>
      <c r="I517" s="75">
        <f t="shared" si="105"/>
        <v>0</v>
      </c>
      <c r="J517" s="75">
        <f t="shared" si="105"/>
        <v>0</v>
      </c>
      <c r="K517" s="75">
        <f t="shared" si="95"/>
        <v>0</v>
      </c>
      <c r="L517" s="75">
        <f t="shared" si="106"/>
        <v>0</v>
      </c>
      <c r="M517" s="75">
        <f t="shared" si="106"/>
        <v>0</v>
      </c>
      <c r="N517" s="75">
        <f t="shared" si="106"/>
        <v>0</v>
      </c>
      <c r="O517" s="75">
        <f t="shared" si="106"/>
        <v>0</v>
      </c>
      <c r="P517" s="352">
        <f t="shared" si="92"/>
        <v>0</v>
      </c>
      <c r="Q517" s="75">
        <f t="shared" si="107"/>
        <v>0</v>
      </c>
      <c r="R517" s="75">
        <f t="shared" si="107"/>
        <v>0</v>
      </c>
      <c r="S517" s="75">
        <f t="shared" si="107"/>
        <v>0</v>
      </c>
      <c r="T517" s="75">
        <f t="shared" si="107"/>
        <v>0</v>
      </c>
      <c r="U517" s="352">
        <f t="shared" si="93"/>
        <v>0</v>
      </c>
    </row>
    <row r="518" spans="2:21" s="261" customFormat="1" ht="16.5" customHeight="1" thickBot="1" x14ac:dyDescent="0.3">
      <c r="B518" s="235"/>
      <c r="C518" s="731"/>
      <c r="D518" s="659" t="s">
        <v>599</v>
      </c>
      <c r="E518" s="660"/>
      <c r="F518" s="54">
        <f t="shared" si="94"/>
        <v>0</v>
      </c>
      <c r="G518" s="75">
        <f t="shared" si="105"/>
        <v>0</v>
      </c>
      <c r="H518" s="75">
        <f t="shared" si="105"/>
        <v>0</v>
      </c>
      <c r="I518" s="75">
        <f t="shared" si="105"/>
        <v>0</v>
      </c>
      <c r="J518" s="75">
        <f t="shared" si="105"/>
        <v>0</v>
      </c>
      <c r="K518" s="75">
        <f t="shared" si="95"/>
        <v>0</v>
      </c>
      <c r="L518" s="75">
        <f t="shared" si="106"/>
        <v>0</v>
      </c>
      <c r="M518" s="75">
        <f t="shared" si="106"/>
        <v>0</v>
      </c>
      <c r="N518" s="75">
        <f t="shared" si="106"/>
        <v>0</v>
      </c>
      <c r="O518" s="75">
        <f t="shared" si="106"/>
        <v>0</v>
      </c>
      <c r="P518" s="352">
        <f t="shared" si="92"/>
        <v>0</v>
      </c>
      <c r="Q518" s="75">
        <f t="shared" si="107"/>
        <v>0</v>
      </c>
      <c r="R518" s="75">
        <f t="shared" si="107"/>
        <v>0</v>
      </c>
      <c r="S518" s="75">
        <f t="shared" si="107"/>
        <v>0</v>
      </c>
      <c r="T518" s="75">
        <f t="shared" si="107"/>
        <v>0</v>
      </c>
      <c r="U518" s="352">
        <f t="shared" si="93"/>
        <v>0</v>
      </c>
    </row>
    <row r="519" spans="2:21" s="261" customFormat="1" ht="16.5" customHeight="1" thickBot="1" x14ac:dyDescent="0.3">
      <c r="B519" s="179"/>
      <c r="C519" s="732"/>
      <c r="D519" s="659" t="s">
        <v>657</v>
      </c>
      <c r="E519" s="660"/>
      <c r="F519" s="54">
        <f t="shared" si="94"/>
        <v>0</v>
      </c>
      <c r="G519" s="75">
        <f t="shared" si="105"/>
        <v>0</v>
      </c>
      <c r="H519" s="75">
        <f t="shared" si="105"/>
        <v>0</v>
      </c>
      <c r="I519" s="75">
        <f t="shared" si="105"/>
        <v>0</v>
      </c>
      <c r="J519" s="75">
        <f t="shared" si="105"/>
        <v>0</v>
      </c>
      <c r="K519" s="75">
        <f t="shared" si="95"/>
        <v>0</v>
      </c>
      <c r="L519" s="75">
        <f t="shared" si="106"/>
        <v>0</v>
      </c>
      <c r="M519" s="75">
        <f t="shared" si="106"/>
        <v>0</v>
      </c>
      <c r="N519" s="75">
        <f t="shared" si="106"/>
        <v>0</v>
      </c>
      <c r="O519" s="75">
        <f t="shared" si="106"/>
        <v>0</v>
      </c>
      <c r="P519" s="352">
        <f t="shared" si="92"/>
        <v>0</v>
      </c>
      <c r="Q519" s="75">
        <f t="shared" si="107"/>
        <v>0</v>
      </c>
      <c r="R519" s="75">
        <f t="shared" si="107"/>
        <v>0</v>
      </c>
      <c r="S519" s="75">
        <f t="shared" si="107"/>
        <v>0</v>
      </c>
      <c r="T519" s="75">
        <f t="shared" si="107"/>
        <v>0</v>
      </c>
      <c r="U519" s="352">
        <f t="shared" si="93"/>
        <v>0</v>
      </c>
    </row>
    <row r="520" spans="2:21" s="141" customFormat="1" ht="16.5" customHeight="1" thickBot="1" x14ac:dyDescent="0.3">
      <c r="B520" s="754">
        <v>1</v>
      </c>
      <c r="C520" s="730" t="s">
        <v>126</v>
      </c>
      <c r="D520" s="633" t="s">
        <v>66</v>
      </c>
      <c r="E520" s="218" t="s">
        <v>120</v>
      </c>
      <c r="F520" s="54">
        <f t="shared" si="94"/>
        <v>0</v>
      </c>
      <c r="G520" s="158"/>
      <c r="H520" s="158"/>
      <c r="I520" s="158"/>
      <c r="J520" s="158"/>
      <c r="K520" s="75">
        <f t="shared" si="95"/>
        <v>0</v>
      </c>
      <c r="L520" s="305"/>
      <c r="M520" s="305"/>
      <c r="N520" s="305"/>
      <c r="O520" s="305"/>
      <c r="P520" s="352">
        <f t="shared" si="92"/>
        <v>0</v>
      </c>
      <c r="Q520" s="305"/>
      <c r="R520" s="305"/>
      <c r="S520" s="305"/>
      <c r="T520" s="305"/>
      <c r="U520" s="352">
        <f t="shared" si="93"/>
        <v>0</v>
      </c>
    </row>
    <row r="521" spans="2:21" s="141" customFormat="1" ht="16.5" customHeight="1" thickBot="1" x14ac:dyDescent="0.3">
      <c r="B521" s="723"/>
      <c r="C521" s="731"/>
      <c r="D521" s="634"/>
      <c r="E521" s="97" t="s">
        <v>207</v>
      </c>
      <c r="F521" s="54">
        <f t="shared" si="94"/>
        <v>0</v>
      </c>
      <c r="G521" s="162"/>
      <c r="H521" s="162"/>
      <c r="I521" s="162"/>
      <c r="J521" s="162"/>
      <c r="K521" s="75">
        <f t="shared" si="95"/>
        <v>0</v>
      </c>
      <c r="L521" s="305"/>
      <c r="M521" s="305"/>
      <c r="N521" s="305"/>
      <c r="O521" s="305"/>
      <c r="P521" s="352">
        <f t="shared" si="92"/>
        <v>0</v>
      </c>
      <c r="Q521" s="305"/>
      <c r="R521" s="305"/>
      <c r="S521" s="305"/>
      <c r="T521" s="305"/>
      <c r="U521" s="352">
        <f t="shared" si="93"/>
        <v>0</v>
      </c>
    </row>
    <row r="522" spans="2:21" s="261" customFormat="1" ht="16.5" customHeight="1" thickBot="1" x14ac:dyDescent="0.3">
      <c r="B522" s="723"/>
      <c r="C522" s="731"/>
      <c r="D522" s="634"/>
      <c r="E522" s="91" t="s">
        <v>116</v>
      </c>
      <c r="F522" s="54">
        <f t="shared" si="94"/>
        <v>0</v>
      </c>
      <c r="G522" s="103">
        <v>0</v>
      </c>
      <c r="H522" s="103">
        <v>0</v>
      </c>
      <c r="I522" s="103">
        <v>0</v>
      </c>
      <c r="J522" s="103">
        <v>0</v>
      </c>
      <c r="K522" s="75">
        <f t="shared" si="95"/>
        <v>0</v>
      </c>
      <c r="L522" s="103">
        <v>0</v>
      </c>
      <c r="M522" s="103">
        <v>0</v>
      </c>
      <c r="N522" s="103">
        <v>0</v>
      </c>
      <c r="O522" s="103">
        <v>0</v>
      </c>
      <c r="P522" s="352">
        <f t="shared" ref="P522:P585" si="108">L522+M522+N522+O522</f>
        <v>0</v>
      </c>
      <c r="Q522" s="103">
        <v>0</v>
      </c>
      <c r="R522" s="103">
        <v>0</v>
      </c>
      <c r="S522" s="103">
        <v>0</v>
      </c>
      <c r="T522" s="103">
        <v>0</v>
      </c>
      <c r="U522" s="352">
        <f t="shared" ref="U522:U585" si="109">Q522+R522+S522+T522</f>
        <v>0</v>
      </c>
    </row>
    <row r="523" spans="2:21" s="261" customFormat="1" ht="16.5" customHeight="1" thickBot="1" x14ac:dyDescent="0.3">
      <c r="B523" s="723"/>
      <c r="C523" s="731"/>
      <c r="D523" s="634"/>
      <c r="E523" s="100" t="s">
        <v>637</v>
      </c>
      <c r="F523" s="54">
        <f t="shared" ref="F523:F586" si="110">K523+P523+U523</f>
        <v>0</v>
      </c>
      <c r="G523" s="182">
        <v>0</v>
      </c>
      <c r="H523" s="182">
        <v>0</v>
      </c>
      <c r="I523" s="182">
        <v>0</v>
      </c>
      <c r="J523" s="182">
        <v>0</v>
      </c>
      <c r="K523" s="75">
        <f t="shared" ref="K523:K586" si="111">G523+H523+I523+J523</f>
        <v>0</v>
      </c>
      <c r="L523" s="103">
        <v>0</v>
      </c>
      <c r="M523" s="103">
        <v>0</v>
      </c>
      <c r="N523" s="103">
        <v>0</v>
      </c>
      <c r="O523" s="103">
        <v>0</v>
      </c>
      <c r="P523" s="352">
        <f t="shared" si="108"/>
        <v>0</v>
      </c>
      <c r="Q523" s="182">
        <v>0</v>
      </c>
      <c r="R523" s="182">
        <v>0</v>
      </c>
      <c r="S523" s="182">
        <v>0</v>
      </c>
      <c r="T523" s="182">
        <v>0</v>
      </c>
      <c r="U523" s="352">
        <f t="shared" si="109"/>
        <v>0</v>
      </c>
    </row>
    <row r="524" spans="2:21" s="261" customFormat="1" ht="16.5" customHeight="1" thickBot="1" x14ac:dyDescent="0.3">
      <c r="B524" s="724"/>
      <c r="C524" s="731"/>
      <c r="D524" s="635"/>
      <c r="E524" s="100" t="s">
        <v>636</v>
      </c>
      <c r="F524" s="54">
        <f t="shared" si="110"/>
        <v>0</v>
      </c>
      <c r="G524" s="160">
        <v>0</v>
      </c>
      <c r="H524" s="160">
        <v>0</v>
      </c>
      <c r="I524" s="160">
        <v>0</v>
      </c>
      <c r="J524" s="160">
        <v>0</v>
      </c>
      <c r="K524" s="75">
        <f t="shared" si="111"/>
        <v>0</v>
      </c>
      <c r="L524" s="103">
        <v>0</v>
      </c>
      <c r="M524" s="103">
        <v>0</v>
      </c>
      <c r="N524" s="103">
        <v>0</v>
      </c>
      <c r="O524" s="103">
        <v>0</v>
      </c>
      <c r="P524" s="352">
        <f t="shared" si="108"/>
        <v>0</v>
      </c>
      <c r="Q524" s="160">
        <v>0</v>
      </c>
      <c r="R524" s="160">
        <v>0</v>
      </c>
      <c r="S524" s="160">
        <v>0</v>
      </c>
      <c r="T524" s="160">
        <v>0</v>
      </c>
      <c r="U524" s="352">
        <f t="shared" si="109"/>
        <v>0</v>
      </c>
    </row>
    <row r="525" spans="2:21" s="261" customFormat="1" ht="16.5" customHeight="1" x14ac:dyDescent="0.25">
      <c r="B525" s="20"/>
      <c r="C525" s="731"/>
      <c r="D525" s="663" t="s">
        <v>128</v>
      </c>
      <c r="E525" s="664"/>
      <c r="F525" s="54">
        <f t="shared" si="110"/>
        <v>0</v>
      </c>
      <c r="G525" s="75">
        <f t="shared" ref="G525:J529" si="112">G520</f>
        <v>0</v>
      </c>
      <c r="H525" s="75">
        <f t="shared" si="112"/>
        <v>0</v>
      </c>
      <c r="I525" s="75">
        <f t="shared" si="112"/>
        <v>0</v>
      </c>
      <c r="J525" s="75">
        <f t="shared" si="112"/>
        <v>0</v>
      </c>
      <c r="K525" s="75">
        <f t="shared" si="111"/>
        <v>0</v>
      </c>
      <c r="L525" s="75">
        <f t="shared" ref="L525:O529" si="113">L520</f>
        <v>0</v>
      </c>
      <c r="M525" s="75">
        <f t="shared" si="113"/>
        <v>0</v>
      </c>
      <c r="N525" s="75">
        <f t="shared" si="113"/>
        <v>0</v>
      </c>
      <c r="O525" s="75">
        <f t="shared" si="113"/>
        <v>0</v>
      </c>
      <c r="P525" s="352">
        <f t="shared" si="108"/>
        <v>0</v>
      </c>
      <c r="Q525" s="75">
        <f t="shared" ref="Q525:T529" si="114">Q520</f>
        <v>0</v>
      </c>
      <c r="R525" s="75">
        <f t="shared" si="114"/>
        <v>0</v>
      </c>
      <c r="S525" s="75">
        <f t="shared" si="114"/>
        <v>0</v>
      </c>
      <c r="T525" s="75">
        <f t="shared" si="114"/>
        <v>0</v>
      </c>
      <c r="U525" s="352">
        <f t="shared" si="109"/>
        <v>0</v>
      </c>
    </row>
    <row r="526" spans="2:21" s="261" customFormat="1" ht="16.5" customHeight="1" x14ac:dyDescent="0.25">
      <c r="B526" s="20"/>
      <c r="C526" s="731"/>
      <c r="D526" s="661" t="s">
        <v>129</v>
      </c>
      <c r="E526" s="662"/>
      <c r="F526" s="54">
        <f t="shared" si="110"/>
        <v>0</v>
      </c>
      <c r="G526" s="75">
        <f t="shared" si="112"/>
        <v>0</v>
      </c>
      <c r="H526" s="75">
        <f t="shared" si="112"/>
        <v>0</v>
      </c>
      <c r="I526" s="75">
        <f t="shared" si="112"/>
        <v>0</v>
      </c>
      <c r="J526" s="75">
        <f t="shared" si="112"/>
        <v>0</v>
      </c>
      <c r="K526" s="75">
        <f t="shared" si="111"/>
        <v>0</v>
      </c>
      <c r="L526" s="75">
        <f t="shared" si="113"/>
        <v>0</v>
      </c>
      <c r="M526" s="75">
        <f t="shared" si="113"/>
        <v>0</v>
      </c>
      <c r="N526" s="75">
        <f t="shared" si="113"/>
        <v>0</v>
      </c>
      <c r="O526" s="75">
        <f t="shared" si="113"/>
        <v>0</v>
      </c>
      <c r="P526" s="352">
        <f t="shared" si="108"/>
        <v>0</v>
      </c>
      <c r="Q526" s="75">
        <f t="shared" si="114"/>
        <v>0</v>
      </c>
      <c r="R526" s="75">
        <f t="shared" si="114"/>
        <v>0</v>
      </c>
      <c r="S526" s="75">
        <f t="shared" si="114"/>
        <v>0</v>
      </c>
      <c r="T526" s="75">
        <f t="shared" si="114"/>
        <v>0</v>
      </c>
      <c r="U526" s="352">
        <f t="shared" si="109"/>
        <v>0</v>
      </c>
    </row>
    <row r="527" spans="2:21" s="261" customFormat="1" ht="16.5" customHeight="1" thickBot="1" x14ac:dyDescent="0.3">
      <c r="B527" s="20"/>
      <c r="C527" s="731"/>
      <c r="D527" s="665" t="s">
        <v>197</v>
      </c>
      <c r="E527" s="666"/>
      <c r="F527" s="54">
        <f t="shared" si="110"/>
        <v>0</v>
      </c>
      <c r="G527" s="75">
        <f t="shared" si="112"/>
        <v>0</v>
      </c>
      <c r="H527" s="75">
        <f t="shared" si="112"/>
        <v>0</v>
      </c>
      <c r="I527" s="75">
        <f t="shared" si="112"/>
        <v>0</v>
      </c>
      <c r="J527" s="75">
        <f t="shared" si="112"/>
        <v>0</v>
      </c>
      <c r="K527" s="75">
        <f t="shared" si="111"/>
        <v>0</v>
      </c>
      <c r="L527" s="75">
        <f t="shared" si="113"/>
        <v>0</v>
      </c>
      <c r="M527" s="75">
        <f t="shared" si="113"/>
        <v>0</v>
      </c>
      <c r="N527" s="75">
        <f t="shared" si="113"/>
        <v>0</v>
      </c>
      <c r="O527" s="75">
        <f t="shared" si="113"/>
        <v>0</v>
      </c>
      <c r="P527" s="352">
        <f t="shared" si="108"/>
        <v>0</v>
      </c>
      <c r="Q527" s="75">
        <f t="shared" si="114"/>
        <v>0</v>
      </c>
      <c r="R527" s="75">
        <f t="shared" si="114"/>
        <v>0</v>
      </c>
      <c r="S527" s="75">
        <f t="shared" si="114"/>
        <v>0</v>
      </c>
      <c r="T527" s="75">
        <f t="shared" si="114"/>
        <v>0</v>
      </c>
      <c r="U527" s="352">
        <f t="shared" si="109"/>
        <v>0</v>
      </c>
    </row>
    <row r="528" spans="2:21" s="261" customFormat="1" ht="16.5" customHeight="1" thickBot="1" x14ac:dyDescent="0.3">
      <c r="B528" s="222"/>
      <c r="C528" s="731"/>
      <c r="D528" s="659" t="s">
        <v>590</v>
      </c>
      <c r="E528" s="660"/>
      <c r="F528" s="54">
        <f t="shared" si="110"/>
        <v>0</v>
      </c>
      <c r="G528" s="75">
        <f t="shared" si="112"/>
        <v>0</v>
      </c>
      <c r="H528" s="75">
        <f t="shared" si="112"/>
        <v>0</v>
      </c>
      <c r="I528" s="75">
        <f t="shared" si="112"/>
        <v>0</v>
      </c>
      <c r="J528" s="75">
        <f t="shared" si="112"/>
        <v>0</v>
      </c>
      <c r="K528" s="75">
        <f t="shared" si="111"/>
        <v>0</v>
      </c>
      <c r="L528" s="75">
        <f t="shared" si="113"/>
        <v>0</v>
      </c>
      <c r="M528" s="75">
        <f t="shared" si="113"/>
        <v>0</v>
      </c>
      <c r="N528" s="75">
        <f t="shared" si="113"/>
        <v>0</v>
      </c>
      <c r="O528" s="75">
        <f t="shared" si="113"/>
        <v>0</v>
      </c>
      <c r="P528" s="352">
        <f t="shared" si="108"/>
        <v>0</v>
      </c>
      <c r="Q528" s="75">
        <f t="shared" si="114"/>
        <v>0</v>
      </c>
      <c r="R528" s="75">
        <f t="shared" si="114"/>
        <v>0</v>
      </c>
      <c r="S528" s="75">
        <f t="shared" si="114"/>
        <v>0</v>
      </c>
      <c r="T528" s="75">
        <f t="shared" si="114"/>
        <v>0</v>
      </c>
      <c r="U528" s="352">
        <f t="shared" si="109"/>
        <v>0</v>
      </c>
    </row>
    <row r="529" spans="2:21" s="261" customFormat="1" ht="16.5" customHeight="1" thickBot="1" x14ac:dyDescent="0.3">
      <c r="B529" s="212"/>
      <c r="C529" s="732"/>
      <c r="D529" s="659" t="s">
        <v>658</v>
      </c>
      <c r="E529" s="660"/>
      <c r="F529" s="54">
        <f t="shared" si="110"/>
        <v>0</v>
      </c>
      <c r="G529" s="75">
        <f t="shared" si="112"/>
        <v>0</v>
      </c>
      <c r="H529" s="75">
        <f t="shared" si="112"/>
        <v>0</v>
      </c>
      <c r="I529" s="75">
        <f t="shared" si="112"/>
        <v>0</v>
      </c>
      <c r="J529" s="75">
        <f t="shared" si="112"/>
        <v>0</v>
      </c>
      <c r="K529" s="75">
        <f t="shared" si="111"/>
        <v>0</v>
      </c>
      <c r="L529" s="75">
        <f t="shared" si="113"/>
        <v>0</v>
      </c>
      <c r="M529" s="75">
        <f t="shared" si="113"/>
        <v>0</v>
      </c>
      <c r="N529" s="75">
        <f t="shared" si="113"/>
        <v>0</v>
      </c>
      <c r="O529" s="75">
        <f t="shared" si="113"/>
        <v>0</v>
      </c>
      <c r="P529" s="352">
        <f t="shared" si="108"/>
        <v>0</v>
      </c>
      <c r="Q529" s="75">
        <f t="shared" si="114"/>
        <v>0</v>
      </c>
      <c r="R529" s="75">
        <f t="shared" si="114"/>
        <v>0</v>
      </c>
      <c r="S529" s="75">
        <f t="shared" si="114"/>
        <v>0</v>
      </c>
      <c r="T529" s="75">
        <f t="shared" si="114"/>
        <v>0</v>
      </c>
      <c r="U529" s="352">
        <f t="shared" si="109"/>
        <v>0</v>
      </c>
    </row>
    <row r="530" spans="2:21" s="21" customFormat="1" ht="16.149999999999999" customHeight="1" x14ac:dyDescent="0.25">
      <c r="B530" s="725">
        <v>1</v>
      </c>
      <c r="C530" s="720" t="s">
        <v>299</v>
      </c>
      <c r="D530" s="642" t="s">
        <v>263</v>
      </c>
      <c r="E530" s="127" t="s">
        <v>120</v>
      </c>
      <c r="F530" s="54">
        <f t="shared" si="110"/>
        <v>0</v>
      </c>
      <c r="G530" s="124">
        <v>0</v>
      </c>
      <c r="H530" s="124">
        <v>0</v>
      </c>
      <c r="I530" s="124">
        <v>0</v>
      </c>
      <c r="J530" s="124">
        <v>0</v>
      </c>
      <c r="K530" s="75">
        <f t="shared" si="111"/>
        <v>0</v>
      </c>
      <c r="L530" s="121">
        <v>0</v>
      </c>
      <c r="M530" s="121">
        <v>0</v>
      </c>
      <c r="N530" s="121">
        <v>0</v>
      </c>
      <c r="O530" s="121">
        <v>0</v>
      </c>
      <c r="P530" s="352">
        <f t="shared" si="108"/>
        <v>0</v>
      </c>
      <c r="Q530" s="124">
        <v>0</v>
      </c>
      <c r="R530" s="124">
        <v>0</v>
      </c>
      <c r="S530" s="124">
        <v>0</v>
      </c>
      <c r="T530" s="124">
        <v>0</v>
      </c>
      <c r="U530" s="352">
        <f t="shared" si="109"/>
        <v>0</v>
      </c>
    </row>
    <row r="531" spans="2:21" s="21" customFormat="1" ht="18" customHeight="1" x14ac:dyDescent="0.25">
      <c r="B531" s="725"/>
      <c r="C531" s="721"/>
      <c r="D531" s="643"/>
      <c r="E531" s="90" t="s">
        <v>207</v>
      </c>
      <c r="F531" s="54">
        <f t="shared" si="110"/>
        <v>0</v>
      </c>
      <c r="G531" s="124">
        <v>0</v>
      </c>
      <c r="H531" s="124">
        <v>0</v>
      </c>
      <c r="I531" s="124">
        <v>0</v>
      </c>
      <c r="J531" s="124">
        <v>0</v>
      </c>
      <c r="K531" s="75">
        <f t="shared" si="111"/>
        <v>0</v>
      </c>
      <c r="L531" s="121">
        <v>0</v>
      </c>
      <c r="M531" s="121">
        <v>0</v>
      </c>
      <c r="N531" s="121">
        <v>0</v>
      </c>
      <c r="O531" s="121">
        <v>0</v>
      </c>
      <c r="P531" s="352">
        <f t="shared" si="108"/>
        <v>0</v>
      </c>
      <c r="Q531" s="122">
        <v>0</v>
      </c>
      <c r="R531" s="122">
        <v>0</v>
      </c>
      <c r="S531" s="122">
        <v>0</v>
      </c>
      <c r="T531" s="122">
        <v>0</v>
      </c>
      <c r="U531" s="352">
        <f t="shared" si="109"/>
        <v>0</v>
      </c>
    </row>
    <row r="532" spans="2:21" s="21" customFormat="1" ht="19.899999999999999" customHeight="1" thickBot="1" x14ac:dyDescent="0.3">
      <c r="B532" s="725"/>
      <c r="C532" s="721"/>
      <c r="D532" s="644"/>
      <c r="E532" s="91" t="s">
        <v>116</v>
      </c>
      <c r="F532" s="54">
        <f t="shared" si="110"/>
        <v>0</v>
      </c>
      <c r="G532" s="124">
        <v>0</v>
      </c>
      <c r="H532" s="124">
        <v>0</v>
      </c>
      <c r="I532" s="124">
        <v>0</v>
      </c>
      <c r="J532" s="124">
        <v>0</v>
      </c>
      <c r="K532" s="75">
        <f t="shared" si="111"/>
        <v>0</v>
      </c>
      <c r="L532" s="121">
        <v>0</v>
      </c>
      <c r="M532" s="121">
        <v>0</v>
      </c>
      <c r="N532" s="121">
        <v>0</v>
      </c>
      <c r="O532" s="121">
        <v>0</v>
      </c>
      <c r="P532" s="352">
        <f t="shared" si="108"/>
        <v>0</v>
      </c>
      <c r="Q532" s="123">
        <v>0</v>
      </c>
      <c r="R532" s="123">
        <v>0</v>
      </c>
      <c r="S532" s="123">
        <v>0</v>
      </c>
      <c r="T532" s="123">
        <v>0</v>
      </c>
      <c r="U532" s="352">
        <f t="shared" si="109"/>
        <v>0</v>
      </c>
    </row>
    <row r="533" spans="2:21" s="21" customFormat="1" ht="42.75" customHeight="1" thickBot="1" x14ac:dyDescent="0.3">
      <c r="B533" s="726">
        <v>2</v>
      </c>
      <c r="C533" s="721"/>
      <c r="D533" s="717" t="s">
        <v>679</v>
      </c>
      <c r="E533" s="91" t="s">
        <v>116</v>
      </c>
      <c r="F533" s="54">
        <f t="shared" si="110"/>
        <v>0</v>
      </c>
      <c r="G533" s="124">
        <v>0</v>
      </c>
      <c r="H533" s="124">
        <v>0</v>
      </c>
      <c r="I533" s="124">
        <v>0</v>
      </c>
      <c r="J533" s="124">
        <v>0</v>
      </c>
      <c r="K533" s="75">
        <f t="shared" si="111"/>
        <v>0</v>
      </c>
      <c r="L533" s="121">
        <v>0</v>
      </c>
      <c r="M533" s="121">
        <v>0</v>
      </c>
      <c r="N533" s="121">
        <v>0</v>
      </c>
      <c r="O533" s="121">
        <v>0</v>
      </c>
      <c r="P533" s="352">
        <f t="shared" si="108"/>
        <v>0</v>
      </c>
      <c r="Q533" s="122">
        <v>0</v>
      </c>
      <c r="R533" s="122">
        <v>0</v>
      </c>
      <c r="S533" s="122">
        <v>0</v>
      </c>
      <c r="T533" s="122">
        <v>0</v>
      </c>
      <c r="U533" s="352">
        <f t="shared" si="109"/>
        <v>0</v>
      </c>
    </row>
    <row r="534" spans="2:21" s="21" customFormat="1" ht="58.5" customHeight="1" thickBot="1" x14ac:dyDescent="0.3">
      <c r="B534" s="724"/>
      <c r="C534" s="721"/>
      <c r="D534" s="718"/>
      <c r="E534" s="100" t="s">
        <v>637</v>
      </c>
      <c r="F534" s="54">
        <f t="shared" si="110"/>
        <v>0</v>
      </c>
      <c r="G534" s="124">
        <v>0</v>
      </c>
      <c r="H534" s="124">
        <v>0</v>
      </c>
      <c r="I534" s="124">
        <v>0</v>
      </c>
      <c r="J534" s="124">
        <v>0</v>
      </c>
      <c r="K534" s="75">
        <f t="shared" si="111"/>
        <v>0</v>
      </c>
      <c r="L534" s="121">
        <v>0</v>
      </c>
      <c r="M534" s="121">
        <v>0</v>
      </c>
      <c r="N534" s="121">
        <v>0</v>
      </c>
      <c r="O534" s="121">
        <v>0</v>
      </c>
      <c r="P534" s="352">
        <f t="shared" si="108"/>
        <v>0</v>
      </c>
      <c r="Q534" s="123">
        <v>0</v>
      </c>
      <c r="R534" s="123">
        <v>0</v>
      </c>
      <c r="S534" s="123">
        <v>0</v>
      </c>
      <c r="T534" s="123">
        <v>0</v>
      </c>
      <c r="U534" s="352">
        <f t="shared" si="109"/>
        <v>0</v>
      </c>
    </row>
    <row r="535" spans="2:21" s="21" customFormat="1" ht="16.5" customHeight="1" x14ac:dyDescent="0.25">
      <c r="B535" s="20"/>
      <c r="C535" s="721"/>
      <c r="D535" s="670" t="s">
        <v>190</v>
      </c>
      <c r="E535" s="671"/>
      <c r="F535" s="54">
        <f t="shared" si="110"/>
        <v>0</v>
      </c>
      <c r="G535" s="75">
        <f t="shared" ref="G535:J536" si="115">G530</f>
        <v>0</v>
      </c>
      <c r="H535" s="75">
        <f t="shared" si="115"/>
        <v>0</v>
      </c>
      <c r="I535" s="75">
        <f t="shared" si="115"/>
        <v>0</v>
      </c>
      <c r="J535" s="75">
        <f t="shared" si="115"/>
        <v>0</v>
      </c>
      <c r="K535" s="75">
        <f t="shared" si="111"/>
        <v>0</v>
      </c>
      <c r="L535" s="75">
        <f t="shared" ref="L535:O536" si="116">L530</f>
        <v>0</v>
      </c>
      <c r="M535" s="75">
        <f t="shared" si="116"/>
        <v>0</v>
      </c>
      <c r="N535" s="75">
        <f t="shared" si="116"/>
        <v>0</v>
      </c>
      <c r="O535" s="75">
        <f t="shared" si="116"/>
        <v>0</v>
      </c>
      <c r="P535" s="352">
        <f t="shared" si="108"/>
        <v>0</v>
      </c>
      <c r="Q535" s="75">
        <v>0</v>
      </c>
      <c r="R535" s="75">
        <f t="shared" ref="R535:T536" si="117">R530</f>
        <v>0</v>
      </c>
      <c r="S535" s="75">
        <f t="shared" si="117"/>
        <v>0</v>
      </c>
      <c r="T535" s="75">
        <f t="shared" si="117"/>
        <v>0</v>
      </c>
      <c r="U535" s="352">
        <f t="shared" si="109"/>
        <v>0</v>
      </c>
    </row>
    <row r="536" spans="2:21" s="21" customFormat="1" ht="16.5" customHeight="1" x14ac:dyDescent="0.25">
      <c r="B536" s="20"/>
      <c r="C536" s="721"/>
      <c r="D536" s="661" t="s">
        <v>191</v>
      </c>
      <c r="E536" s="662"/>
      <c r="F536" s="54">
        <f t="shared" si="110"/>
        <v>0</v>
      </c>
      <c r="G536" s="75">
        <f t="shared" si="115"/>
        <v>0</v>
      </c>
      <c r="H536" s="75">
        <f t="shared" si="115"/>
        <v>0</v>
      </c>
      <c r="I536" s="75">
        <f t="shared" si="115"/>
        <v>0</v>
      </c>
      <c r="J536" s="75">
        <f t="shared" si="115"/>
        <v>0</v>
      </c>
      <c r="K536" s="75">
        <f t="shared" si="111"/>
        <v>0</v>
      </c>
      <c r="L536" s="75">
        <f t="shared" si="116"/>
        <v>0</v>
      </c>
      <c r="M536" s="75">
        <f t="shared" si="116"/>
        <v>0</v>
      </c>
      <c r="N536" s="75">
        <f t="shared" si="116"/>
        <v>0</v>
      </c>
      <c r="O536" s="75">
        <f t="shared" si="116"/>
        <v>0</v>
      </c>
      <c r="P536" s="352">
        <f t="shared" si="108"/>
        <v>0</v>
      </c>
      <c r="Q536" s="75">
        <f t="shared" ref="Q536" si="118">Q531</f>
        <v>0</v>
      </c>
      <c r="R536" s="75">
        <f t="shared" si="117"/>
        <v>0</v>
      </c>
      <c r="S536" s="75">
        <f t="shared" si="117"/>
        <v>0</v>
      </c>
      <c r="T536" s="75">
        <f t="shared" si="117"/>
        <v>0</v>
      </c>
      <c r="U536" s="352">
        <f t="shared" si="109"/>
        <v>0</v>
      </c>
    </row>
    <row r="537" spans="2:21" s="21" customFormat="1" ht="16.5" customHeight="1" thickBot="1" x14ac:dyDescent="0.3">
      <c r="B537" s="179"/>
      <c r="C537" s="721"/>
      <c r="D537" s="665" t="s">
        <v>192</v>
      </c>
      <c r="E537" s="666"/>
      <c r="F537" s="54">
        <f t="shared" si="110"/>
        <v>0</v>
      </c>
      <c r="G537" s="75">
        <f t="shared" ref="G537:J537" si="119">G532+G533</f>
        <v>0</v>
      </c>
      <c r="H537" s="75">
        <f t="shared" si="119"/>
        <v>0</v>
      </c>
      <c r="I537" s="75">
        <f t="shared" si="119"/>
        <v>0</v>
      </c>
      <c r="J537" s="75">
        <f t="shared" si="119"/>
        <v>0</v>
      </c>
      <c r="K537" s="75">
        <f t="shared" si="111"/>
        <v>0</v>
      </c>
      <c r="L537" s="75">
        <f t="shared" ref="L537:O537" si="120">L532+L533</f>
        <v>0</v>
      </c>
      <c r="M537" s="75">
        <f t="shared" si="120"/>
        <v>0</v>
      </c>
      <c r="N537" s="75">
        <f t="shared" si="120"/>
        <v>0</v>
      </c>
      <c r="O537" s="75">
        <f t="shared" si="120"/>
        <v>0</v>
      </c>
      <c r="P537" s="352">
        <f t="shared" si="108"/>
        <v>0</v>
      </c>
      <c r="Q537" s="75">
        <f t="shared" ref="Q537:T537" si="121">Q532+Q533</f>
        <v>0</v>
      </c>
      <c r="R537" s="75">
        <f t="shared" si="121"/>
        <v>0</v>
      </c>
      <c r="S537" s="75">
        <f t="shared" si="121"/>
        <v>0</v>
      </c>
      <c r="T537" s="75">
        <f t="shared" si="121"/>
        <v>0</v>
      </c>
      <c r="U537" s="352">
        <f t="shared" si="109"/>
        <v>0</v>
      </c>
    </row>
    <row r="538" spans="2:21" s="21" customFormat="1" ht="16.5" customHeight="1" thickBot="1" x14ac:dyDescent="0.3">
      <c r="B538" s="222"/>
      <c r="C538" s="722"/>
      <c r="D538" s="322" t="s">
        <v>728</v>
      </c>
      <c r="E538" s="322"/>
      <c r="F538" s="54">
        <f t="shared" si="110"/>
        <v>0</v>
      </c>
      <c r="G538" s="75">
        <f t="shared" ref="G538:J538" si="122">G534</f>
        <v>0</v>
      </c>
      <c r="H538" s="75">
        <f t="shared" si="122"/>
        <v>0</v>
      </c>
      <c r="I538" s="75">
        <f t="shared" si="122"/>
        <v>0</v>
      </c>
      <c r="J538" s="75">
        <f t="shared" si="122"/>
        <v>0</v>
      </c>
      <c r="K538" s="75">
        <f t="shared" si="111"/>
        <v>0</v>
      </c>
      <c r="L538" s="75">
        <f t="shared" ref="L538:O538" si="123">L534</f>
        <v>0</v>
      </c>
      <c r="M538" s="75">
        <f t="shared" si="123"/>
        <v>0</v>
      </c>
      <c r="N538" s="75">
        <f t="shared" si="123"/>
        <v>0</v>
      </c>
      <c r="O538" s="75">
        <f t="shared" si="123"/>
        <v>0</v>
      </c>
      <c r="P538" s="352">
        <f t="shared" si="108"/>
        <v>0</v>
      </c>
      <c r="Q538" s="75">
        <f t="shared" ref="Q538:T538" si="124">Q534</f>
        <v>0</v>
      </c>
      <c r="R538" s="75">
        <f t="shared" si="124"/>
        <v>0</v>
      </c>
      <c r="S538" s="75">
        <f t="shared" si="124"/>
        <v>0</v>
      </c>
      <c r="T538" s="75">
        <f t="shared" si="124"/>
        <v>0</v>
      </c>
      <c r="U538" s="352">
        <f t="shared" si="109"/>
        <v>0</v>
      </c>
    </row>
    <row r="539" spans="2:21" s="21" customFormat="1" ht="16.5" customHeight="1" thickBot="1" x14ac:dyDescent="0.3">
      <c r="B539" s="758">
        <v>1</v>
      </c>
      <c r="C539" s="755" t="s">
        <v>111</v>
      </c>
      <c r="D539" s="655" t="s">
        <v>725</v>
      </c>
      <c r="E539" s="97" t="s">
        <v>120</v>
      </c>
      <c r="F539" s="54">
        <f t="shared" si="110"/>
        <v>0</v>
      </c>
      <c r="G539" s="139"/>
      <c r="H539" s="139"/>
      <c r="I539" s="139"/>
      <c r="J539" s="139"/>
      <c r="K539" s="75">
        <f t="shared" si="111"/>
        <v>0</v>
      </c>
      <c r="L539" s="305"/>
      <c r="M539" s="305"/>
      <c r="N539" s="305"/>
      <c r="O539" s="305"/>
      <c r="P539" s="352">
        <f t="shared" si="108"/>
        <v>0</v>
      </c>
      <c r="Q539" s="305"/>
      <c r="R539" s="305"/>
      <c r="S539" s="305"/>
      <c r="T539" s="305"/>
      <c r="U539" s="352">
        <f t="shared" si="109"/>
        <v>0</v>
      </c>
    </row>
    <row r="540" spans="2:21" s="21" customFormat="1" ht="16.5" customHeight="1" thickBot="1" x14ac:dyDescent="0.3">
      <c r="B540" s="759"/>
      <c r="C540" s="756"/>
      <c r="D540" s="643"/>
      <c r="E540" s="97" t="s">
        <v>207</v>
      </c>
      <c r="F540" s="54">
        <f t="shared" si="110"/>
        <v>0</v>
      </c>
      <c r="G540" s="136"/>
      <c r="H540" s="136"/>
      <c r="I540" s="136"/>
      <c r="J540" s="136"/>
      <c r="K540" s="75">
        <f t="shared" si="111"/>
        <v>0</v>
      </c>
      <c r="L540" s="305"/>
      <c r="M540" s="305"/>
      <c r="N540" s="305"/>
      <c r="O540" s="305"/>
      <c r="P540" s="352">
        <f t="shared" si="108"/>
        <v>0</v>
      </c>
      <c r="Q540" s="305"/>
      <c r="R540" s="305"/>
      <c r="S540" s="305"/>
      <c r="T540" s="305"/>
      <c r="U540" s="352">
        <f t="shared" si="109"/>
        <v>0</v>
      </c>
    </row>
    <row r="541" spans="2:21" s="21" customFormat="1" ht="16.5" customHeight="1" thickBot="1" x14ac:dyDescent="0.3">
      <c r="B541" s="759"/>
      <c r="C541" s="756"/>
      <c r="D541" s="643"/>
      <c r="E541" s="99" t="s">
        <v>116</v>
      </c>
      <c r="F541" s="54">
        <f t="shared" si="110"/>
        <v>0</v>
      </c>
      <c r="G541" s="92">
        <v>0</v>
      </c>
      <c r="H541" s="103">
        <v>0</v>
      </c>
      <c r="I541" s="103">
        <v>0</v>
      </c>
      <c r="J541" s="103">
        <v>0</v>
      </c>
      <c r="K541" s="75">
        <f t="shared" si="111"/>
        <v>0</v>
      </c>
      <c r="L541" s="92">
        <v>0</v>
      </c>
      <c r="M541" s="92">
        <v>0</v>
      </c>
      <c r="N541" s="92">
        <v>0</v>
      </c>
      <c r="O541" s="92">
        <v>0</v>
      </c>
      <c r="P541" s="352">
        <f t="shared" si="108"/>
        <v>0</v>
      </c>
      <c r="Q541" s="92">
        <v>0</v>
      </c>
      <c r="R541" s="92">
        <v>0</v>
      </c>
      <c r="S541" s="92">
        <v>0</v>
      </c>
      <c r="T541" s="92">
        <v>0</v>
      </c>
      <c r="U541" s="352">
        <f t="shared" si="109"/>
        <v>0</v>
      </c>
    </row>
    <row r="542" spans="2:21" s="21" customFormat="1" ht="16.5" customHeight="1" thickBot="1" x14ac:dyDescent="0.3">
      <c r="B542" s="759"/>
      <c r="C542" s="756"/>
      <c r="D542" s="643"/>
      <c r="E542" s="100" t="s">
        <v>637</v>
      </c>
      <c r="F542" s="54">
        <f t="shared" si="110"/>
        <v>0</v>
      </c>
      <c r="G542" s="92">
        <v>0</v>
      </c>
      <c r="H542" s="103">
        <v>0</v>
      </c>
      <c r="I542" s="103">
        <v>0</v>
      </c>
      <c r="J542" s="103">
        <v>0</v>
      </c>
      <c r="K542" s="75">
        <f t="shared" si="111"/>
        <v>0</v>
      </c>
      <c r="L542" s="92">
        <v>0</v>
      </c>
      <c r="M542" s="92">
        <v>0</v>
      </c>
      <c r="N542" s="92">
        <v>0</v>
      </c>
      <c r="O542" s="92">
        <v>0</v>
      </c>
      <c r="P542" s="352">
        <f t="shared" si="108"/>
        <v>0</v>
      </c>
      <c r="Q542" s="237">
        <v>0</v>
      </c>
      <c r="R542" s="237">
        <v>0</v>
      </c>
      <c r="S542" s="237">
        <v>0</v>
      </c>
      <c r="T542" s="237">
        <v>0</v>
      </c>
      <c r="U542" s="352">
        <f t="shared" si="109"/>
        <v>0</v>
      </c>
    </row>
    <row r="543" spans="2:21" s="21" customFormat="1" ht="29.25" customHeight="1" thickBot="1" x14ac:dyDescent="0.3">
      <c r="B543" s="737"/>
      <c r="C543" s="756"/>
      <c r="D543" s="644"/>
      <c r="E543" s="100" t="s">
        <v>636</v>
      </c>
      <c r="F543" s="54">
        <f t="shared" si="110"/>
        <v>0</v>
      </c>
      <c r="G543" s="92">
        <v>0</v>
      </c>
      <c r="H543" s="103">
        <v>0</v>
      </c>
      <c r="I543" s="103">
        <v>0</v>
      </c>
      <c r="J543" s="103">
        <v>0</v>
      </c>
      <c r="K543" s="75">
        <f t="shared" si="111"/>
        <v>0</v>
      </c>
      <c r="L543" s="92">
        <v>0</v>
      </c>
      <c r="M543" s="92">
        <v>0</v>
      </c>
      <c r="N543" s="92">
        <v>0</v>
      </c>
      <c r="O543" s="92">
        <v>0</v>
      </c>
      <c r="P543" s="352">
        <f t="shared" si="108"/>
        <v>0</v>
      </c>
      <c r="Q543" s="143">
        <v>0</v>
      </c>
      <c r="R543" s="143">
        <v>0</v>
      </c>
      <c r="S543" s="143">
        <v>0</v>
      </c>
      <c r="T543" s="143">
        <v>0</v>
      </c>
      <c r="U543" s="352">
        <f t="shared" si="109"/>
        <v>0</v>
      </c>
    </row>
    <row r="544" spans="2:21" s="21" customFormat="1" ht="102.75" customHeight="1" thickBot="1" x14ac:dyDescent="0.3">
      <c r="B544" s="316">
        <v>2</v>
      </c>
      <c r="C544" s="756"/>
      <c r="D544" s="321" t="s">
        <v>726</v>
      </c>
      <c r="E544" s="100" t="s">
        <v>637</v>
      </c>
      <c r="F544" s="54">
        <f t="shared" si="110"/>
        <v>0</v>
      </c>
      <c r="G544" s="342">
        <v>0</v>
      </c>
      <c r="H544" s="342">
        <v>0</v>
      </c>
      <c r="I544" s="342">
        <v>0</v>
      </c>
      <c r="J544" s="342">
        <v>0</v>
      </c>
      <c r="K544" s="75">
        <f t="shared" si="111"/>
        <v>0</v>
      </c>
      <c r="L544" s="92">
        <v>0</v>
      </c>
      <c r="M544" s="92">
        <v>0</v>
      </c>
      <c r="N544" s="92">
        <v>0</v>
      </c>
      <c r="O544" s="92">
        <v>0</v>
      </c>
      <c r="P544" s="352">
        <f t="shared" si="108"/>
        <v>0</v>
      </c>
      <c r="Q544" s="160">
        <v>0</v>
      </c>
      <c r="R544" s="160">
        <v>0</v>
      </c>
      <c r="S544" s="160">
        <v>0</v>
      </c>
      <c r="T544" s="160">
        <v>0</v>
      </c>
      <c r="U544" s="352">
        <f t="shared" si="109"/>
        <v>0</v>
      </c>
    </row>
    <row r="545" spans="2:22" s="239" customFormat="1" ht="16.5" customHeight="1" x14ac:dyDescent="0.25">
      <c r="B545" s="20"/>
      <c r="C545" s="756"/>
      <c r="D545" s="670" t="s">
        <v>193</v>
      </c>
      <c r="E545" s="671"/>
      <c r="F545" s="54">
        <f t="shared" si="110"/>
        <v>0</v>
      </c>
      <c r="G545" s="75">
        <f t="shared" ref="G545:J547" si="125">G539</f>
        <v>0</v>
      </c>
      <c r="H545" s="75">
        <f t="shared" si="125"/>
        <v>0</v>
      </c>
      <c r="I545" s="75">
        <f t="shared" si="125"/>
        <v>0</v>
      </c>
      <c r="J545" s="75">
        <f t="shared" si="125"/>
        <v>0</v>
      </c>
      <c r="K545" s="75">
        <f t="shared" si="111"/>
        <v>0</v>
      </c>
      <c r="L545" s="75">
        <f t="shared" ref="L545:O547" si="126">L539</f>
        <v>0</v>
      </c>
      <c r="M545" s="75">
        <f t="shared" si="126"/>
        <v>0</v>
      </c>
      <c r="N545" s="75">
        <f t="shared" si="126"/>
        <v>0</v>
      </c>
      <c r="O545" s="75">
        <f t="shared" si="126"/>
        <v>0</v>
      </c>
      <c r="P545" s="352">
        <f t="shared" si="108"/>
        <v>0</v>
      </c>
      <c r="Q545" s="75">
        <f t="shared" ref="Q545:T547" si="127">Q539</f>
        <v>0</v>
      </c>
      <c r="R545" s="75">
        <f t="shared" si="127"/>
        <v>0</v>
      </c>
      <c r="S545" s="75">
        <f t="shared" si="127"/>
        <v>0</v>
      </c>
      <c r="T545" s="75">
        <f t="shared" si="127"/>
        <v>0</v>
      </c>
      <c r="U545" s="352">
        <f t="shared" si="109"/>
        <v>0</v>
      </c>
      <c r="V545" s="497"/>
    </row>
    <row r="546" spans="2:22" s="239" customFormat="1" ht="16.5" customHeight="1" x14ac:dyDescent="0.25">
      <c r="B546" s="20"/>
      <c r="C546" s="756"/>
      <c r="D546" s="661" t="s">
        <v>198</v>
      </c>
      <c r="E546" s="662"/>
      <c r="F546" s="54">
        <f t="shared" si="110"/>
        <v>0</v>
      </c>
      <c r="G546" s="74">
        <f t="shared" si="125"/>
        <v>0</v>
      </c>
      <c r="H546" s="74">
        <f t="shared" si="125"/>
        <v>0</v>
      </c>
      <c r="I546" s="74">
        <f t="shared" si="125"/>
        <v>0</v>
      </c>
      <c r="J546" s="74">
        <f t="shared" si="125"/>
        <v>0</v>
      </c>
      <c r="K546" s="75">
        <f t="shared" si="111"/>
        <v>0</v>
      </c>
      <c r="L546" s="74">
        <f t="shared" si="126"/>
        <v>0</v>
      </c>
      <c r="M546" s="74">
        <f t="shared" si="126"/>
        <v>0</v>
      </c>
      <c r="N546" s="74">
        <f t="shared" si="126"/>
        <v>0</v>
      </c>
      <c r="O546" s="74">
        <f t="shared" si="126"/>
        <v>0</v>
      </c>
      <c r="P546" s="352">
        <f t="shared" si="108"/>
        <v>0</v>
      </c>
      <c r="Q546" s="74">
        <f t="shared" si="127"/>
        <v>0</v>
      </c>
      <c r="R546" s="74">
        <f t="shared" si="127"/>
        <v>0</v>
      </c>
      <c r="S546" s="74">
        <f t="shared" si="127"/>
        <v>0</v>
      </c>
      <c r="T546" s="74">
        <f t="shared" si="127"/>
        <v>0</v>
      </c>
      <c r="U546" s="352">
        <f t="shared" si="109"/>
        <v>0</v>
      </c>
      <c r="V546" s="497"/>
    </row>
    <row r="547" spans="2:22" s="239" customFormat="1" ht="16.5" customHeight="1" x14ac:dyDescent="0.25">
      <c r="B547" s="20"/>
      <c r="C547" s="756"/>
      <c r="D547" s="661" t="s">
        <v>199</v>
      </c>
      <c r="E547" s="662"/>
      <c r="F547" s="54">
        <f t="shared" si="110"/>
        <v>0</v>
      </c>
      <c r="G547" s="74">
        <f t="shared" si="125"/>
        <v>0</v>
      </c>
      <c r="H547" s="74">
        <f t="shared" si="125"/>
        <v>0</v>
      </c>
      <c r="I547" s="74">
        <f t="shared" si="125"/>
        <v>0</v>
      </c>
      <c r="J547" s="74">
        <f t="shared" si="125"/>
        <v>0</v>
      </c>
      <c r="K547" s="75">
        <f t="shared" si="111"/>
        <v>0</v>
      </c>
      <c r="L547" s="74">
        <f t="shared" si="126"/>
        <v>0</v>
      </c>
      <c r="M547" s="74">
        <f t="shared" si="126"/>
        <v>0</v>
      </c>
      <c r="N547" s="74">
        <f t="shared" si="126"/>
        <v>0</v>
      </c>
      <c r="O547" s="74">
        <f t="shared" si="126"/>
        <v>0</v>
      </c>
      <c r="P547" s="352">
        <f t="shared" si="108"/>
        <v>0</v>
      </c>
      <c r="Q547" s="74">
        <f t="shared" si="127"/>
        <v>0</v>
      </c>
      <c r="R547" s="74">
        <f t="shared" si="127"/>
        <v>0</v>
      </c>
      <c r="S547" s="74">
        <f t="shared" si="127"/>
        <v>0</v>
      </c>
      <c r="T547" s="74">
        <f t="shared" si="127"/>
        <v>0</v>
      </c>
      <c r="U547" s="352">
        <f t="shared" si="109"/>
        <v>0</v>
      </c>
      <c r="V547" s="497"/>
    </row>
    <row r="548" spans="2:22" s="239" customFormat="1" ht="16.5" customHeight="1" x14ac:dyDescent="0.25">
      <c r="B548" s="20"/>
      <c r="C548" s="756"/>
      <c r="D548" s="661" t="s">
        <v>500</v>
      </c>
      <c r="E548" s="662"/>
      <c r="F548" s="54">
        <f t="shared" si="110"/>
        <v>0</v>
      </c>
      <c r="G548" s="74">
        <f t="shared" ref="G548:J548" si="128">G542+G544</f>
        <v>0</v>
      </c>
      <c r="H548" s="74">
        <f t="shared" si="128"/>
        <v>0</v>
      </c>
      <c r="I548" s="74">
        <f t="shared" si="128"/>
        <v>0</v>
      </c>
      <c r="J548" s="74">
        <f t="shared" si="128"/>
        <v>0</v>
      </c>
      <c r="K548" s="75">
        <f t="shared" si="111"/>
        <v>0</v>
      </c>
      <c r="L548" s="74">
        <f t="shared" ref="L548:O548" si="129">L542+L544</f>
        <v>0</v>
      </c>
      <c r="M548" s="74">
        <f t="shared" si="129"/>
        <v>0</v>
      </c>
      <c r="N548" s="74">
        <f t="shared" si="129"/>
        <v>0</v>
      </c>
      <c r="O548" s="74">
        <f t="shared" si="129"/>
        <v>0</v>
      </c>
      <c r="P548" s="352">
        <f t="shared" si="108"/>
        <v>0</v>
      </c>
      <c r="Q548" s="74">
        <f t="shared" ref="Q548:T548" si="130">Q542+Q544</f>
        <v>0</v>
      </c>
      <c r="R548" s="74">
        <f t="shared" si="130"/>
        <v>0</v>
      </c>
      <c r="S548" s="74">
        <f t="shared" si="130"/>
        <v>0</v>
      </c>
      <c r="T548" s="74">
        <f t="shared" si="130"/>
        <v>0</v>
      </c>
      <c r="U548" s="352">
        <f t="shared" si="109"/>
        <v>0</v>
      </c>
      <c r="V548" s="497"/>
    </row>
    <row r="549" spans="2:22" s="239" customFormat="1" ht="16.5" customHeight="1" thickBot="1" x14ac:dyDescent="0.3">
      <c r="B549" s="20"/>
      <c r="C549" s="757"/>
      <c r="D549" s="661" t="s">
        <v>659</v>
      </c>
      <c r="E549" s="662"/>
      <c r="F549" s="54">
        <f t="shared" si="110"/>
        <v>0</v>
      </c>
      <c r="G549" s="74">
        <f t="shared" ref="G549:J549" si="131">G543</f>
        <v>0</v>
      </c>
      <c r="H549" s="74">
        <f t="shared" si="131"/>
        <v>0</v>
      </c>
      <c r="I549" s="74">
        <f t="shared" si="131"/>
        <v>0</v>
      </c>
      <c r="J549" s="74">
        <f t="shared" si="131"/>
        <v>0</v>
      </c>
      <c r="K549" s="75">
        <f t="shared" si="111"/>
        <v>0</v>
      </c>
      <c r="L549" s="74">
        <f t="shared" ref="L549:O549" si="132">L543</f>
        <v>0</v>
      </c>
      <c r="M549" s="74">
        <f t="shared" si="132"/>
        <v>0</v>
      </c>
      <c r="N549" s="74">
        <f t="shared" si="132"/>
        <v>0</v>
      </c>
      <c r="O549" s="74">
        <f t="shared" si="132"/>
        <v>0</v>
      </c>
      <c r="P549" s="352">
        <f t="shared" si="108"/>
        <v>0</v>
      </c>
      <c r="Q549" s="74">
        <f t="shared" ref="Q549:T549" si="133">Q543</f>
        <v>0</v>
      </c>
      <c r="R549" s="74">
        <f t="shared" si="133"/>
        <v>0</v>
      </c>
      <c r="S549" s="74">
        <f t="shared" si="133"/>
        <v>0</v>
      </c>
      <c r="T549" s="74">
        <f t="shared" si="133"/>
        <v>0</v>
      </c>
      <c r="U549" s="352">
        <f t="shared" si="109"/>
        <v>0</v>
      </c>
      <c r="V549" s="497"/>
    </row>
    <row r="550" spans="2:22" s="141" customFormat="1" ht="16.5" customHeight="1" thickBot="1" x14ac:dyDescent="0.3">
      <c r="B550" s="516">
        <v>1</v>
      </c>
      <c r="C550" s="760" t="s">
        <v>114</v>
      </c>
      <c r="D550" s="654" t="s">
        <v>112</v>
      </c>
      <c r="E550" s="96" t="s">
        <v>120</v>
      </c>
      <c r="F550" s="54">
        <f t="shared" si="110"/>
        <v>0</v>
      </c>
      <c r="G550" s="158"/>
      <c r="H550" s="120"/>
      <c r="I550" s="120"/>
      <c r="J550" s="120"/>
      <c r="K550" s="75">
        <f t="shared" si="111"/>
        <v>0</v>
      </c>
      <c r="L550" s="305"/>
      <c r="M550" s="305"/>
      <c r="N550" s="305"/>
      <c r="O550" s="305"/>
      <c r="P550" s="352">
        <f t="shared" si="108"/>
        <v>0</v>
      </c>
      <c r="Q550" s="305"/>
      <c r="R550" s="305"/>
      <c r="S550" s="305"/>
      <c r="T550" s="305"/>
      <c r="U550" s="352">
        <f t="shared" si="109"/>
        <v>0</v>
      </c>
    </row>
    <row r="551" spans="2:22" s="141" customFormat="1" ht="16.5" customHeight="1" thickBot="1" x14ac:dyDescent="0.3">
      <c r="B551" s="517"/>
      <c r="C551" s="756"/>
      <c r="D551" s="634"/>
      <c r="E551" s="97" t="s">
        <v>207</v>
      </c>
      <c r="F551" s="54">
        <f t="shared" si="110"/>
        <v>0</v>
      </c>
      <c r="G551" s="162"/>
      <c r="H551" s="121"/>
      <c r="I551" s="121"/>
      <c r="J551" s="121"/>
      <c r="K551" s="75">
        <f t="shared" si="111"/>
        <v>0</v>
      </c>
      <c r="L551" s="305"/>
      <c r="M551" s="305"/>
      <c r="N551" s="305"/>
      <c r="O551" s="305"/>
      <c r="P551" s="352">
        <f t="shared" si="108"/>
        <v>0</v>
      </c>
      <c r="Q551" s="305"/>
      <c r="R551" s="305"/>
      <c r="S551" s="305"/>
      <c r="T551" s="305"/>
      <c r="U551" s="352">
        <f t="shared" si="109"/>
        <v>0</v>
      </c>
    </row>
    <row r="552" spans="2:22" s="261" customFormat="1" ht="16.5" customHeight="1" thickBot="1" x14ac:dyDescent="0.3">
      <c r="B552" s="517"/>
      <c r="C552" s="756"/>
      <c r="D552" s="634"/>
      <c r="E552" s="98" t="s">
        <v>116</v>
      </c>
      <c r="F552" s="54">
        <f t="shared" si="110"/>
        <v>0</v>
      </c>
      <c r="G552" s="92">
        <v>0</v>
      </c>
      <c r="H552" s="103">
        <v>0</v>
      </c>
      <c r="I552" s="103">
        <v>0</v>
      </c>
      <c r="J552" s="103">
        <v>0</v>
      </c>
      <c r="K552" s="75">
        <f t="shared" si="111"/>
        <v>0</v>
      </c>
      <c r="L552" s="92">
        <v>0</v>
      </c>
      <c r="M552" s="92">
        <v>0</v>
      </c>
      <c r="N552" s="92">
        <v>0</v>
      </c>
      <c r="O552" s="92">
        <v>0</v>
      </c>
      <c r="P552" s="352">
        <f t="shared" si="108"/>
        <v>0</v>
      </c>
      <c r="Q552" s="92">
        <v>0</v>
      </c>
      <c r="R552" s="92">
        <v>0</v>
      </c>
      <c r="S552" s="92">
        <v>0</v>
      </c>
      <c r="T552" s="92">
        <v>0</v>
      </c>
      <c r="U552" s="352">
        <f t="shared" si="109"/>
        <v>0</v>
      </c>
    </row>
    <row r="553" spans="2:22" s="261" customFormat="1" ht="16.5" customHeight="1" thickBot="1" x14ac:dyDescent="0.3">
      <c r="B553" s="517"/>
      <c r="C553" s="756"/>
      <c r="D553" s="634"/>
      <c r="E553" s="247" t="s">
        <v>637</v>
      </c>
      <c r="F553" s="54">
        <f t="shared" si="110"/>
        <v>0</v>
      </c>
      <c r="G553" s="92">
        <v>0</v>
      </c>
      <c r="H553" s="103">
        <v>0</v>
      </c>
      <c r="I553" s="103">
        <v>0</v>
      </c>
      <c r="J553" s="103">
        <v>0</v>
      </c>
      <c r="K553" s="75">
        <f t="shared" si="111"/>
        <v>0</v>
      </c>
      <c r="L553" s="92">
        <v>0</v>
      </c>
      <c r="M553" s="92">
        <v>0</v>
      </c>
      <c r="N553" s="92">
        <v>0</v>
      </c>
      <c r="O553" s="92">
        <v>0</v>
      </c>
      <c r="P553" s="352">
        <f t="shared" si="108"/>
        <v>0</v>
      </c>
      <c r="Q553" s="237">
        <v>0</v>
      </c>
      <c r="R553" s="237">
        <v>0</v>
      </c>
      <c r="S553" s="237">
        <v>0</v>
      </c>
      <c r="T553" s="237">
        <v>0</v>
      </c>
      <c r="U553" s="352">
        <f t="shared" si="109"/>
        <v>0</v>
      </c>
    </row>
    <row r="554" spans="2:22" s="261" customFormat="1" ht="21.75" thickBot="1" x14ac:dyDescent="0.3">
      <c r="B554" s="517"/>
      <c r="C554" s="756"/>
      <c r="D554" s="635"/>
      <c r="E554" s="100" t="s">
        <v>636</v>
      </c>
      <c r="F554" s="54">
        <f t="shared" si="110"/>
        <v>0</v>
      </c>
      <c r="G554" s="92">
        <v>0</v>
      </c>
      <c r="H554" s="103">
        <v>0</v>
      </c>
      <c r="I554" s="103">
        <v>0</v>
      </c>
      <c r="J554" s="103">
        <v>0</v>
      </c>
      <c r="K554" s="75">
        <f t="shared" si="111"/>
        <v>0</v>
      </c>
      <c r="L554" s="92">
        <v>0</v>
      </c>
      <c r="M554" s="92">
        <v>0</v>
      </c>
      <c r="N554" s="92">
        <v>0</v>
      </c>
      <c r="O554" s="92">
        <v>0</v>
      </c>
      <c r="P554" s="352">
        <f t="shared" si="108"/>
        <v>0</v>
      </c>
      <c r="Q554" s="143">
        <v>0</v>
      </c>
      <c r="R554" s="143">
        <v>0</v>
      </c>
      <c r="S554" s="143">
        <v>0</v>
      </c>
      <c r="T554" s="143">
        <v>0</v>
      </c>
      <c r="U554" s="352">
        <f t="shared" si="109"/>
        <v>0</v>
      </c>
    </row>
    <row r="555" spans="2:22" s="261" customFormat="1" ht="16.5" customHeight="1" thickBot="1" x14ac:dyDescent="0.3">
      <c r="B555" s="517">
        <v>2</v>
      </c>
      <c r="C555" s="756"/>
      <c r="D555" s="633" t="s">
        <v>113</v>
      </c>
      <c r="E555" s="96" t="s">
        <v>120</v>
      </c>
      <c r="F555" s="54">
        <f t="shared" si="110"/>
        <v>0</v>
      </c>
      <c r="G555" s="162"/>
      <c r="H555" s="162"/>
      <c r="I555" s="162"/>
      <c r="J555" s="162"/>
      <c r="K555" s="75">
        <f t="shared" si="111"/>
        <v>0</v>
      </c>
      <c r="L555" s="305"/>
      <c r="M555" s="305"/>
      <c r="N555" s="305"/>
      <c r="O555" s="305"/>
      <c r="P555" s="352">
        <f t="shared" si="108"/>
        <v>0</v>
      </c>
      <c r="Q555" s="305"/>
      <c r="R555" s="305"/>
      <c r="S555" s="305"/>
      <c r="T555" s="305"/>
      <c r="U555" s="352">
        <f t="shared" si="109"/>
        <v>0</v>
      </c>
    </row>
    <row r="556" spans="2:22" s="261" customFormat="1" ht="16.5" customHeight="1" thickBot="1" x14ac:dyDescent="0.3">
      <c r="B556" s="517"/>
      <c r="C556" s="756"/>
      <c r="D556" s="634"/>
      <c r="E556" s="97" t="s">
        <v>207</v>
      </c>
      <c r="F556" s="54">
        <f t="shared" si="110"/>
        <v>0</v>
      </c>
      <c r="G556" s="162"/>
      <c r="H556" s="162"/>
      <c r="I556" s="162"/>
      <c r="J556" s="162"/>
      <c r="K556" s="75">
        <f t="shared" si="111"/>
        <v>0</v>
      </c>
      <c r="L556" s="305"/>
      <c r="M556" s="305"/>
      <c r="N556" s="305"/>
      <c r="O556" s="305"/>
      <c r="P556" s="352">
        <f t="shared" si="108"/>
        <v>0</v>
      </c>
      <c r="Q556" s="305"/>
      <c r="R556" s="305"/>
      <c r="S556" s="305"/>
      <c r="T556" s="305"/>
      <c r="U556" s="352">
        <f t="shared" si="109"/>
        <v>0</v>
      </c>
    </row>
    <row r="557" spans="2:22" s="261" customFormat="1" ht="16.5" customHeight="1" thickBot="1" x14ac:dyDescent="0.3">
      <c r="B557" s="517"/>
      <c r="C557" s="756"/>
      <c r="D557" s="634"/>
      <c r="E557" s="98" t="s">
        <v>116</v>
      </c>
      <c r="F557" s="54">
        <f t="shared" si="110"/>
        <v>0</v>
      </c>
      <c r="G557" s="123">
        <v>0</v>
      </c>
      <c r="H557" s="123">
        <v>0</v>
      </c>
      <c r="I557" s="123">
        <v>0</v>
      </c>
      <c r="J557" s="123">
        <v>0</v>
      </c>
      <c r="K557" s="75">
        <f t="shared" si="111"/>
        <v>0</v>
      </c>
      <c r="L557" s="123">
        <v>0</v>
      </c>
      <c r="M557" s="123">
        <v>0</v>
      </c>
      <c r="N557" s="123">
        <v>0</v>
      </c>
      <c r="O557" s="123">
        <v>0</v>
      </c>
      <c r="P557" s="352">
        <f t="shared" si="108"/>
        <v>0</v>
      </c>
      <c r="Q557" s="123">
        <v>0</v>
      </c>
      <c r="R557" s="123">
        <v>0</v>
      </c>
      <c r="S557" s="123">
        <v>0</v>
      </c>
      <c r="T557" s="123">
        <v>0</v>
      </c>
      <c r="U557" s="352">
        <f t="shared" si="109"/>
        <v>0</v>
      </c>
    </row>
    <row r="558" spans="2:22" s="261" customFormat="1" ht="16.5" customHeight="1" thickBot="1" x14ac:dyDescent="0.3">
      <c r="B558" s="517"/>
      <c r="C558" s="756"/>
      <c r="D558" s="634"/>
      <c r="E558" s="247" t="s">
        <v>637</v>
      </c>
      <c r="F558" s="54">
        <f t="shared" si="110"/>
        <v>0</v>
      </c>
      <c r="G558" s="161">
        <v>0</v>
      </c>
      <c r="H558" s="161">
        <v>0</v>
      </c>
      <c r="I558" s="161">
        <v>0</v>
      </c>
      <c r="J558" s="161">
        <v>0</v>
      </c>
      <c r="K558" s="75">
        <f t="shared" si="111"/>
        <v>0</v>
      </c>
      <c r="L558" s="123">
        <v>0</v>
      </c>
      <c r="M558" s="123">
        <v>0</v>
      </c>
      <c r="N558" s="123">
        <v>0</v>
      </c>
      <c r="O558" s="123">
        <v>0</v>
      </c>
      <c r="P558" s="352">
        <f t="shared" si="108"/>
        <v>0</v>
      </c>
      <c r="Q558" s="161">
        <v>0</v>
      </c>
      <c r="R558" s="161">
        <v>0</v>
      </c>
      <c r="S558" s="161">
        <v>0</v>
      </c>
      <c r="T558" s="161">
        <v>0</v>
      </c>
      <c r="U558" s="352">
        <f t="shared" si="109"/>
        <v>0</v>
      </c>
    </row>
    <row r="559" spans="2:22" s="261" customFormat="1" ht="21.75" thickBot="1" x14ac:dyDescent="0.3">
      <c r="B559" s="517"/>
      <c r="C559" s="756"/>
      <c r="D559" s="635"/>
      <c r="E559" s="100" t="s">
        <v>636</v>
      </c>
      <c r="F559" s="54">
        <f t="shared" si="110"/>
        <v>0</v>
      </c>
      <c r="G559" s="161">
        <v>0</v>
      </c>
      <c r="H559" s="161">
        <v>0</v>
      </c>
      <c r="I559" s="161">
        <v>0</v>
      </c>
      <c r="J559" s="161">
        <v>0</v>
      </c>
      <c r="K559" s="75">
        <f t="shared" si="111"/>
        <v>0</v>
      </c>
      <c r="L559" s="123">
        <v>0</v>
      </c>
      <c r="M559" s="123">
        <v>0</v>
      </c>
      <c r="N559" s="123">
        <v>0</v>
      </c>
      <c r="O559" s="123">
        <v>0</v>
      </c>
      <c r="P559" s="352">
        <f t="shared" si="108"/>
        <v>0</v>
      </c>
      <c r="Q559" s="161">
        <v>0</v>
      </c>
      <c r="R559" s="161">
        <v>0</v>
      </c>
      <c r="S559" s="161">
        <v>0</v>
      </c>
      <c r="T559" s="161">
        <v>0</v>
      </c>
      <c r="U559" s="352">
        <f t="shared" si="109"/>
        <v>0</v>
      </c>
    </row>
    <row r="560" spans="2:22" s="261" customFormat="1" ht="16.5" customHeight="1" thickBot="1" x14ac:dyDescent="0.3">
      <c r="B560" s="517">
        <v>3</v>
      </c>
      <c r="C560" s="756"/>
      <c r="D560" s="633" t="s">
        <v>519</v>
      </c>
      <c r="E560" s="127" t="s">
        <v>120</v>
      </c>
      <c r="F560" s="54">
        <f t="shared" si="110"/>
        <v>0</v>
      </c>
      <c r="G560" s="121">
        <v>0</v>
      </c>
      <c r="H560" s="121">
        <v>0</v>
      </c>
      <c r="I560" s="121">
        <v>0</v>
      </c>
      <c r="J560" s="121">
        <v>0</v>
      </c>
      <c r="K560" s="75">
        <f t="shared" si="111"/>
        <v>0</v>
      </c>
      <c r="L560" s="123">
        <v>0</v>
      </c>
      <c r="M560" s="123">
        <v>0</v>
      </c>
      <c r="N560" s="123">
        <v>0</v>
      </c>
      <c r="O560" s="123">
        <v>0</v>
      </c>
      <c r="P560" s="352">
        <f t="shared" si="108"/>
        <v>0</v>
      </c>
      <c r="Q560" s="161">
        <v>0</v>
      </c>
      <c r="R560" s="161">
        <v>0</v>
      </c>
      <c r="S560" s="161">
        <v>0</v>
      </c>
      <c r="T560" s="161">
        <v>0</v>
      </c>
      <c r="U560" s="352">
        <f t="shared" si="109"/>
        <v>0</v>
      </c>
    </row>
    <row r="561" spans="2:21" s="261" customFormat="1" ht="16.5" customHeight="1" thickBot="1" x14ac:dyDescent="0.3">
      <c r="B561" s="517"/>
      <c r="C561" s="756"/>
      <c r="D561" s="634"/>
      <c r="E561" s="90" t="s">
        <v>207</v>
      </c>
      <c r="F561" s="54">
        <f t="shared" si="110"/>
        <v>0</v>
      </c>
      <c r="G561" s="121">
        <v>0</v>
      </c>
      <c r="H561" s="121">
        <v>0</v>
      </c>
      <c r="I561" s="121">
        <v>0</v>
      </c>
      <c r="J561" s="121">
        <v>0</v>
      </c>
      <c r="K561" s="75">
        <f t="shared" si="111"/>
        <v>0</v>
      </c>
      <c r="L561" s="123">
        <v>0</v>
      </c>
      <c r="M561" s="123">
        <v>0</v>
      </c>
      <c r="N561" s="123">
        <v>0</v>
      </c>
      <c r="O561" s="123">
        <v>0</v>
      </c>
      <c r="P561" s="352">
        <f t="shared" si="108"/>
        <v>0</v>
      </c>
      <c r="Q561" s="161">
        <v>0</v>
      </c>
      <c r="R561" s="161">
        <v>0</v>
      </c>
      <c r="S561" s="161">
        <v>0</v>
      </c>
      <c r="T561" s="161">
        <v>0</v>
      </c>
      <c r="U561" s="352">
        <f t="shared" si="109"/>
        <v>0</v>
      </c>
    </row>
    <row r="562" spans="2:21" s="261" customFormat="1" ht="16.5" customHeight="1" thickBot="1" x14ac:dyDescent="0.3">
      <c r="B562" s="517"/>
      <c r="C562" s="756"/>
      <c r="D562" s="634"/>
      <c r="E562" s="90" t="s">
        <v>116</v>
      </c>
      <c r="F562" s="54">
        <f t="shared" si="110"/>
        <v>0</v>
      </c>
      <c r="G562" s="121">
        <v>0</v>
      </c>
      <c r="H562" s="121">
        <v>0</v>
      </c>
      <c r="I562" s="121">
        <v>0</v>
      </c>
      <c r="J562" s="121">
        <v>0</v>
      </c>
      <c r="K562" s="75">
        <f t="shared" si="111"/>
        <v>0</v>
      </c>
      <c r="L562" s="123">
        <v>0</v>
      </c>
      <c r="M562" s="123">
        <v>0</v>
      </c>
      <c r="N562" s="123">
        <v>0</v>
      </c>
      <c r="O562" s="123">
        <v>0</v>
      </c>
      <c r="P562" s="352">
        <f t="shared" si="108"/>
        <v>0</v>
      </c>
      <c r="Q562" s="161">
        <v>0</v>
      </c>
      <c r="R562" s="161">
        <v>0</v>
      </c>
      <c r="S562" s="161">
        <v>0</v>
      </c>
      <c r="T562" s="161">
        <v>0</v>
      </c>
      <c r="U562" s="352">
        <f t="shared" si="109"/>
        <v>0</v>
      </c>
    </row>
    <row r="563" spans="2:21" s="261" customFormat="1" ht="16.5" customHeight="1" thickBot="1" x14ac:dyDescent="0.3">
      <c r="B563" s="517"/>
      <c r="C563" s="756"/>
      <c r="D563" s="634"/>
      <c r="E563" s="247" t="s">
        <v>637</v>
      </c>
      <c r="F563" s="54">
        <f t="shared" si="110"/>
        <v>0</v>
      </c>
      <c r="G563" s="121">
        <v>0</v>
      </c>
      <c r="H563" s="121">
        <v>0</v>
      </c>
      <c r="I563" s="121">
        <v>0</v>
      </c>
      <c r="J563" s="121">
        <v>0</v>
      </c>
      <c r="K563" s="75">
        <f t="shared" si="111"/>
        <v>0</v>
      </c>
      <c r="L563" s="123">
        <v>0</v>
      </c>
      <c r="M563" s="123">
        <v>0</v>
      </c>
      <c r="N563" s="123">
        <v>0</v>
      </c>
      <c r="O563" s="123">
        <v>0</v>
      </c>
      <c r="P563" s="352">
        <f t="shared" si="108"/>
        <v>0</v>
      </c>
      <c r="Q563" s="161">
        <v>0</v>
      </c>
      <c r="R563" s="161">
        <v>0</v>
      </c>
      <c r="S563" s="161">
        <v>0</v>
      </c>
      <c r="T563" s="161">
        <v>0</v>
      </c>
      <c r="U563" s="352">
        <f t="shared" si="109"/>
        <v>0</v>
      </c>
    </row>
    <row r="564" spans="2:21" s="261" customFormat="1" ht="21.75" thickBot="1" x14ac:dyDescent="0.3">
      <c r="B564" s="517"/>
      <c r="C564" s="756"/>
      <c r="D564" s="635"/>
      <c r="E564" s="265" t="s">
        <v>636</v>
      </c>
      <c r="F564" s="54">
        <f t="shared" si="110"/>
        <v>0</v>
      </c>
      <c r="G564" s="267"/>
      <c r="H564" s="267"/>
      <c r="I564" s="267"/>
      <c r="J564" s="267"/>
      <c r="K564" s="75">
        <f t="shared" si="111"/>
        <v>0</v>
      </c>
      <c r="L564" s="305"/>
      <c r="M564" s="305"/>
      <c r="N564" s="305"/>
      <c r="O564" s="305"/>
      <c r="P564" s="352">
        <f t="shared" si="108"/>
        <v>0</v>
      </c>
      <c r="Q564" s="305"/>
      <c r="R564" s="305"/>
      <c r="S564" s="305"/>
      <c r="T564" s="305"/>
      <c r="U564" s="352">
        <f t="shared" si="109"/>
        <v>0</v>
      </c>
    </row>
    <row r="565" spans="2:21" s="261" customFormat="1" ht="16.5" customHeight="1" x14ac:dyDescent="0.25">
      <c r="B565" s="517">
        <v>4</v>
      </c>
      <c r="C565" s="756"/>
      <c r="D565" s="642" t="s">
        <v>511</v>
      </c>
      <c r="E565" s="163" t="s">
        <v>120</v>
      </c>
      <c r="F565" s="54">
        <f t="shared" si="110"/>
        <v>0</v>
      </c>
      <c r="G565" s="102">
        <v>0</v>
      </c>
      <c r="H565" s="102">
        <v>0</v>
      </c>
      <c r="I565" s="102">
        <v>0</v>
      </c>
      <c r="J565" s="102">
        <v>0</v>
      </c>
      <c r="K565" s="75">
        <f t="shared" si="111"/>
        <v>0</v>
      </c>
      <c r="L565" s="102">
        <v>0</v>
      </c>
      <c r="M565" s="102">
        <v>0</v>
      </c>
      <c r="N565" s="102">
        <v>0</v>
      </c>
      <c r="O565" s="102">
        <v>0</v>
      </c>
      <c r="P565" s="352">
        <f t="shared" si="108"/>
        <v>0</v>
      </c>
      <c r="Q565" s="102">
        <v>0</v>
      </c>
      <c r="R565" s="102">
        <v>0</v>
      </c>
      <c r="S565" s="102">
        <v>0</v>
      </c>
      <c r="T565" s="102">
        <v>0</v>
      </c>
      <c r="U565" s="352">
        <f t="shared" si="109"/>
        <v>0</v>
      </c>
    </row>
    <row r="566" spans="2:21" s="261" customFormat="1" ht="16.5" customHeight="1" x14ac:dyDescent="0.25">
      <c r="B566" s="517"/>
      <c r="C566" s="756"/>
      <c r="D566" s="643"/>
      <c r="E566" s="130" t="s">
        <v>207</v>
      </c>
      <c r="F566" s="54">
        <f t="shared" si="110"/>
        <v>0</v>
      </c>
      <c r="G566" s="102">
        <v>0</v>
      </c>
      <c r="H566" s="102">
        <v>0</v>
      </c>
      <c r="I566" s="102">
        <v>0</v>
      </c>
      <c r="J566" s="102">
        <v>0</v>
      </c>
      <c r="K566" s="75">
        <f t="shared" si="111"/>
        <v>0</v>
      </c>
      <c r="L566" s="102">
        <v>0</v>
      </c>
      <c r="M566" s="102">
        <v>0</v>
      </c>
      <c r="N566" s="102">
        <v>0</v>
      </c>
      <c r="O566" s="102">
        <v>0</v>
      </c>
      <c r="P566" s="352">
        <f t="shared" si="108"/>
        <v>0</v>
      </c>
      <c r="Q566" s="102">
        <v>0</v>
      </c>
      <c r="R566" s="102">
        <v>0</v>
      </c>
      <c r="S566" s="102">
        <v>0</v>
      </c>
      <c r="T566" s="102">
        <v>0</v>
      </c>
      <c r="U566" s="352">
        <f t="shared" si="109"/>
        <v>0</v>
      </c>
    </row>
    <row r="567" spans="2:21" s="261" customFormat="1" ht="16.5" customHeight="1" x14ac:dyDescent="0.25">
      <c r="B567" s="517"/>
      <c r="C567" s="756"/>
      <c r="D567" s="643"/>
      <c r="E567" s="98" t="s">
        <v>116</v>
      </c>
      <c r="F567" s="54">
        <f t="shared" si="110"/>
        <v>0</v>
      </c>
      <c r="G567" s="102">
        <v>0</v>
      </c>
      <c r="H567" s="102">
        <v>0</v>
      </c>
      <c r="I567" s="102">
        <v>0</v>
      </c>
      <c r="J567" s="102">
        <v>0</v>
      </c>
      <c r="K567" s="75">
        <f t="shared" si="111"/>
        <v>0</v>
      </c>
      <c r="L567" s="102">
        <v>0</v>
      </c>
      <c r="M567" s="102">
        <v>0</v>
      </c>
      <c r="N567" s="102">
        <v>0</v>
      </c>
      <c r="O567" s="102">
        <v>0</v>
      </c>
      <c r="P567" s="352">
        <f t="shared" si="108"/>
        <v>0</v>
      </c>
      <c r="Q567" s="102">
        <v>0</v>
      </c>
      <c r="R567" s="102">
        <v>0</v>
      </c>
      <c r="S567" s="102">
        <v>0</v>
      </c>
      <c r="T567" s="102">
        <v>0</v>
      </c>
      <c r="U567" s="352">
        <f t="shared" si="109"/>
        <v>0</v>
      </c>
    </row>
    <row r="568" spans="2:21" s="261" customFormat="1" ht="16.5" customHeight="1" x14ac:dyDescent="0.25">
      <c r="B568" s="517"/>
      <c r="C568" s="756"/>
      <c r="D568" s="643"/>
      <c r="E568" s="247" t="s">
        <v>637</v>
      </c>
      <c r="F568" s="54">
        <f t="shared" si="110"/>
        <v>0</v>
      </c>
      <c r="G568" s="102">
        <v>0</v>
      </c>
      <c r="H568" s="102">
        <v>0</v>
      </c>
      <c r="I568" s="102">
        <v>0</v>
      </c>
      <c r="J568" s="102">
        <v>0</v>
      </c>
      <c r="K568" s="75">
        <f t="shared" si="111"/>
        <v>0</v>
      </c>
      <c r="L568" s="102">
        <v>0</v>
      </c>
      <c r="M568" s="102">
        <v>0</v>
      </c>
      <c r="N568" s="102">
        <v>0</v>
      </c>
      <c r="O568" s="102">
        <v>0</v>
      </c>
      <c r="P568" s="352">
        <f t="shared" si="108"/>
        <v>0</v>
      </c>
      <c r="Q568" s="102">
        <v>0</v>
      </c>
      <c r="R568" s="102">
        <v>0</v>
      </c>
      <c r="S568" s="102">
        <v>0</v>
      </c>
      <c r="T568" s="102">
        <v>0</v>
      </c>
      <c r="U568" s="352">
        <f t="shared" si="109"/>
        <v>0</v>
      </c>
    </row>
    <row r="569" spans="2:21" s="261" customFormat="1" ht="21.75" thickBot="1" x14ac:dyDescent="0.3">
      <c r="B569" s="517"/>
      <c r="C569" s="756"/>
      <c r="D569" s="644"/>
      <c r="E569" s="100" t="s">
        <v>636</v>
      </c>
      <c r="F569" s="54">
        <f t="shared" si="110"/>
        <v>0</v>
      </c>
      <c r="G569" s="102">
        <v>0</v>
      </c>
      <c r="H569" s="102">
        <v>0</v>
      </c>
      <c r="I569" s="102">
        <v>0</v>
      </c>
      <c r="J569" s="102">
        <v>0</v>
      </c>
      <c r="K569" s="75">
        <f t="shared" si="111"/>
        <v>0</v>
      </c>
      <c r="L569" s="102">
        <v>0</v>
      </c>
      <c r="M569" s="102">
        <v>0</v>
      </c>
      <c r="N569" s="102">
        <v>0</v>
      </c>
      <c r="O569" s="102">
        <v>0</v>
      </c>
      <c r="P569" s="352">
        <f t="shared" si="108"/>
        <v>0</v>
      </c>
      <c r="Q569" s="102">
        <v>0</v>
      </c>
      <c r="R569" s="102">
        <v>0</v>
      </c>
      <c r="S569" s="102">
        <v>0</v>
      </c>
      <c r="T569" s="102">
        <v>0</v>
      </c>
      <c r="U569" s="352">
        <f t="shared" si="109"/>
        <v>0</v>
      </c>
    </row>
    <row r="570" spans="2:21" s="261" customFormat="1" ht="16.5" customHeight="1" x14ac:dyDescent="0.25">
      <c r="B570" s="517">
        <v>5</v>
      </c>
      <c r="C570" s="756"/>
      <c r="D570" s="642" t="s">
        <v>388</v>
      </c>
      <c r="E570" s="127" t="s">
        <v>120</v>
      </c>
      <c r="F570" s="54">
        <f t="shared" si="110"/>
        <v>0</v>
      </c>
      <c r="G570" s="102">
        <v>0</v>
      </c>
      <c r="H570" s="102">
        <v>0</v>
      </c>
      <c r="I570" s="102">
        <v>0</v>
      </c>
      <c r="J570" s="102">
        <v>0</v>
      </c>
      <c r="K570" s="75">
        <f t="shared" si="111"/>
        <v>0</v>
      </c>
      <c r="L570" s="102">
        <v>0</v>
      </c>
      <c r="M570" s="102">
        <v>0</v>
      </c>
      <c r="N570" s="102">
        <v>0</v>
      </c>
      <c r="O570" s="102">
        <v>0</v>
      </c>
      <c r="P570" s="352">
        <f t="shared" si="108"/>
        <v>0</v>
      </c>
      <c r="Q570" s="102">
        <v>0</v>
      </c>
      <c r="R570" s="102">
        <v>0</v>
      </c>
      <c r="S570" s="102">
        <v>0</v>
      </c>
      <c r="T570" s="102">
        <v>0</v>
      </c>
      <c r="U570" s="352">
        <f t="shared" si="109"/>
        <v>0</v>
      </c>
    </row>
    <row r="571" spans="2:21" s="261" customFormat="1" ht="16.5" customHeight="1" x14ac:dyDescent="0.25">
      <c r="B571" s="517"/>
      <c r="C571" s="756"/>
      <c r="D571" s="643"/>
      <c r="E571" s="98" t="s">
        <v>207</v>
      </c>
      <c r="F571" s="54">
        <f t="shared" si="110"/>
        <v>0</v>
      </c>
      <c r="G571" s="102">
        <v>0</v>
      </c>
      <c r="H571" s="102">
        <v>0</v>
      </c>
      <c r="I571" s="102">
        <v>0</v>
      </c>
      <c r="J571" s="102">
        <v>0</v>
      </c>
      <c r="K571" s="75">
        <f t="shared" si="111"/>
        <v>0</v>
      </c>
      <c r="L571" s="102">
        <v>0</v>
      </c>
      <c r="M571" s="102">
        <v>0</v>
      </c>
      <c r="N571" s="102">
        <v>0</v>
      </c>
      <c r="O571" s="102">
        <v>0</v>
      </c>
      <c r="P571" s="352">
        <f t="shared" si="108"/>
        <v>0</v>
      </c>
      <c r="Q571" s="102">
        <v>0</v>
      </c>
      <c r="R571" s="102">
        <v>0</v>
      </c>
      <c r="S571" s="102">
        <v>0</v>
      </c>
      <c r="T571" s="102">
        <v>0</v>
      </c>
      <c r="U571" s="352">
        <f t="shared" si="109"/>
        <v>0</v>
      </c>
    </row>
    <row r="572" spans="2:21" s="261" customFormat="1" ht="16.5" customHeight="1" thickBot="1" x14ac:dyDescent="0.3">
      <c r="B572" s="517"/>
      <c r="C572" s="756"/>
      <c r="D572" s="643"/>
      <c r="E572" s="99" t="s">
        <v>116</v>
      </c>
      <c r="F572" s="54">
        <f t="shared" si="110"/>
        <v>0</v>
      </c>
      <c r="G572" s="102">
        <v>0</v>
      </c>
      <c r="H572" s="102">
        <v>0</v>
      </c>
      <c r="I572" s="102">
        <v>0</v>
      </c>
      <c r="J572" s="102">
        <v>0</v>
      </c>
      <c r="K572" s="75">
        <f t="shared" si="111"/>
        <v>0</v>
      </c>
      <c r="L572" s="102">
        <v>0</v>
      </c>
      <c r="M572" s="102">
        <v>0</v>
      </c>
      <c r="N572" s="102">
        <v>0</v>
      </c>
      <c r="O572" s="102">
        <v>0</v>
      </c>
      <c r="P572" s="352">
        <f t="shared" si="108"/>
        <v>0</v>
      </c>
      <c r="Q572" s="102">
        <v>0</v>
      </c>
      <c r="R572" s="102">
        <v>0</v>
      </c>
      <c r="S572" s="102">
        <v>0</v>
      </c>
      <c r="T572" s="102">
        <v>0</v>
      </c>
      <c r="U572" s="352">
        <f t="shared" si="109"/>
        <v>0</v>
      </c>
    </row>
    <row r="573" spans="2:21" s="261" customFormat="1" ht="16.5" customHeight="1" x14ac:dyDescent="0.25">
      <c r="B573" s="517"/>
      <c r="C573" s="756"/>
      <c r="D573" s="643"/>
      <c r="E573" s="245" t="s">
        <v>637</v>
      </c>
      <c r="F573" s="54">
        <f t="shared" si="110"/>
        <v>0</v>
      </c>
      <c r="G573" s="102">
        <v>0</v>
      </c>
      <c r="H573" s="102">
        <v>0</v>
      </c>
      <c r="I573" s="102">
        <v>0</v>
      </c>
      <c r="J573" s="102">
        <v>0</v>
      </c>
      <c r="K573" s="75">
        <f t="shared" si="111"/>
        <v>0</v>
      </c>
      <c r="L573" s="102">
        <v>0</v>
      </c>
      <c r="M573" s="102">
        <v>0</v>
      </c>
      <c r="N573" s="102">
        <v>0</v>
      </c>
      <c r="O573" s="102">
        <v>0</v>
      </c>
      <c r="P573" s="352">
        <f t="shared" si="108"/>
        <v>0</v>
      </c>
      <c r="Q573" s="102">
        <v>0</v>
      </c>
      <c r="R573" s="102">
        <v>0</v>
      </c>
      <c r="S573" s="102">
        <v>0</v>
      </c>
      <c r="T573" s="102">
        <v>0</v>
      </c>
      <c r="U573" s="352">
        <f t="shared" si="109"/>
        <v>0</v>
      </c>
    </row>
    <row r="574" spans="2:21" s="261" customFormat="1" ht="21.75" thickBot="1" x14ac:dyDescent="0.3">
      <c r="B574" s="517"/>
      <c r="C574" s="756"/>
      <c r="D574" s="644"/>
      <c r="E574" s="248" t="s">
        <v>636</v>
      </c>
      <c r="F574" s="54">
        <f t="shared" si="110"/>
        <v>0</v>
      </c>
      <c r="G574" s="102">
        <v>0</v>
      </c>
      <c r="H574" s="102">
        <v>0</v>
      </c>
      <c r="I574" s="102">
        <v>0</v>
      </c>
      <c r="J574" s="102">
        <v>0</v>
      </c>
      <c r="K574" s="75">
        <f t="shared" si="111"/>
        <v>0</v>
      </c>
      <c r="L574" s="102">
        <v>0</v>
      </c>
      <c r="M574" s="102">
        <v>0</v>
      </c>
      <c r="N574" s="102">
        <v>0</v>
      </c>
      <c r="O574" s="102">
        <v>0</v>
      </c>
      <c r="P574" s="352">
        <f t="shared" si="108"/>
        <v>0</v>
      </c>
      <c r="Q574" s="102">
        <v>0</v>
      </c>
      <c r="R574" s="102">
        <v>0</v>
      </c>
      <c r="S574" s="102">
        <v>0</v>
      </c>
      <c r="T574" s="102">
        <v>0</v>
      </c>
      <c r="U574" s="352">
        <f t="shared" si="109"/>
        <v>0</v>
      </c>
    </row>
    <row r="575" spans="2:21" s="261" customFormat="1" ht="16.5" customHeight="1" x14ac:dyDescent="0.25">
      <c r="B575" s="517">
        <v>6</v>
      </c>
      <c r="C575" s="756"/>
      <c r="D575" s="642" t="s">
        <v>389</v>
      </c>
      <c r="E575" s="127" t="s">
        <v>120</v>
      </c>
      <c r="F575" s="54">
        <f t="shared" si="110"/>
        <v>0</v>
      </c>
      <c r="G575" s="102">
        <v>0</v>
      </c>
      <c r="H575" s="102">
        <v>0</v>
      </c>
      <c r="I575" s="102">
        <v>0</v>
      </c>
      <c r="J575" s="102">
        <v>0</v>
      </c>
      <c r="K575" s="75">
        <f t="shared" si="111"/>
        <v>0</v>
      </c>
      <c r="L575" s="102">
        <v>0</v>
      </c>
      <c r="M575" s="102">
        <v>0</v>
      </c>
      <c r="N575" s="102">
        <v>0</v>
      </c>
      <c r="O575" s="102">
        <v>0</v>
      </c>
      <c r="P575" s="352">
        <f t="shared" si="108"/>
        <v>0</v>
      </c>
      <c r="Q575" s="102">
        <v>0</v>
      </c>
      <c r="R575" s="102">
        <v>0</v>
      </c>
      <c r="S575" s="102">
        <v>0</v>
      </c>
      <c r="T575" s="102">
        <v>0</v>
      </c>
      <c r="U575" s="352">
        <f t="shared" si="109"/>
        <v>0</v>
      </c>
    </row>
    <row r="576" spans="2:21" s="261" customFormat="1" ht="16.5" customHeight="1" x14ac:dyDescent="0.25">
      <c r="B576" s="517"/>
      <c r="C576" s="756"/>
      <c r="D576" s="643"/>
      <c r="E576" s="90" t="s">
        <v>207</v>
      </c>
      <c r="F576" s="54">
        <f t="shared" si="110"/>
        <v>0</v>
      </c>
      <c r="G576" s="102">
        <v>0</v>
      </c>
      <c r="H576" s="102">
        <v>0</v>
      </c>
      <c r="I576" s="102">
        <v>0</v>
      </c>
      <c r="J576" s="102">
        <v>0</v>
      </c>
      <c r="K576" s="75">
        <f t="shared" si="111"/>
        <v>0</v>
      </c>
      <c r="L576" s="102">
        <v>0</v>
      </c>
      <c r="M576" s="102">
        <v>0</v>
      </c>
      <c r="N576" s="102">
        <v>0</v>
      </c>
      <c r="O576" s="102">
        <v>0</v>
      </c>
      <c r="P576" s="352">
        <f t="shared" si="108"/>
        <v>0</v>
      </c>
      <c r="Q576" s="102">
        <v>0</v>
      </c>
      <c r="R576" s="102">
        <v>0</v>
      </c>
      <c r="S576" s="102">
        <v>0</v>
      </c>
      <c r="T576" s="102">
        <v>0</v>
      </c>
      <c r="U576" s="352">
        <f t="shared" si="109"/>
        <v>0</v>
      </c>
    </row>
    <row r="577" spans="2:21" s="261" customFormat="1" ht="16.5" customHeight="1" x14ac:dyDescent="0.25">
      <c r="B577" s="517"/>
      <c r="C577" s="756"/>
      <c r="D577" s="643"/>
      <c r="E577" s="90" t="s">
        <v>116</v>
      </c>
      <c r="F577" s="54">
        <f t="shared" si="110"/>
        <v>0</v>
      </c>
      <c r="G577" s="102">
        <v>0</v>
      </c>
      <c r="H577" s="102">
        <v>0</v>
      </c>
      <c r="I577" s="102">
        <v>0</v>
      </c>
      <c r="J577" s="102">
        <v>0</v>
      </c>
      <c r="K577" s="75">
        <f t="shared" si="111"/>
        <v>0</v>
      </c>
      <c r="L577" s="102">
        <v>0</v>
      </c>
      <c r="M577" s="102">
        <v>0</v>
      </c>
      <c r="N577" s="102">
        <v>0</v>
      </c>
      <c r="O577" s="102">
        <v>0</v>
      </c>
      <c r="P577" s="352">
        <f t="shared" si="108"/>
        <v>0</v>
      </c>
      <c r="Q577" s="102">
        <v>0</v>
      </c>
      <c r="R577" s="102">
        <v>0</v>
      </c>
      <c r="S577" s="102">
        <v>0</v>
      </c>
      <c r="T577" s="102">
        <v>0</v>
      </c>
      <c r="U577" s="352">
        <f t="shared" si="109"/>
        <v>0</v>
      </c>
    </row>
    <row r="578" spans="2:21" s="261" customFormat="1" ht="16.5" customHeight="1" x14ac:dyDescent="0.25">
      <c r="B578" s="517"/>
      <c r="C578" s="756"/>
      <c r="D578" s="643"/>
      <c r="E578" s="247" t="s">
        <v>637</v>
      </c>
      <c r="F578" s="54">
        <f t="shared" si="110"/>
        <v>0</v>
      </c>
      <c r="G578" s="102">
        <v>0</v>
      </c>
      <c r="H578" s="102">
        <v>0</v>
      </c>
      <c r="I578" s="102">
        <v>0</v>
      </c>
      <c r="J578" s="102">
        <v>0</v>
      </c>
      <c r="K578" s="75">
        <f t="shared" si="111"/>
        <v>0</v>
      </c>
      <c r="L578" s="102">
        <v>0</v>
      </c>
      <c r="M578" s="102">
        <v>0</v>
      </c>
      <c r="N578" s="102">
        <v>0</v>
      </c>
      <c r="O578" s="102">
        <v>0</v>
      </c>
      <c r="P578" s="352">
        <f t="shared" si="108"/>
        <v>0</v>
      </c>
      <c r="Q578" s="102">
        <v>0</v>
      </c>
      <c r="R578" s="102">
        <v>0</v>
      </c>
      <c r="S578" s="102">
        <v>0</v>
      </c>
      <c r="T578" s="102">
        <v>0</v>
      </c>
      <c r="U578" s="352">
        <f t="shared" si="109"/>
        <v>0</v>
      </c>
    </row>
    <row r="579" spans="2:21" s="261" customFormat="1" ht="21.75" thickBot="1" x14ac:dyDescent="0.3">
      <c r="B579" s="517"/>
      <c r="C579" s="756"/>
      <c r="D579" s="644"/>
      <c r="E579" s="246" t="s">
        <v>636</v>
      </c>
      <c r="F579" s="54">
        <f t="shared" si="110"/>
        <v>0</v>
      </c>
      <c r="G579" s="102">
        <v>0</v>
      </c>
      <c r="H579" s="102">
        <v>0</v>
      </c>
      <c r="I579" s="102">
        <v>0</v>
      </c>
      <c r="J579" s="102">
        <v>0</v>
      </c>
      <c r="K579" s="75">
        <f t="shared" si="111"/>
        <v>0</v>
      </c>
      <c r="L579" s="102">
        <v>0</v>
      </c>
      <c r="M579" s="102">
        <v>0</v>
      </c>
      <c r="N579" s="102">
        <v>0</v>
      </c>
      <c r="O579" s="102">
        <v>0</v>
      </c>
      <c r="P579" s="352">
        <f t="shared" si="108"/>
        <v>0</v>
      </c>
      <c r="Q579" s="102">
        <v>0</v>
      </c>
      <c r="R579" s="102">
        <v>0</v>
      </c>
      <c r="S579" s="102">
        <v>0</v>
      </c>
      <c r="T579" s="102">
        <v>0</v>
      </c>
      <c r="U579" s="352">
        <f t="shared" si="109"/>
        <v>0</v>
      </c>
    </row>
    <row r="580" spans="2:21" s="21" customFormat="1" ht="16.5" customHeight="1" x14ac:dyDescent="0.25">
      <c r="B580" s="20"/>
      <c r="C580" s="756"/>
      <c r="D580" s="663" t="s">
        <v>194</v>
      </c>
      <c r="E580" s="664"/>
      <c r="F580" s="54">
        <f t="shared" si="110"/>
        <v>0</v>
      </c>
      <c r="G580" s="74">
        <f t="shared" ref="G580:J584" si="134">G550+G555+G560+G565+G570+G575</f>
        <v>0</v>
      </c>
      <c r="H580" s="74">
        <f t="shared" si="134"/>
        <v>0</v>
      </c>
      <c r="I580" s="74">
        <f t="shared" si="134"/>
        <v>0</v>
      </c>
      <c r="J580" s="74">
        <f t="shared" si="134"/>
        <v>0</v>
      </c>
      <c r="K580" s="75">
        <f t="shared" si="111"/>
        <v>0</v>
      </c>
      <c r="L580" s="74">
        <f t="shared" ref="L580:O584" si="135">L550+L555+L560+L565+L570+L575</f>
        <v>0</v>
      </c>
      <c r="M580" s="74">
        <f t="shared" si="135"/>
        <v>0</v>
      </c>
      <c r="N580" s="74">
        <f t="shared" si="135"/>
        <v>0</v>
      </c>
      <c r="O580" s="74">
        <f t="shared" si="135"/>
        <v>0</v>
      </c>
      <c r="P580" s="352">
        <f t="shared" si="108"/>
        <v>0</v>
      </c>
      <c r="Q580" s="74">
        <f t="shared" ref="Q580:T584" si="136">Q550+Q555+Q560+Q565+Q570+Q575</f>
        <v>0</v>
      </c>
      <c r="R580" s="74">
        <f t="shared" si="136"/>
        <v>0</v>
      </c>
      <c r="S580" s="74">
        <f t="shared" si="136"/>
        <v>0</v>
      </c>
      <c r="T580" s="74">
        <f t="shared" si="136"/>
        <v>0</v>
      </c>
      <c r="U580" s="352">
        <f t="shared" si="109"/>
        <v>0</v>
      </c>
    </row>
    <row r="581" spans="2:21" s="21" customFormat="1" ht="16.5" customHeight="1" x14ac:dyDescent="0.25">
      <c r="B581" s="20"/>
      <c r="C581" s="756"/>
      <c r="D581" s="661" t="s">
        <v>195</v>
      </c>
      <c r="E581" s="662"/>
      <c r="F581" s="54">
        <f t="shared" si="110"/>
        <v>0</v>
      </c>
      <c r="G581" s="74">
        <f t="shared" si="134"/>
        <v>0</v>
      </c>
      <c r="H581" s="74">
        <f t="shared" si="134"/>
        <v>0</v>
      </c>
      <c r="I581" s="74">
        <f t="shared" si="134"/>
        <v>0</v>
      </c>
      <c r="J581" s="74">
        <f t="shared" si="134"/>
        <v>0</v>
      </c>
      <c r="K581" s="75">
        <f t="shared" si="111"/>
        <v>0</v>
      </c>
      <c r="L581" s="74">
        <f t="shared" si="135"/>
        <v>0</v>
      </c>
      <c r="M581" s="74">
        <f t="shared" si="135"/>
        <v>0</v>
      </c>
      <c r="N581" s="74">
        <f t="shared" si="135"/>
        <v>0</v>
      </c>
      <c r="O581" s="74">
        <f t="shared" si="135"/>
        <v>0</v>
      </c>
      <c r="P581" s="352">
        <f t="shared" si="108"/>
        <v>0</v>
      </c>
      <c r="Q581" s="74">
        <f t="shared" si="136"/>
        <v>0</v>
      </c>
      <c r="R581" s="74">
        <f t="shared" si="136"/>
        <v>0</v>
      </c>
      <c r="S581" s="74">
        <f t="shared" si="136"/>
        <v>0</v>
      </c>
      <c r="T581" s="74">
        <f t="shared" si="136"/>
        <v>0</v>
      </c>
      <c r="U581" s="352">
        <f t="shared" si="109"/>
        <v>0</v>
      </c>
    </row>
    <row r="582" spans="2:21" s="21" customFormat="1" ht="16.5" customHeight="1" thickBot="1" x14ac:dyDescent="0.3">
      <c r="B582" s="20"/>
      <c r="C582" s="756"/>
      <c r="D582" s="259" t="s">
        <v>196</v>
      </c>
      <c r="E582" s="260"/>
      <c r="F582" s="54">
        <f t="shared" si="110"/>
        <v>0</v>
      </c>
      <c r="G582" s="74">
        <f t="shared" si="134"/>
        <v>0</v>
      </c>
      <c r="H582" s="74">
        <f t="shared" si="134"/>
        <v>0</v>
      </c>
      <c r="I582" s="74">
        <f t="shared" si="134"/>
        <v>0</v>
      </c>
      <c r="J582" s="74">
        <f t="shared" si="134"/>
        <v>0</v>
      </c>
      <c r="K582" s="75">
        <f t="shared" si="111"/>
        <v>0</v>
      </c>
      <c r="L582" s="74">
        <f t="shared" si="135"/>
        <v>0</v>
      </c>
      <c r="M582" s="74">
        <f t="shared" si="135"/>
        <v>0</v>
      </c>
      <c r="N582" s="74">
        <f t="shared" si="135"/>
        <v>0</v>
      </c>
      <c r="O582" s="74">
        <f t="shared" si="135"/>
        <v>0</v>
      </c>
      <c r="P582" s="352">
        <f t="shared" si="108"/>
        <v>0</v>
      </c>
      <c r="Q582" s="74">
        <f t="shared" si="136"/>
        <v>0</v>
      </c>
      <c r="R582" s="74">
        <f t="shared" si="136"/>
        <v>0</v>
      </c>
      <c r="S582" s="74">
        <f t="shared" si="136"/>
        <v>0</v>
      </c>
      <c r="T582" s="74">
        <f t="shared" si="136"/>
        <v>0</v>
      </c>
      <c r="U582" s="352">
        <f t="shared" si="109"/>
        <v>0</v>
      </c>
    </row>
    <row r="583" spans="2:21" s="21" customFormat="1" ht="16.5" customHeight="1" thickBot="1" x14ac:dyDescent="0.3">
      <c r="B583" s="20"/>
      <c r="C583" s="756"/>
      <c r="D583" s="659" t="s">
        <v>497</v>
      </c>
      <c r="E583" s="660"/>
      <c r="F583" s="54">
        <f t="shared" si="110"/>
        <v>0</v>
      </c>
      <c r="G583" s="74">
        <f t="shared" si="134"/>
        <v>0</v>
      </c>
      <c r="H583" s="74">
        <f t="shared" si="134"/>
        <v>0</v>
      </c>
      <c r="I583" s="74">
        <f t="shared" si="134"/>
        <v>0</v>
      </c>
      <c r="J583" s="74">
        <f t="shared" si="134"/>
        <v>0</v>
      </c>
      <c r="K583" s="75">
        <f t="shared" si="111"/>
        <v>0</v>
      </c>
      <c r="L583" s="74">
        <f t="shared" si="135"/>
        <v>0</v>
      </c>
      <c r="M583" s="74">
        <f t="shared" si="135"/>
        <v>0</v>
      </c>
      <c r="N583" s="74">
        <f t="shared" si="135"/>
        <v>0</v>
      </c>
      <c r="O583" s="74">
        <f t="shared" si="135"/>
        <v>0</v>
      </c>
      <c r="P583" s="352">
        <f t="shared" si="108"/>
        <v>0</v>
      </c>
      <c r="Q583" s="74">
        <f t="shared" si="136"/>
        <v>0</v>
      </c>
      <c r="R583" s="74">
        <f t="shared" si="136"/>
        <v>0</v>
      </c>
      <c r="S583" s="74">
        <f t="shared" si="136"/>
        <v>0</v>
      </c>
      <c r="T583" s="74">
        <f t="shared" si="136"/>
        <v>0</v>
      </c>
      <c r="U583" s="352">
        <f t="shared" si="109"/>
        <v>0</v>
      </c>
    </row>
    <row r="584" spans="2:21" s="21" customFormat="1" ht="16.5" customHeight="1" thickBot="1" x14ac:dyDescent="0.3">
      <c r="B584" s="179"/>
      <c r="C584" s="757"/>
      <c r="D584" s="659" t="s">
        <v>660</v>
      </c>
      <c r="E584" s="660"/>
      <c r="F584" s="54">
        <f t="shared" si="110"/>
        <v>0</v>
      </c>
      <c r="G584" s="74">
        <f t="shared" si="134"/>
        <v>0</v>
      </c>
      <c r="H584" s="74">
        <f t="shared" si="134"/>
        <v>0</v>
      </c>
      <c r="I584" s="74">
        <f t="shared" si="134"/>
        <v>0</v>
      </c>
      <c r="J584" s="74">
        <f t="shared" si="134"/>
        <v>0</v>
      </c>
      <c r="K584" s="75">
        <f t="shared" si="111"/>
        <v>0</v>
      </c>
      <c r="L584" s="74">
        <f t="shared" si="135"/>
        <v>0</v>
      </c>
      <c r="M584" s="74">
        <f t="shared" si="135"/>
        <v>0</v>
      </c>
      <c r="N584" s="74">
        <f t="shared" si="135"/>
        <v>0</v>
      </c>
      <c r="O584" s="74">
        <f t="shared" si="135"/>
        <v>0</v>
      </c>
      <c r="P584" s="352">
        <f t="shared" si="108"/>
        <v>0</v>
      </c>
      <c r="Q584" s="74">
        <f t="shared" si="136"/>
        <v>0</v>
      </c>
      <c r="R584" s="74">
        <f t="shared" si="136"/>
        <v>0</v>
      </c>
      <c r="S584" s="74">
        <f t="shared" si="136"/>
        <v>0</v>
      </c>
      <c r="T584" s="74">
        <f t="shared" si="136"/>
        <v>0</v>
      </c>
      <c r="U584" s="352">
        <f t="shared" si="109"/>
        <v>0</v>
      </c>
    </row>
    <row r="585" spans="2:21" s="141" customFormat="1" ht="23.25" customHeight="1" thickBot="1" x14ac:dyDescent="0.3">
      <c r="B585" s="763">
        <v>1</v>
      </c>
      <c r="C585" s="733" t="s">
        <v>88</v>
      </c>
      <c r="D585" s="633" t="s">
        <v>591</v>
      </c>
      <c r="E585" s="218" t="s">
        <v>120</v>
      </c>
      <c r="F585" s="54">
        <f t="shared" si="110"/>
        <v>0</v>
      </c>
      <c r="G585" s="158"/>
      <c r="H585" s="158"/>
      <c r="I585" s="158"/>
      <c r="J585" s="158"/>
      <c r="K585" s="75">
        <f t="shared" si="111"/>
        <v>0</v>
      </c>
      <c r="L585" s="305"/>
      <c r="M585" s="305"/>
      <c r="N585" s="305"/>
      <c r="O585" s="305"/>
      <c r="P585" s="352">
        <f t="shared" si="108"/>
        <v>0</v>
      </c>
      <c r="Q585" s="305"/>
      <c r="R585" s="305"/>
      <c r="S585" s="305"/>
      <c r="T585" s="305"/>
      <c r="U585" s="352">
        <f t="shared" si="109"/>
        <v>0</v>
      </c>
    </row>
    <row r="586" spans="2:21" s="141" customFormat="1" ht="23.25" customHeight="1" thickBot="1" x14ac:dyDescent="0.3">
      <c r="B586" s="545"/>
      <c r="C586" s="764"/>
      <c r="D586" s="634"/>
      <c r="E586" s="97" t="s">
        <v>207</v>
      </c>
      <c r="F586" s="54">
        <f t="shared" si="110"/>
        <v>0</v>
      </c>
      <c r="G586" s="162"/>
      <c r="H586" s="162"/>
      <c r="I586" s="162"/>
      <c r="J586" s="162"/>
      <c r="K586" s="75">
        <f t="shared" si="111"/>
        <v>0</v>
      </c>
      <c r="L586" s="305"/>
      <c r="M586" s="305"/>
      <c r="N586" s="305"/>
      <c r="O586" s="305"/>
      <c r="P586" s="352">
        <f t="shared" ref="P586:P649" si="137">L586+M586+N586+O586</f>
        <v>0</v>
      </c>
      <c r="Q586" s="305"/>
      <c r="R586" s="305"/>
      <c r="S586" s="305"/>
      <c r="T586" s="305"/>
      <c r="U586" s="352">
        <f t="shared" ref="U586:U649" si="138">Q586+R586+S586+T586</f>
        <v>0</v>
      </c>
    </row>
    <row r="587" spans="2:21" s="297" customFormat="1" ht="23.25" customHeight="1" thickBot="1" x14ac:dyDescent="0.3">
      <c r="B587" s="545"/>
      <c r="C587" s="764"/>
      <c r="D587" s="634"/>
      <c r="E587" s="98" t="s">
        <v>116</v>
      </c>
      <c r="F587" s="54">
        <f t="shared" ref="F587:F650" si="139">K587+P587+U587</f>
        <v>0</v>
      </c>
      <c r="G587" s="123">
        <v>0</v>
      </c>
      <c r="H587" s="123">
        <v>0</v>
      </c>
      <c r="I587" s="123">
        <v>0</v>
      </c>
      <c r="J587" s="123">
        <v>0</v>
      </c>
      <c r="K587" s="75">
        <f t="shared" ref="K587:K650" si="140">G587+H587+I587+J587</f>
        <v>0</v>
      </c>
      <c r="L587" s="123">
        <v>0</v>
      </c>
      <c r="M587" s="123">
        <v>0</v>
      </c>
      <c r="N587" s="123">
        <v>0</v>
      </c>
      <c r="O587" s="123">
        <v>0</v>
      </c>
      <c r="P587" s="352">
        <f t="shared" si="137"/>
        <v>0</v>
      </c>
      <c r="Q587" s="123">
        <v>0</v>
      </c>
      <c r="R587" s="123">
        <v>0</v>
      </c>
      <c r="S587" s="123">
        <v>0</v>
      </c>
      <c r="T587" s="123">
        <v>0</v>
      </c>
      <c r="U587" s="352">
        <f t="shared" si="138"/>
        <v>0</v>
      </c>
    </row>
    <row r="588" spans="2:21" s="297" customFormat="1" ht="23.25" customHeight="1" thickBot="1" x14ac:dyDescent="0.3">
      <c r="B588" s="545"/>
      <c r="C588" s="764"/>
      <c r="D588" s="634"/>
      <c r="E588" s="249" t="s">
        <v>637</v>
      </c>
      <c r="F588" s="54">
        <f t="shared" si="139"/>
        <v>0</v>
      </c>
      <c r="G588" s="161">
        <v>0</v>
      </c>
      <c r="H588" s="161">
        <v>0</v>
      </c>
      <c r="I588" s="161">
        <v>0</v>
      </c>
      <c r="J588" s="161">
        <v>0</v>
      </c>
      <c r="K588" s="75">
        <f t="shared" si="140"/>
        <v>0</v>
      </c>
      <c r="L588" s="161">
        <v>0</v>
      </c>
      <c r="M588" s="161">
        <v>0</v>
      </c>
      <c r="N588" s="161">
        <v>0</v>
      </c>
      <c r="O588" s="161">
        <v>0</v>
      </c>
      <c r="P588" s="352">
        <f t="shared" si="137"/>
        <v>0</v>
      </c>
      <c r="Q588" s="123">
        <v>0</v>
      </c>
      <c r="R588" s="123">
        <v>0</v>
      </c>
      <c r="S588" s="123">
        <v>0</v>
      </c>
      <c r="T588" s="123">
        <v>0</v>
      </c>
      <c r="U588" s="352">
        <f t="shared" si="138"/>
        <v>0</v>
      </c>
    </row>
    <row r="589" spans="2:21" s="297" customFormat="1" ht="23.25" customHeight="1" thickBot="1" x14ac:dyDescent="0.3">
      <c r="B589" s="516"/>
      <c r="C589" s="764"/>
      <c r="D589" s="635"/>
      <c r="E589" s="248" t="s">
        <v>636</v>
      </c>
      <c r="F589" s="54">
        <f t="shared" si="139"/>
        <v>0</v>
      </c>
      <c r="G589" s="161">
        <v>0</v>
      </c>
      <c r="H589" s="161">
        <v>0</v>
      </c>
      <c r="I589" s="161">
        <v>0</v>
      </c>
      <c r="J589" s="161">
        <v>0</v>
      </c>
      <c r="K589" s="75">
        <f t="shared" si="140"/>
        <v>0</v>
      </c>
      <c r="L589" s="161">
        <v>0</v>
      </c>
      <c r="M589" s="161">
        <v>0</v>
      </c>
      <c r="N589" s="161">
        <v>0</v>
      </c>
      <c r="O589" s="161">
        <v>0</v>
      </c>
      <c r="P589" s="352">
        <f t="shared" si="137"/>
        <v>0</v>
      </c>
      <c r="Q589" s="123">
        <v>0</v>
      </c>
      <c r="R589" s="123">
        <v>0</v>
      </c>
      <c r="S589" s="123">
        <v>0</v>
      </c>
      <c r="T589" s="123">
        <v>0</v>
      </c>
      <c r="U589" s="352">
        <f t="shared" si="138"/>
        <v>0</v>
      </c>
    </row>
    <row r="590" spans="2:21" s="141" customFormat="1" ht="16.5" customHeight="1" thickBot="1" x14ac:dyDescent="0.3">
      <c r="B590" s="544">
        <v>2</v>
      </c>
      <c r="C590" s="764"/>
      <c r="D590" s="633" t="s">
        <v>243</v>
      </c>
      <c r="E590" s="96" t="s">
        <v>120</v>
      </c>
      <c r="F590" s="54">
        <f t="shared" si="139"/>
        <v>0</v>
      </c>
      <c r="G590" s="158"/>
      <c r="H590" s="158"/>
      <c r="I590" s="158"/>
      <c r="J590" s="158"/>
      <c r="K590" s="75">
        <f t="shared" si="140"/>
        <v>0</v>
      </c>
      <c r="L590" s="305"/>
      <c r="M590" s="305"/>
      <c r="N590" s="305"/>
      <c r="O590" s="305"/>
      <c r="P590" s="352">
        <f t="shared" si="137"/>
        <v>0</v>
      </c>
      <c r="Q590" s="305"/>
      <c r="R590" s="305"/>
      <c r="S590" s="305"/>
      <c r="T590" s="305"/>
      <c r="U590" s="352">
        <f t="shared" si="138"/>
        <v>0</v>
      </c>
    </row>
    <row r="591" spans="2:21" s="141" customFormat="1" ht="16.5" customHeight="1" thickBot="1" x14ac:dyDescent="0.3">
      <c r="B591" s="545"/>
      <c r="C591" s="764"/>
      <c r="D591" s="634"/>
      <c r="E591" s="97" t="s">
        <v>207</v>
      </c>
      <c r="F591" s="54">
        <f t="shared" si="139"/>
        <v>0</v>
      </c>
      <c r="G591" s="162"/>
      <c r="H591" s="162"/>
      <c r="I591" s="162"/>
      <c r="J591" s="162"/>
      <c r="K591" s="75">
        <f t="shared" si="140"/>
        <v>0</v>
      </c>
      <c r="L591" s="305"/>
      <c r="M591" s="305"/>
      <c r="N591" s="305"/>
      <c r="O591" s="305"/>
      <c r="P591" s="352">
        <f t="shared" si="137"/>
        <v>0</v>
      </c>
      <c r="Q591" s="305"/>
      <c r="R591" s="305"/>
      <c r="S591" s="305"/>
      <c r="T591" s="305"/>
      <c r="U591" s="352">
        <f t="shared" si="138"/>
        <v>0</v>
      </c>
    </row>
    <row r="592" spans="2:21" s="297" customFormat="1" ht="16.5" customHeight="1" thickBot="1" x14ac:dyDescent="0.3">
      <c r="B592" s="545"/>
      <c r="C592" s="764"/>
      <c r="D592" s="634"/>
      <c r="E592" s="98" t="s">
        <v>116</v>
      </c>
      <c r="F592" s="54">
        <f t="shared" si="139"/>
        <v>0</v>
      </c>
      <c r="G592" s="123">
        <v>0</v>
      </c>
      <c r="H592" s="123">
        <v>0</v>
      </c>
      <c r="I592" s="123">
        <v>0</v>
      </c>
      <c r="J592" s="123">
        <v>0</v>
      </c>
      <c r="K592" s="75">
        <f t="shared" si="140"/>
        <v>0</v>
      </c>
      <c r="L592" s="123">
        <v>0</v>
      </c>
      <c r="M592" s="123">
        <v>0</v>
      </c>
      <c r="N592" s="123">
        <v>0</v>
      </c>
      <c r="O592" s="123">
        <v>0</v>
      </c>
      <c r="P592" s="352">
        <f t="shared" si="137"/>
        <v>0</v>
      </c>
      <c r="Q592" s="123">
        <v>0</v>
      </c>
      <c r="R592" s="123">
        <v>0</v>
      </c>
      <c r="S592" s="123">
        <v>0</v>
      </c>
      <c r="T592" s="123">
        <v>0</v>
      </c>
      <c r="U592" s="352">
        <f t="shared" si="138"/>
        <v>0</v>
      </c>
    </row>
    <row r="593" spans="2:21" s="297" customFormat="1" ht="16.5" customHeight="1" thickBot="1" x14ac:dyDescent="0.3">
      <c r="B593" s="545"/>
      <c r="C593" s="764"/>
      <c r="D593" s="634"/>
      <c r="E593" s="249" t="s">
        <v>637</v>
      </c>
      <c r="F593" s="54">
        <f t="shared" si="139"/>
        <v>0</v>
      </c>
      <c r="G593" s="161">
        <v>0</v>
      </c>
      <c r="H593" s="161">
        <v>0</v>
      </c>
      <c r="I593" s="161">
        <v>0</v>
      </c>
      <c r="J593" s="161">
        <v>0</v>
      </c>
      <c r="K593" s="75">
        <f t="shared" si="140"/>
        <v>0</v>
      </c>
      <c r="L593" s="161">
        <v>0</v>
      </c>
      <c r="M593" s="161">
        <v>0</v>
      </c>
      <c r="N593" s="161">
        <v>0</v>
      </c>
      <c r="O593" s="161">
        <v>0</v>
      </c>
      <c r="P593" s="352">
        <f t="shared" si="137"/>
        <v>0</v>
      </c>
      <c r="Q593" s="161">
        <v>0</v>
      </c>
      <c r="R593" s="161">
        <v>0</v>
      </c>
      <c r="S593" s="161">
        <v>0</v>
      </c>
      <c r="T593" s="161">
        <v>0</v>
      </c>
      <c r="U593" s="352">
        <f t="shared" si="138"/>
        <v>0</v>
      </c>
    </row>
    <row r="594" spans="2:21" s="297" customFormat="1" ht="21.75" thickBot="1" x14ac:dyDescent="0.3">
      <c r="B594" s="516"/>
      <c r="C594" s="764"/>
      <c r="D594" s="635"/>
      <c r="E594" s="248" t="s">
        <v>636</v>
      </c>
      <c r="F594" s="54">
        <f t="shared" si="139"/>
        <v>0</v>
      </c>
      <c r="G594" s="161">
        <v>0</v>
      </c>
      <c r="H594" s="161">
        <v>0</v>
      </c>
      <c r="I594" s="161">
        <v>0</v>
      </c>
      <c r="J594" s="161">
        <v>0</v>
      </c>
      <c r="K594" s="75">
        <f t="shared" si="140"/>
        <v>0</v>
      </c>
      <c r="L594" s="161">
        <v>0</v>
      </c>
      <c r="M594" s="161">
        <v>0</v>
      </c>
      <c r="N594" s="161">
        <v>0</v>
      </c>
      <c r="O594" s="161">
        <v>0</v>
      </c>
      <c r="P594" s="352">
        <f t="shared" si="137"/>
        <v>0</v>
      </c>
      <c r="Q594" s="161">
        <v>0</v>
      </c>
      <c r="R594" s="161">
        <v>0</v>
      </c>
      <c r="S594" s="161">
        <v>0</v>
      </c>
      <c r="T594" s="161">
        <v>0</v>
      </c>
      <c r="U594" s="352">
        <f t="shared" si="138"/>
        <v>0</v>
      </c>
    </row>
    <row r="595" spans="2:21" s="297" customFormat="1" ht="16.5" customHeight="1" thickBot="1" x14ac:dyDescent="0.3">
      <c r="B595" s="544">
        <v>3</v>
      </c>
      <c r="C595" s="764"/>
      <c r="D595" s="633" t="s">
        <v>244</v>
      </c>
      <c r="E595" s="128" t="s">
        <v>120</v>
      </c>
      <c r="F595" s="54">
        <f t="shared" si="139"/>
        <v>0</v>
      </c>
      <c r="G595" s="124">
        <v>0</v>
      </c>
      <c r="H595" s="124">
        <v>0</v>
      </c>
      <c r="I595" s="124">
        <v>0</v>
      </c>
      <c r="J595" s="124">
        <v>0</v>
      </c>
      <c r="K595" s="75">
        <f t="shared" si="140"/>
        <v>0</v>
      </c>
      <c r="L595" s="124">
        <v>0</v>
      </c>
      <c r="M595" s="124">
        <v>0</v>
      </c>
      <c r="N595" s="124">
        <v>0</v>
      </c>
      <c r="O595" s="124">
        <v>0</v>
      </c>
      <c r="P595" s="352">
        <f t="shared" si="137"/>
        <v>0</v>
      </c>
      <c r="Q595" s="161">
        <v>0</v>
      </c>
      <c r="R595" s="161">
        <v>0</v>
      </c>
      <c r="S595" s="161">
        <v>0</v>
      </c>
      <c r="T595" s="161">
        <v>0</v>
      </c>
      <c r="U595" s="352">
        <f t="shared" si="138"/>
        <v>0</v>
      </c>
    </row>
    <row r="596" spans="2:21" s="297" customFormat="1" ht="16.5" customHeight="1" thickBot="1" x14ac:dyDescent="0.3">
      <c r="B596" s="545"/>
      <c r="C596" s="764"/>
      <c r="D596" s="634"/>
      <c r="E596" s="90" t="s">
        <v>207</v>
      </c>
      <c r="F596" s="54">
        <f t="shared" si="139"/>
        <v>0</v>
      </c>
      <c r="G596" s="122">
        <v>0</v>
      </c>
      <c r="H596" s="122">
        <v>0</v>
      </c>
      <c r="I596" s="122">
        <v>0</v>
      </c>
      <c r="J596" s="122">
        <v>0</v>
      </c>
      <c r="K596" s="75">
        <f t="shared" si="140"/>
        <v>0</v>
      </c>
      <c r="L596" s="122">
        <v>0</v>
      </c>
      <c r="M596" s="122">
        <v>0</v>
      </c>
      <c r="N596" s="122">
        <v>0</v>
      </c>
      <c r="O596" s="122">
        <v>0</v>
      </c>
      <c r="P596" s="352">
        <f t="shared" si="137"/>
        <v>0</v>
      </c>
      <c r="Q596" s="161">
        <v>0</v>
      </c>
      <c r="R596" s="161">
        <v>0</v>
      </c>
      <c r="S596" s="161">
        <v>0</v>
      </c>
      <c r="T596" s="161">
        <v>0</v>
      </c>
      <c r="U596" s="352">
        <f t="shared" si="138"/>
        <v>0</v>
      </c>
    </row>
    <row r="597" spans="2:21" s="297" customFormat="1" ht="16.5" customHeight="1" thickBot="1" x14ac:dyDescent="0.3">
      <c r="B597" s="545"/>
      <c r="C597" s="764"/>
      <c r="D597" s="634"/>
      <c r="E597" s="90" t="s">
        <v>116</v>
      </c>
      <c r="F597" s="54">
        <f t="shared" si="139"/>
        <v>0</v>
      </c>
      <c r="G597" s="123">
        <v>0</v>
      </c>
      <c r="H597" s="123">
        <v>0</v>
      </c>
      <c r="I597" s="123">
        <v>0</v>
      </c>
      <c r="J597" s="123">
        <v>0</v>
      </c>
      <c r="K597" s="75">
        <f t="shared" si="140"/>
        <v>0</v>
      </c>
      <c r="L597" s="122">
        <v>0</v>
      </c>
      <c r="M597" s="122">
        <v>0</v>
      </c>
      <c r="N597" s="122">
        <v>0</v>
      </c>
      <c r="O597" s="122">
        <v>0</v>
      </c>
      <c r="P597" s="352">
        <f t="shared" si="137"/>
        <v>0</v>
      </c>
      <c r="Q597" s="161">
        <v>0</v>
      </c>
      <c r="R597" s="161">
        <v>0</v>
      </c>
      <c r="S597" s="161">
        <v>0</v>
      </c>
      <c r="T597" s="161">
        <v>0</v>
      </c>
      <c r="U597" s="352">
        <f t="shared" si="138"/>
        <v>0</v>
      </c>
    </row>
    <row r="598" spans="2:21" s="297" customFormat="1" ht="16.5" customHeight="1" thickBot="1" x14ac:dyDescent="0.3">
      <c r="B598" s="545"/>
      <c r="C598" s="764"/>
      <c r="D598" s="634"/>
      <c r="E598" s="247" t="s">
        <v>637</v>
      </c>
      <c r="F598" s="54">
        <f t="shared" si="139"/>
        <v>0</v>
      </c>
      <c r="G598" s="161">
        <v>0</v>
      </c>
      <c r="H598" s="161">
        <v>0</v>
      </c>
      <c r="I598" s="161">
        <v>0</v>
      </c>
      <c r="J598" s="161">
        <v>0</v>
      </c>
      <c r="K598" s="75">
        <f t="shared" si="140"/>
        <v>0</v>
      </c>
      <c r="L598" s="122">
        <v>0</v>
      </c>
      <c r="M598" s="122">
        <v>0</v>
      </c>
      <c r="N598" s="122">
        <v>0</v>
      </c>
      <c r="O598" s="122">
        <v>0</v>
      </c>
      <c r="P598" s="352">
        <f t="shared" si="137"/>
        <v>0</v>
      </c>
      <c r="Q598" s="161">
        <v>0</v>
      </c>
      <c r="R598" s="161">
        <v>0</v>
      </c>
      <c r="S598" s="161">
        <v>0</v>
      </c>
      <c r="T598" s="161">
        <v>0</v>
      </c>
      <c r="U598" s="352">
        <f t="shared" si="138"/>
        <v>0</v>
      </c>
    </row>
    <row r="599" spans="2:21" s="297" customFormat="1" ht="27" customHeight="1" thickBot="1" x14ac:dyDescent="0.3">
      <c r="B599" s="516"/>
      <c r="C599" s="764"/>
      <c r="D599" s="635"/>
      <c r="E599" s="248" t="s">
        <v>636</v>
      </c>
      <c r="F599" s="54">
        <f t="shared" si="139"/>
        <v>0</v>
      </c>
      <c r="G599" s="161">
        <v>0</v>
      </c>
      <c r="H599" s="161">
        <v>0</v>
      </c>
      <c r="I599" s="161">
        <v>0</v>
      </c>
      <c r="J599" s="161">
        <v>0</v>
      </c>
      <c r="K599" s="75">
        <f t="shared" si="140"/>
        <v>0</v>
      </c>
      <c r="L599" s="122">
        <v>0</v>
      </c>
      <c r="M599" s="122">
        <v>0</v>
      </c>
      <c r="N599" s="122">
        <v>0</v>
      </c>
      <c r="O599" s="122">
        <v>0</v>
      </c>
      <c r="P599" s="352">
        <f t="shared" si="137"/>
        <v>0</v>
      </c>
      <c r="Q599" s="161">
        <v>0</v>
      </c>
      <c r="R599" s="161">
        <v>0</v>
      </c>
      <c r="S599" s="161">
        <v>0</v>
      </c>
      <c r="T599" s="161">
        <v>0</v>
      </c>
      <c r="U599" s="352">
        <f t="shared" si="138"/>
        <v>0</v>
      </c>
    </row>
    <row r="600" spans="2:21" s="297" customFormat="1" ht="21.75" customHeight="1" thickBot="1" x14ac:dyDescent="0.3">
      <c r="B600" s="544">
        <v>4</v>
      </c>
      <c r="C600" s="764"/>
      <c r="D600" s="633" t="s">
        <v>245</v>
      </c>
      <c r="E600" s="128" t="s">
        <v>120</v>
      </c>
      <c r="F600" s="54">
        <f t="shared" si="139"/>
        <v>0</v>
      </c>
      <c r="G600" s="124">
        <v>0</v>
      </c>
      <c r="H600" s="124">
        <v>0</v>
      </c>
      <c r="I600" s="124">
        <v>0</v>
      </c>
      <c r="J600" s="124">
        <v>0</v>
      </c>
      <c r="K600" s="75">
        <f t="shared" si="140"/>
        <v>0</v>
      </c>
      <c r="L600" s="122">
        <v>0</v>
      </c>
      <c r="M600" s="122">
        <v>0</v>
      </c>
      <c r="N600" s="122">
        <v>0</v>
      </c>
      <c r="O600" s="122">
        <v>0</v>
      </c>
      <c r="P600" s="352">
        <f t="shared" si="137"/>
        <v>0</v>
      </c>
      <c r="Q600" s="161">
        <v>0</v>
      </c>
      <c r="R600" s="161">
        <v>0</v>
      </c>
      <c r="S600" s="161">
        <v>0</v>
      </c>
      <c r="T600" s="161">
        <v>0</v>
      </c>
      <c r="U600" s="352">
        <f t="shared" si="138"/>
        <v>0</v>
      </c>
    </row>
    <row r="601" spans="2:21" s="297" customFormat="1" ht="21.75" customHeight="1" thickBot="1" x14ac:dyDescent="0.3">
      <c r="B601" s="545"/>
      <c r="C601" s="764"/>
      <c r="D601" s="634"/>
      <c r="E601" s="98" t="s">
        <v>207</v>
      </c>
      <c r="F601" s="54">
        <f t="shared" si="139"/>
        <v>0</v>
      </c>
      <c r="G601" s="122">
        <v>0</v>
      </c>
      <c r="H601" s="122">
        <v>0</v>
      </c>
      <c r="I601" s="122">
        <v>0</v>
      </c>
      <c r="J601" s="122">
        <v>0</v>
      </c>
      <c r="K601" s="75">
        <f t="shared" si="140"/>
        <v>0</v>
      </c>
      <c r="L601" s="122">
        <v>0</v>
      </c>
      <c r="M601" s="122">
        <v>0</v>
      </c>
      <c r="N601" s="122">
        <v>0</v>
      </c>
      <c r="O601" s="122">
        <v>0</v>
      </c>
      <c r="P601" s="352">
        <f t="shared" si="137"/>
        <v>0</v>
      </c>
      <c r="Q601" s="161">
        <v>0</v>
      </c>
      <c r="R601" s="161">
        <v>0</v>
      </c>
      <c r="S601" s="161">
        <v>0</v>
      </c>
      <c r="T601" s="161">
        <v>0</v>
      </c>
      <c r="U601" s="352">
        <f t="shared" si="138"/>
        <v>0</v>
      </c>
    </row>
    <row r="602" spans="2:21" s="297" customFormat="1" ht="21.75" customHeight="1" thickBot="1" x14ac:dyDescent="0.3">
      <c r="B602" s="545"/>
      <c r="C602" s="764"/>
      <c r="D602" s="634"/>
      <c r="E602" s="98" t="s">
        <v>116</v>
      </c>
      <c r="F602" s="54">
        <f t="shared" si="139"/>
        <v>0</v>
      </c>
      <c r="G602" s="123">
        <v>0</v>
      </c>
      <c r="H602" s="123">
        <v>0</v>
      </c>
      <c r="I602" s="123">
        <v>0</v>
      </c>
      <c r="J602" s="123">
        <v>0</v>
      </c>
      <c r="K602" s="75">
        <f t="shared" si="140"/>
        <v>0</v>
      </c>
      <c r="L602" s="122">
        <v>0</v>
      </c>
      <c r="M602" s="122">
        <v>0</v>
      </c>
      <c r="N602" s="122">
        <v>0</v>
      </c>
      <c r="O602" s="122">
        <v>0</v>
      </c>
      <c r="P602" s="352">
        <f t="shared" si="137"/>
        <v>0</v>
      </c>
      <c r="Q602" s="161">
        <v>0</v>
      </c>
      <c r="R602" s="161">
        <v>0</v>
      </c>
      <c r="S602" s="161">
        <v>0</v>
      </c>
      <c r="T602" s="161">
        <v>0</v>
      </c>
      <c r="U602" s="352">
        <f t="shared" si="138"/>
        <v>0</v>
      </c>
    </row>
    <row r="603" spans="2:21" s="297" customFormat="1" ht="21.75" customHeight="1" thickBot="1" x14ac:dyDescent="0.3">
      <c r="B603" s="545"/>
      <c r="C603" s="764"/>
      <c r="D603" s="634"/>
      <c r="E603" s="247" t="s">
        <v>637</v>
      </c>
      <c r="F603" s="54">
        <f t="shared" si="139"/>
        <v>0</v>
      </c>
      <c r="G603" s="161">
        <v>0</v>
      </c>
      <c r="H603" s="161">
        <v>0</v>
      </c>
      <c r="I603" s="161">
        <v>0</v>
      </c>
      <c r="J603" s="161">
        <v>0</v>
      </c>
      <c r="K603" s="75">
        <f t="shared" si="140"/>
        <v>0</v>
      </c>
      <c r="L603" s="122">
        <v>0</v>
      </c>
      <c r="M603" s="122">
        <v>0</v>
      </c>
      <c r="N603" s="122">
        <v>0</v>
      </c>
      <c r="O603" s="122">
        <v>0</v>
      </c>
      <c r="P603" s="352">
        <f t="shared" si="137"/>
        <v>0</v>
      </c>
      <c r="Q603" s="161">
        <v>0</v>
      </c>
      <c r="R603" s="161">
        <v>0</v>
      </c>
      <c r="S603" s="161">
        <v>0</v>
      </c>
      <c r="T603" s="161">
        <v>0</v>
      </c>
      <c r="U603" s="352">
        <f t="shared" si="138"/>
        <v>0</v>
      </c>
    </row>
    <row r="604" spans="2:21" s="297" customFormat="1" ht="21.75" customHeight="1" thickBot="1" x14ac:dyDescent="0.3">
      <c r="B604" s="516"/>
      <c r="C604" s="764"/>
      <c r="D604" s="635"/>
      <c r="E604" s="248" t="s">
        <v>636</v>
      </c>
      <c r="F604" s="54">
        <f t="shared" si="139"/>
        <v>0</v>
      </c>
      <c r="G604" s="161">
        <v>0</v>
      </c>
      <c r="H604" s="161">
        <v>0</v>
      </c>
      <c r="I604" s="161">
        <v>0</v>
      </c>
      <c r="J604" s="161">
        <v>0</v>
      </c>
      <c r="K604" s="75">
        <f t="shared" si="140"/>
        <v>0</v>
      </c>
      <c r="L604" s="122">
        <v>0</v>
      </c>
      <c r="M604" s="122">
        <v>0</v>
      </c>
      <c r="N604" s="122">
        <v>0</v>
      </c>
      <c r="O604" s="122">
        <v>0</v>
      </c>
      <c r="P604" s="352">
        <f t="shared" si="137"/>
        <v>0</v>
      </c>
      <c r="Q604" s="161">
        <v>0</v>
      </c>
      <c r="R604" s="161">
        <v>0</v>
      </c>
      <c r="S604" s="161">
        <v>0</v>
      </c>
      <c r="T604" s="161">
        <v>0</v>
      </c>
      <c r="U604" s="352">
        <f t="shared" si="138"/>
        <v>0</v>
      </c>
    </row>
    <row r="605" spans="2:21" s="297" customFormat="1" ht="17.25" customHeight="1" thickBot="1" x14ac:dyDescent="0.3">
      <c r="B605" s="544">
        <v>5</v>
      </c>
      <c r="C605" s="764"/>
      <c r="D605" s="633" t="s">
        <v>246</v>
      </c>
      <c r="E605" s="127" t="s">
        <v>120</v>
      </c>
      <c r="F605" s="54">
        <f t="shared" si="139"/>
        <v>0</v>
      </c>
      <c r="G605" s="124">
        <v>0</v>
      </c>
      <c r="H605" s="124">
        <v>0</v>
      </c>
      <c r="I605" s="124">
        <v>0</v>
      </c>
      <c r="J605" s="124">
        <v>0</v>
      </c>
      <c r="K605" s="75">
        <f t="shared" si="140"/>
        <v>0</v>
      </c>
      <c r="L605" s="122">
        <v>0</v>
      </c>
      <c r="M605" s="122">
        <v>0</v>
      </c>
      <c r="N605" s="122">
        <v>0</v>
      </c>
      <c r="O605" s="122">
        <v>0</v>
      </c>
      <c r="P605" s="352">
        <f t="shared" si="137"/>
        <v>0</v>
      </c>
      <c r="Q605" s="161">
        <v>0</v>
      </c>
      <c r="R605" s="161">
        <v>0</v>
      </c>
      <c r="S605" s="161">
        <v>0</v>
      </c>
      <c r="T605" s="161">
        <v>0</v>
      </c>
      <c r="U605" s="352">
        <f t="shared" si="138"/>
        <v>0</v>
      </c>
    </row>
    <row r="606" spans="2:21" s="297" customFormat="1" ht="17.25" customHeight="1" thickBot="1" x14ac:dyDescent="0.3">
      <c r="B606" s="545"/>
      <c r="C606" s="764"/>
      <c r="D606" s="634"/>
      <c r="E606" s="98" t="s">
        <v>207</v>
      </c>
      <c r="F606" s="54">
        <f t="shared" si="139"/>
        <v>0</v>
      </c>
      <c r="G606" s="122">
        <v>0</v>
      </c>
      <c r="H606" s="122">
        <v>0</v>
      </c>
      <c r="I606" s="122">
        <v>0</v>
      </c>
      <c r="J606" s="122">
        <v>0</v>
      </c>
      <c r="K606" s="75">
        <f t="shared" si="140"/>
        <v>0</v>
      </c>
      <c r="L606" s="122">
        <v>0</v>
      </c>
      <c r="M606" s="122">
        <v>0</v>
      </c>
      <c r="N606" s="122">
        <v>0</v>
      </c>
      <c r="O606" s="122">
        <v>0</v>
      </c>
      <c r="P606" s="352">
        <f t="shared" si="137"/>
        <v>0</v>
      </c>
      <c r="Q606" s="161">
        <v>0</v>
      </c>
      <c r="R606" s="161">
        <v>0</v>
      </c>
      <c r="S606" s="161">
        <v>0</v>
      </c>
      <c r="T606" s="161">
        <v>0</v>
      </c>
      <c r="U606" s="352">
        <f t="shared" si="138"/>
        <v>0</v>
      </c>
    </row>
    <row r="607" spans="2:21" s="297" customFormat="1" ht="17.25" customHeight="1" thickBot="1" x14ac:dyDescent="0.3">
      <c r="B607" s="545"/>
      <c r="C607" s="764"/>
      <c r="D607" s="634"/>
      <c r="E607" s="98" t="s">
        <v>116</v>
      </c>
      <c r="F607" s="54">
        <f t="shared" si="139"/>
        <v>0</v>
      </c>
      <c r="G607" s="123">
        <v>0</v>
      </c>
      <c r="H607" s="123">
        <v>0</v>
      </c>
      <c r="I607" s="123">
        <v>0</v>
      </c>
      <c r="J607" s="123">
        <v>0</v>
      </c>
      <c r="K607" s="75">
        <f t="shared" si="140"/>
        <v>0</v>
      </c>
      <c r="L607" s="122">
        <v>0</v>
      </c>
      <c r="M607" s="122">
        <v>0</v>
      </c>
      <c r="N607" s="122">
        <v>0</v>
      </c>
      <c r="O607" s="122">
        <v>0</v>
      </c>
      <c r="P607" s="352">
        <f t="shared" si="137"/>
        <v>0</v>
      </c>
      <c r="Q607" s="161">
        <v>0</v>
      </c>
      <c r="R607" s="161">
        <v>0</v>
      </c>
      <c r="S607" s="161">
        <v>0</v>
      </c>
      <c r="T607" s="161">
        <v>0</v>
      </c>
      <c r="U607" s="352">
        <f t="shared" si="138"/>
        <v>0</v>
      </c>
    </row>
    <row r="608" spans="2:21" s="297" customFormat="1" ht="17.25" customHeight="1" thickBot="1" x14ac:dyDescent="0.3">
      <c r="B608" s="545"/>
      <c r="C608" s="764"/>
      <c r="D608" s="634"/>
      <c r="E608" s="249" t="s">
        <v>637</v>
      </c>
      <c r="F608" s="54">
        <f t="shared" si="139"/>
        <v>0</v>
      </c>
      <c r="G608" s="161">
        <v>0</v>
      </c>
      <c r="H608" s="161">
        <v>0</v>
      </c>
      <c r="I608" s="161">
        <v>0</v>
      </c>
      <c r="J608" s="161">
        <v>0</v>
      </c>
      <c r="K608" s="75">
        <f t="shared" si="140"/>
        <v>0</v>
      </c>
      <c r="L608" s="122">
        <v>0</v>
      </c>
      <c r="M608" s="122">
        <v>0</v>
      </c>
      <c r="N608" s="122">
        <v>0</v>
      </c>
      <c r="O608" s="122">
        <v>0</v>
      </c>
      <c r="P608" s="352">
        <f t="shared" si="137"/>
        <v>0</v>
      </c>
      <c r="Q608" s="161">
        <v>0</v>
      </c>
      <c r="R608" s="161">
        <v>0</v>
      </c>
      <c r="S608" s="161">
        <v>0</v>
      </c>
      <c r="T608" s="161">
        <v>0</v>
      </c>
      <c r="U608" s="352">
        <f t="shared" si="138"/>
        <v>0</v>
      </c>
    </row>
    <row r="609" spans="2:21" s="297" customFormat="1" ht="17.25" customHeight="1" thickBot="1" x14ac:dyDescent="0.3">
      <c r="B609" s="516"/>
      <c r="C609" s="764"/>
      <c r="D609" s="635"/>
      <c r="E609" s="246" t="s">
        <v>636</v>
      </c>
      <c r="F609" s="54">
        <f t="shared" si="139"/>
        <v>0</v>
      </c>
      <c r="G609" s="161">
        <v>0</v>
      </c>
      <c r="H609" s="161">
        <v>0</v>
      </c>
      <c r="I609" s="161">
        <v>0</v>
      </c>
      <c r="J609" s="161">
        <v>0</v>
      </c>
      <c r="K609" s="75">
        <f t="shared" si="140"/>
        <v>0</v>
      </c>
      <c r="L609" s="122">
        <v>0</v>
      </c>
      <c r="M609" s="122">
        <v>0</v>
      </c>
      <c r="N609" s="122">
        <v>0</v>
      </c>
      <c r="O609" s="122">
        <v>0</v>
      </c>
      <c r="P609" s="352">
        <f t="shared" si="137"/>
        <v>0</v>
      </c>
      <c r="Q609" s="161">
        <v>0</v>
      </c>
      <c r="R609" s="161">
        <v>0</v>
      </c>
      <c r="S609" s="161">
        <v>0</v>
      </c>
      <c r="T609" s="161">
        <v>0</v>
      </c>
      <c r="U609" s="352">
        <f t="shared" si="138"/>
        <v>0</v>
      </c>
    </row>
    <row r="610" spans="2:21" s="141" customFormat="1" ht="16.5" customHeight="1" thickBot="1" x14ac:dyDescent="0.3">
      <c r="B610" s="544">
        <v>6</v>
      </c>
      <c r="C610" s="764"/>
      <c r="D610" s="633" t="s">
        <v>247</v>
      </c>
      <c r="E610" s="96" t="s">
        <v>120</v>
      </c>
      <c r="F610" s="54">
        <f t="shared" si="139"/>
        <v>0</v>
      </c>
      <c r="G610" s="159"/>
      <c r="H610" s="159"/>
      <c r="I610" s="159"/>
      <c r="J610" s="159"/>
      <c r="K610" s="75">
        <f t="shared" si="140"/>
        <v>0</v>
      </c>
      <c r="L610" s="305"/>
      <c r="M610" s="305"/>
      <c r="N610" s="305"/>
      <c r="O610" s="305"/>
      <c r="P610" s="352">
        <f t="shared" si="137"/>
        <v>0</v>
      </c>
      <c r="Q610" s="305"/>
      <c r="R610" s="305"/>
      <c r="S610" s="305"/>
      <c r="T610" s="305"/>
      <c r="U610" s="352">
        <f t="shared" si="138"/>
        <v>0</v>
      </c>
    </row>
    <row r="611" spans="2:21" s="141" customFormat="1" ht="16.5" customHeight="1" thickBot="1" x14ac:dyDescent="0.3">
      <c r="B611" s="545"/>
      <c r="C611" s="764"/>
      <c r="D611" s="634"/>
      <c r="E611" s="97" t="s">
        <v>207</v>
      </c>
      <c r="F611" s="54">
        <f t="shared" si="139"/>
        <v>0</v>
      </c>
      <c r="G611" s="157"/>
      <c r="H611" s="157"/>
      <c r="I611" s="157"/>
      <c r="J611" s="157"/>
      <c r="K611" s="75">
        <f t="shared" si="140"/>
        <v>0</v>
      </c>
      <c r="L611" s="305"/>
      <c r="M611" s="305"/>
      <c r="N611" s="305"/>
      <c r="O611" s="305"/>
      <c r="P611" s="352">
        <f t="shared" si="137"/>
        <v>0</v>
      </c>
      <c r="Q611" s="305"/>
      <c r="R611" s="305"/>
      <c r="S611" s="305"/>
      <c r="T611" s="305"/>
      <c r="U611" s="352">
        <f t="shared" si="138"/>
        <v>0</v>
      </c>
    </row>
    <row r="612" spans="2:21" s="297" customFormat="1" ht="16.5" customHeight="1" thickBot="1" x14ac:dyDescent="0.3">
      <c r="B612" s="545"/>
      <c r="C612" s="764"/>
      <c r="D612" s="634"/>
      <c r="E612" s="98" t="s">
        <v>116</v>
      </c>
      <c r="F612" s="54">
        <f t="shared" si="139"/>
        <v>0</v>
      </c>
      <c r="G612" s="123">
        <v>0</v>
      </c>
      <c r="H612" s="123">
        <v>0</v>
      </c>
      <c r="I612" s="123">
        <v>0</v>
      </c>
      <c r="J612" s="123">
        <v>0</v>
      </c>
      <c r="K612" s="75">
        <f t="shared" si="140"/>
        <v>0</v>
      </c>
      <c r="L612" s="123">
        <v>0</v>
      </c>
      <c r="M612" s="123">
        <v>0</v>
      </c>
      <c r="N612" s="123">
        <v>0</v>
      </c>
      <c r="O612" s="123">
        <v>0</v>
      </c>
      <c r="P612" s="352">
        <f t="shared" si="137"/>
        <v>0</v>
      </c>
      <c r="Q612" s="123">
        <v>0</v>
      </c>
      <c r="R612" s="123">
        <v>0</v>
      </c>
      <c r="S612" s="123">
        <v>0</v>
      </c>
      <c r="T612" s="123">
        <v>0</v>
      </c>
      <c r="U612" s="352">
        <f t="shared" si="138"/>
        <v>0</v>
      </c>
    </row>
    <row r="613" spans="2:21" s="297" customFormat="1" ht="16.5" customHeight="1" thickBot="1" x14ac:dyDescent="0.3">
      <c r="B613" s="545"/>
      <c r="C613" s="764"/>
      <c r="D613" s="634"/>
      <c r="E613" s="249" t="s">
        <v>637</v>
      </c>
      <c r="F613" s="54">
        <f t="shared" si="139"/>
        <v>0</v>
      </c>
      <c r="G613" s="161">
        <v>0</v>
      </c>
      <c r="H613" s="161">
        <v>0</v>
      </c>
      <c r="I613" s="161">
        <v>0</v>
      </c>
      <c r="J613" s="161">
        <v>0</v>
      </c>
      <c r="K613" s="75">
        <f t="shared" si="140"/>
        <v>0</v>
      </c>
      <c r="L613" s="123">
        <v>0</v>
      </c>
      <c r="M613" s="123">
        <v>0</v>
      </c>
      <c r="N613" s="123">
        <v>0</v>
      </c>
      <c r="O613" s="123">
        <v>0</v>
      </c>
      <c r="P613" s="352">
        <f t="shared" si="137"/>
        <v>0</v>
      </c>
      <c r="Q613" s="123">
        <v>0</v>
      </c>
      <c r="R613" s="123">
        <v>0</v>
      </c>
      <c r="S613" s="123">
        <v>0</v>
      </c>
      <c r="T613" s="123">
        <v>0</v>
      </c>
      <c r="U613" s="352">
        <f t="shared" si="138"/>
        <v>0</v>
      </c>
    </row>
    <row r="614" spans="2:21" s="297" customFormat="1" ht="21.75" thickBot="1" x14ac:dyDescent="0.3">
      <c r="B614" s="516"/>
      <c r="C614" s="764"/>
      <c r="D614" s="635"/>
      <c r="E614" s="248" t="s">
        <v>636</v>
      </c>
      <c r="F614" s="54">
        <f t="shared" si="139"/>
        <v>0</v>
      </c>
      <c r="G614" s="161">
        <v>0</v>
      </c>
      <c r="H614" s="161">
        <v>0</v>
      </c>
      <c r="I614" s="161">
        <v>0</v>
      </c>
      <c r="J614" s="161">
        <v>0</v>
      </c>
      <c r="K614" s="75">
        <f t="shared" si="140"/>
        <v>0</v>
      </c>
      <c r="L614" s="123">
        <v>0</v>
      </c>
      <c r="M614" s="123">
        <v>0</v>
      </c>
      <c r="N614" s="123">
        <v>0</v>
      </c>
      <c r="O614" s="123">
        <v>0</v>
      </c>
      <c r="P614" s="352">
        <f t="shared" si="137"/>
        <v>0</v>
      </c>
      <c r="Q614" s="123">
        <v>0</v>
      </c>
      <c r="R614" s="123">
        <v>0</v>
      </c>
      <c r="S614" s="123">
        <v>0</v>
      </c>
      <c r="T614" s="123">
        <v>0</v>
      </c>
      <c r="U614" s="352">
        <f t="shared" si="138"/>
        <v>0</v>
      </c>
    </row>
    <row r="615" spans="2:21" s="297" customFormat="1" ht="16.5" customHeight="1" thickBot="1" x14ac:dyDescent="0.3">
      <c r="B615" s="544">
        <v>7</v>
      </c>
      <c r="C615" s="764"/>
      <c r="D615" s="633" t="s">
        <v>248</v>
      </c>
      <c r="E615" s="128" t="s">
        <v>120</v>
      </c>
      <c r="F615" s="54">
        <f t="shared" si="139"/>
        <v>0</v>
      </c>
      <c r="G615" s="129">
        <v>0</v>
      </c>
      <c r="H615" s="124">
        <v>0</v>
      </c>
      <c r="I615" s="124">
        <v>0</v>
      </c>
      <c r="J615" s="124">
        <v>0</v>
      </c>
      <c r="K615" s="75">
        <f t="shared" si="140"/>
        <v>0</v>
      </c>
      <c r="L615" s="123">
        <v>0</v>
      </c>
      <c r="M615" s="123">
        <v>0</v>
      </c>
      <c r="N615" s="123">
        <v>0</v>
      </c>
      <c r="O615" s="123">
        <v>0</v>
      </c>
      <c r="P615" s="352">
        <f t="shared" si="137"/>
        <v>0</v>
      </c>
      <c r="Q615" s="123">
        <v>0</v>
      </c>
      <c r="R615" s="123">
        <v>0</v>
      </c>
      <c r="S615" s="123">
        <v>0</v>
      </c>
      <c r="T615" s="123">
        <v>0</v>
      </c>
      <c r="U615" s="352">
        <f t="shared" si="138"/>
        <v>0</v>
      </c>
    </row>
    <row r="616" spans="2:21" s="297" customFormat="1" ht="16.5" customHeight="1" thickBot="1" x14ac:dyDescent="0.3">
      <c r="B616" s="545"/>
      <c r="C616" s="764"/>
      <c r="D616" s="634"/>
      <c r="E616" s="98" t="s">
        <v>207</v>
      </c>
      <c r="F616" s="54">
        <f t="shared" si="139"/>
        <v>0</v>
      </c>
      <c r="G616" s="115">
        <v>0</v>
      </c>
      <c r="H616" s="122">
        <v>0</v>
      </c>
      <c r="I616" s="122">
        <v>0</v>
      </c>
      <c r="J616" s="122">
        <v>0</v>
      </c>
      <c r="K616" s="75">
        <f t="shared" si="140"/>
        <v>0</v>
      </c>
      <c r="L616" s="123">
        <v>0</v>
      </c>
      <c r="M616" s="123">
        <v>0</v>
      </c>
      <c r="N616" s="123">
        <v>0</v>
      </c>
      <c r="O616" s="123">
        <v>0</v>
      </c>
      <c r="P616" s="352">
        <f t="shared" si="137"/>
        <v>0</v>
      </c>
      <c r="Q616" s="123">
        <v>0</v>
      </c>
      <c r="R616" s="123">
        <v>0</v>
      </c>
      <c r="S616" s="123">
        <v>0</v>
      </c>
      <c r="T616" s="123">
        <v>0</v>
      </c>
      <c r="U616" s="352">
        <f t="shared" si="138"/>
        <v>0</v>
      </c>
    </row>
    <row r="617" spans="2:21" s="297" customFormat="1" ht="16.5" customHeight="1" thickBot="1" x14ac:dyDescent="0.3">
      <c r="B617" s="545"/>
      <c r="C617" s="764"/>
      <c r="D617" s="634"/>
      <c r="E617" s="98" t="s">
        <v>116</v>
      </c>
      <c r="F617" s="54">
        <f t="shared" si="139"/>
        <v>0</v>
      </c>
      <c r="G617" s="123">
        <v>0</v>
      </c>
      <c r="H617" s="123">
        <v>0</v>
      </c>
      <c r="I617" s="123">
        <v>0</v>
      </c>
      <c r="J617" s="123">
        <v>0</v>
      </c>
      <c r="K617" s="75">
        <f t="shared" si="140"/>
        <v>0</v>
      </c>
      <c r="L617" s="123">
        <v>0</v>
      </c>
      <c r="M617" s="123">
        <v>0</v>
      </c>
      <c r="N617" s="123">
        <v>0</v>
      </c>
      <c r="O617" s="123">
        <v>0</v>
      </c>
      <c r="P617" s="352">
        <f t="shared" si="137"/>
        <v>0</v>
      </c>
      <c r="Q617" s="123">
        <v>0</v>
      </c>
      <c r="R617" s="123">
        <v>0</v>
      </c>
      <c r="S617" s="123">
        <v>0</v>
      </c>
      <c r="T617" s="123">
        <v>0</v>
      </c>
      <c r="U617" s="352">
        <f t="shared" si="138"/>
        <v>0</v>
      </c>
    </row>
    <row r="618" spans="2:21" s="297" customFormat="1" ht="16.5" customHeight="1" thickBot="1" x14ac:dyDescent="0.3">
      <c r="B618" s="545"/>
      <c r="C618" s="764"/>
      <c r="D618" s="634"/>
      <c r="E618" s="249" t="s">
        <v>637</v>
      </c>
      <c r="F618" s="54">
        <f t="shared" si="139"/>
        <v>0</v>
      </c>
      <c r="G618" s="161">
        <v>0</v>
      </c>
      <c r="H618" s="161">
        <v>0</v>
      </c>
      <c r="I618" s="161">
        <v>0</v>
      </c>
      <c r="J618" s="161">
        <v>0</v>
      </c>
      <c r="K618" s="75">
        <f t="shared" si="140"/>
        <v>0</v>
      </c>
      <c r="L618" s="123">
        <v>0</v>
      </c>
      <c r="M618" s="123">
        <v>0</v>
      </c>
      <c r="N618" s="123">
        <v>0</v>
      </c>
      <c r="O618" s="123">
        <v>0</v>
      </c>
      <c r="P618" s="352">
        <f t="shared" si="137"/>
        <v>0</v>
      </c>
      <c r="Q618" s="123">
        <v>0</v>
      </c>
      <c r="R618" s="123">
        <v>0</v>
      </c>
      <c r="S618" s="123">
        <v>0</v>
      </c>
      <c r="T618" s="123">
        <v>0</v>
      </c>
      <c r="U618" s="352">
        <f t="shared" si="138"/>
        <v>0</v>
      </c>
    </row>
    <row r="619" spans="2:21" s="297" customFormat="1" ht="21.75" thickBot="1" x14ac:dyDescent="0.3">
      <c r="B619" s="516"/>
      <c r="C619" s="764"/>
      <c r="D619" s="635"/>
      <c r="E619" s="248" t="s">
        <v>636</v>
      </c>
      <c r="F619" s="54">
        <f t="shared" si="139"/>
        <v>0</v>
      </c>
      <c r="G619" s="161">
        <v>0</v>
      </c>
      <c r="H619" s="161">
        <v>0</v>
      </c>
      <c r="I619" s="161">
        <v>0</v>
      </c>
      <c r="J619" s="161">
        <v>0</v>
      </c>
      <c r="K619" s="75">
        <f t="shared" si="140"/>
        <v>0</v>
      </c>
      <c r="L619" s="123">
        <v>0</v>
      </c>
      <c r="M619" s="123">
        <v>0</v>
      </c>
      <c r="N619" s="123">
        <v>0</v>
      </c>
      <c r="O619" s="123">
        <v>0</v>
      </c>
      <c r="P619" s="352">
        <f t="shared" si="137"/>
        <v>0</v>
      </c>
      <c r="Q619" s="123">
        <v>0</v>
      </c>
      <c r="R619" s="123">
        <v>0</v>
      </c>
      <c r="S619" s="123">
        <v>0</v>
      </c>
      <c r="T619" s="123">
        <v>0</v>
      </c>
      <c r="U619" s="352">
        <f t="shared" si="138"/>
        <v>0</v>
      </c>
    </row>
    <row r="620" spans="2:21" s="297" customFormat="1" ht="16.5" customHeight="1" thickBot="1" x14ac:dyDescent="0.3">
      <c r="B620" s="544">
        <v>8</v>
      </c>
      <c r="C620" s="764"/>
      <c r="D620" s="633" t="s">
        <v>249</v>
      </c>
      <c r="E620" s="96" t="s">
        <v>120</v>
      </c>
      <c r="F620" s="54">
        <f t="shared" si="139"/>
        <v>0</v>
      </c>
      <c r="G620" s="159"/>
      <c r="H620" s="159"/>
      <c r="I620" s="159"/>
      <c r="J620" s="159"/>
      <c r="K620" s="75">
        <f t="shared" si="140"/>
        <v>0</v>
      </c>
      <c r="L620" s="305"/>
      <c r="M620" s="305"/>
      <c r="N620" s="305"/>
      <c r="O620" s="305"/>
      <c r="P620" s="352">
        <f t="shared" si="137"/>
        <v>0</v>
      </c>
      <c r="Q620" s="305"/>
      <c r="R620" s="305"/>
      <c r="S620" s="305"/>
      <c r="T620" s="305"/>
      <c r="U620" s="352">
        <f t="shared" si="138"/>
        <v>0</v>
      </c>
    </row>
    <row r="621" spans="2:21" s="297" customFormat="1" ht="16.5" customHeight="1" thickBot="1" x14ac:dyDescent="0.3">
      <c r="B621" s="545"/>
      <c r="C621" s="764"/>
      <c r="D621" s="634"/>
      <c r="E621" s="97" t="s">
        <v>207</v>
      </c>
      <c r="F621" s="54">
        <f t="shared" si="139"/>
        <v>0</v>
      </c>
      <c r="G621" s="157"/>
      <c r="H621" s="157"/>
      <c r="I621" s="157"/>
      <c r="J621" s="157"/>
      <c r="K621" s="75">
        <f t="shared" si="140"/>
        <v>0</v>
      </c>
      <c r="L621" s="305"/>
      <c r="M621" s="305"/>
      <c r="N621" s="305"/>
      <c r="O621" s="305"/>
      <c r="P621" s="352">
        <f t="shared" si="137"/>
        <v>0</v>
      </c>
      <c r="Q621" s="305"/>
      <c r="R621" s="305"/>
      <c r="S621" s="305"/>
      <c r="T621" s="305"/>
      <c r="U621" s="352">
        <f t="shared" si="138"/>
        <v>0</v>
      </c>
    </row>
    <row r="622" spans="2:21" s="297" customFormat="1" ht="16.5" customHeight="1" thickBot="1" x14ac:dyDescent="0.3">
      <c r="B622" s="545"/>
      <c r="C622" s="764"/>
      <c r="D622" s="634"/>
      <c r="E622" s="98" t="s">
        <v>116</v>
      </c>
      <c r="F622" s="54">
        <f t="shared" si="139"/>
        <v>0</v>
      </c>
      <c r="G622" s="123">
        <v>0</v>
      </c>
      <c r="H622" s="123">
        <v>0</v>
      </c>
      <c r="I622" s="123">
        <v>0</v>
      </c>
      <c r="J622" s="123">
        <v>0</v>
      </c>
      <c r="K622" s="75">
        <f t="shared" si="140"/>
        <v>0</v>
      </c>
      <c r="L622" s="123">
        <v>0</v>
      </c>
      <c r="M622" s="123">
        <v>0</v>
      </c>
      <c r="N622" s="123">
        <v>0</v>
      </c>
      <c r="O622" s="123">
        <v>0</v>
      </c>
      <c r="P622" s="352">
        <f t="shared" si="137"/>
        <v>0</v>
      </c>
      <c r="Q622" s="123">
        <v>0</v>
      </c>
      <c r="R622" s="123">
        <v>0</v>
      </c>
      <c r="S622" s="123">
        <v>0</v>
      </c>
      <c r="T622" s="123">
        <v>0</v>
      </c>
      <c r="U622" s="352">
        <f t="shared" si="138"/>
        <v>0</v>
      </c>
    </row>
    <row r="623" spans="2:21" s="297" customFormat="1" ht="16.5" customHeight="1" thickBot="1" x14ac:dyDescent="0.3">
      <c r="B623" s="545"/>
      <c r="C623" s="764"/>
      <c r="D623" s="634"/>
      <c r="E623" s="249" t="s">
        <v>637</v>
      </c>
      <c r="F623" s="54">
        <f t="shared" si="139"/>
        <v>0</v>
      </c>
      <c r="G623" s="161">
        <v>0</v>
      </c>
      <c r="H623" s="161">
        <v>0</v>
      </c>
      <c r="I623" s="161">
        <v>0</v>
      </c>
      <c r="J623" s="161">
        <v>0</v>
      </c>
      <c r="K623" s="75">
        <f t="shared" si="140"/>
        <v>0</v>
      </c>
      <c r="L623" s="123">
        <v>0</v>
      </c>
      <c r="M623" s="123">
        <v>0</v>
      </c>
      <c r="N623" s="123">
        <v>0</v>
      </c>
      <c r="O623" s="123">
        <v>0</v>
      </c>
      <c r="P623" s="352">
        <f t="shared" si="137"/>
        <v>0</v>
      </c>
      <c r="Q623" s="123">
        <v>0</v>
      </c>
      <c r="R623" s="123">
        <v>0</v>
      </c>
      <c r="S623" s="123">
        <v>0</v>
      </c>
      <c r="T623" s="123">
        <v>0</v>
      </c>
      <c r="U623" s="352">
        <f t="shared" si="138"/>
        <v>0</v>
      </c>
    </row>
    <row r="624" spans="2:21" s="297" customFormat="1" ht="16.5" customHeight="1" thickBot="1" x14ac:dyDescent="0.3">
      <c r="B624" s="516"/>
      <c r="C624" s="764"/>
      <c r="D624" s="635"/>
      <c r="E624" s="100" t="s">
        <v>636</v>
      </c>
      <c r="F624" s="54">
        <f t="shared" si="139"/>
        <v>0</v>
      </c>
      <c r="G624" s="160">
        <v>0</v>
      </c>
      <c r="H624" s="160">
        <v>0</v>
      </c>
      <c r="I624" s="160">
        <v>0</v>
      </c>
      <c r="J624" s="160">
        <v>0</v>
      </c>
      <c r="K624" s="75">
        <f t="shared" si="140"/>
        <v>0</v>
      </c>
      <c r="L624" s="123">
        <v>0</v>
      </c>
      <c r="M624" s="123">
        <v>0</v>
      </c>
      <c r="N624" s="123">
        <v>0</v>
      </c>
      <c r="O624" s="123">
        <v>0</v>
      </c>
      <c r="P624" s="352">
        <f t="shared" si="137"/>
        <v>0</v>
      </c>
      <c r="Q624" s="123">
        <v>0</v>
      </c>
      <c r="R624" s="123">
        <v>0</v>
      </c>
      <c r="S624" s="123">
        <v>0</v>
      </c>
      <c r="T624" s="123">
        <v>0</v>
      </c>
      <c r="U624" s="352">
        <f t="shared" si="138"/>
        <v>0</v>
      </c>
    </row>
    <row r="625" spans="2:21" s="141" customFormat="1" ht="22.5" customHeight="1" thickBot="1" x14ac:dyDescent="0.3">
      <c r="B625" s="544">
        <v>9</v>
      </c>
      <c r="C625" s="764"/>
      <c r="D625" s="633" t="s">
        <v>592</v>
      </c>
      <c r="E625" s="96" t="s">
        <v>120</v>
      </c>
      <c r="F625" s="54">
        <f t="shared" si="139"/>
        <v>0</v>
      </c>
      <c r="G625" s="159"/>
      <c r="H625" s="159"/>
      <c r="I625" s="159"/>
      <c r="J625" s="159"/>
      <c r="K625" s="75">
        <f t="shared" si="140"/>
        <v>0</v>
      </c>
      <c r="L625" s="305"/>
      <c r="M625" s="305"/>
      <c r="N625" s="305"/>
      <c r="O625" s="305"/>
      <c r="P625" s="352">
        <f t="shared" si="137"/>
        <v>0</v>
      </c>
      <c r="Q625" s="305"/>
      <c r="R625" s="305"/>
      <c r="S625" s="305"/>
      <c r="T625" s="305"/>
      <c r="U625" s="352">
        <f t="shared" si="138"/>
        <v>0</v>
      </c>
    </row>
    <row r="626" spans="2:21" s="141" customFormat="1" ht="22.5" customHeight="1" thickBot="1" x14ac:dyDescent="0.3">
      <c r="B626" s="545"/>
      <c r="C626" s="764"/>
      <c r="D626" s="634"/>
      <c r="E626" s="97" t="s">
        <v>207</v>
      </c>
      <c r="F626" s="54">
        <f t="shared" si="139"/>
        <v>0</v>
      </c>
      <c r="G626" s="157"/>
      <c r="H626" s="157"/>
      <c r="I626" s="157"/>
      <c r="J626" s="157"/>
      <c r="K626" s="75">
        <f t="shared" si="140"/>
        <v>0</v>
      </c>
      <c r="L626" s="305"/>
      <c r="M626" s="305"/>
      <c r="N626" s="305"/>
      <c r="O626" s="305"/>
      <c r="P626" s="352">
        <f t="shared" si="137"/>
        <v>0</v>
      </c>
      <c r="Q626" s="305"/>
      <c r="R626" s="305"/>
      <c r="S626" s="305"/>
      <c r="T626" s="305"/>
      <c r="U626" s="352">
        <f t="shared" si="138"/>
        <v>0</v>
      </c>
    </row>
    <row r="627" spans="2:21" s="297" customFormat="1" ht="22.5" customHeight="1" thickBot="1" x14ac:dyDescent="0.3">
      <c r="B627" s="545"/>
      <c r="C627" s="764"/>
      <c r="D627" s="634"/>
      <c r="E627" s="98" t="s">
        <v>116</v>
      </c>
      <c r="F627" s="54">
        <f t="shared" si="139"/>
        <v>0</v>
      </c>
      <c r="G627" s="123">
        <v>0</v>
      </c>
      <c r="H627" s="123">
        <v>0</v>
      </c>
      <c r="I627" s="123">
        <v>0</v>
      </c>
      <c r="J627" s="123">
        <v>0</v>
      </c>
      <c r="K627" s="75">
        <f t="shared" si="140"/>
        <v>0</v>
      </c>
      <c r="L627" s="123">
        <v>0</v>
      </c>
      <c r="M627" s="123">
        <v>0</v>
      </c>
      <c r="N627" s="123">
        <v>0</v>
      </c>
      <c r="O627" s="123">
        <v>0</v>
      </c>
      <c r="P627" s="352">
        <f t="shared" si="137"/>
        <v>0</v>
      </c>
      <c r="Q627" s="123">
        <v>0</v>
      </c>
      <c r="R627" s="123">
        <v>0</v>
      </c>
      <c r="S627" s="123">
        <v>0</v>
      </c>
      <c r="T627" s="123">
        <v>0</v>
      </c>
      <c r="U627" s="352">
        <f t="shared" si="138"/>
        <v>0</v>
      </c>
    </row>
    <row r="628" spans="2:21" s="297" customFormat="1" ht="22.5" customHeight="1" thickBot="1" x14ac:dyDescent="0.3">
      <c r="B628" s="545"/>
      <c r="C628" s="764"/>
      <c r="D628" s="634"/>
      <c r="E628" s="249" t="s">
        <v>637</v>
      </c>
      <c r="F628" s="54">
        <f t="shared" si="139"/>
        <v>0</v>
      </c>
      <c r="G628" s="161">
        <v>0</v>
      </c>
      <c r="H628" s="161">
        <v>0</v>
      </c>
      <c r="I628" s="161">
        <v>0</v>
      </c>
      <c r="J628" s="161">
        <v>0</v>
      </c>
      <c r="K628" s="75">
        <f t="shared" si="140"/>
        <v>0</v>
      </c>
      <c r="L628" s="161">
        <v>0</v>
      </c>
      <c r="M628" s="161">
        <v>0</v>
      </c>
      <c r="N628" s="161">
        <v>0</v>
      </c>
      <c r="O628" s="161">
        <v>0</v>
      </c>
      <c r="P628" s="352">
        <f t="shared" si="137"/>
        <v>0</v>
      </c>
      <c r="Q628" s="123">
        <v>0</v>
      </c>
      <c r="R628" s="123">
        <v>0</v>
      </c>
      <c r="S628" s="123">
        <v>0</v>
      </c>
      <c r="T628" s="123">
        <v>0</v>
      </c>
      <c r="U628" s="352">
        <f t="shared" si="138"/>
        <v>0</v>
      </c>
    </row>
    <row r="629" spans="2:21" s="297" customFormat="1" ht="22.5" customHeight="1" thickBot="1" x14ac:dyDescent="0.3">
      <c r="B629" s="516"/>
      <c r="C629" s="764"/>
      <c r="D629" s="635"/>
      <c r="E629" s="248" t="s">
        <v>636</v>
      </c>
      <c r="F629" s="54">
        <f t="shared" si="139"/>
        <v>0</v>
      </c>
      <c r="G629" s="161">
        <v>0</v>
      </c>
      <c r="H629" s="161">
        <v>0</v>
      </c>
      <c r="I629" s="161">
        <v>0</v>
      </c>
      <c r="J629" s="161">
        <v>0</v>
      </c>
      <c r="K629" s="75">
        <f t="shared" si="140"/>
        <v>0</v>
      </c>
      <c r="L629" s="161">
        <v>0</v>
      </c>
      <c r="M629" s="161">
        <v>0</v>
      </c>
      <c r="N629" s="161">
        <v>0</v>
      </c>
      <c r="O629" s="161">
        <v>0</v>
      </c>
      <c r="P629" s="352">
        <f t="shared" si="137"/>
        <v>0</v>
      </c>
      <c r="Q629" s="123">
        <v>0</v>
      </c>
      <c r="R629" s="123">
        <v>0</v>
      </c>
      <c r="S629" s="123">
        <v>0</v>
      </c>
      <c r="T629" s="123">
        <v>0</v>
      </c>
      <c r="U629" s="352">
        <f t="shared" si="138"/>
        <v>0</v>
      </c>
    </row>
    <row r="630" spans="2:21" s="297" customFormat="1" ht="18" customHeight="1" thickBot="1" x14ac:dyDescent="0.3">
      <c r="B630" s="544">
        <v>10</v>
      </c>
      <c r="C630" s="764"/>
      <c r="D630" s="633" t="s">
        <v>252</v>
      </c>
      <c r="E630" s="127" t="s">
        <v>120</v>
      </c>
      <c r="F630" s="54">
        <f t="shared" si="139"/>
        <v>0</v>
      </c>
      <c r="G630" s="124">
        <v>0</v>
      </c>
      <c r="H630" s="124">
        <v>0</v>
      </c>
      <c r="I630" s="124">
        <v>0</v>
      </c>
      <c r="J630" s="124">
        <v>0</v>
      </c>
      <c r="K630" s="75">
        <f t="shared" si="140"/>
        <v>0</v>
      </c>
      <c r="L630" s="124">
        <v>0</v>
      </c>
      <c r="M630" s="124">
        <v>0</v>
      </c>
      <c r="N630" s="124">
        <v>0</v>
      </c>
      <c r="O630" s="124">
        <v>0</v>
      </c>
      <c r="P630" s="352">
        <f t="shared" si="137"/>
        <v>0</v>
      </c>
      <c r="Q630" s="123">
        <v>0</v>
      </c>
      <c r="R630" s="123">
        <v>0</v>
      </c>
      <c r="S630" s="123">
        <v>0</v>
      </c>
      <c r="T630" s="123">
        <v>0</v>
      </c>
      <c r="U630" s="352">
        <f t="shared" si="138"/>
        <v>0</v>
      </c>
    </row>
    <row r="631" spans="2:21" s="297" customFormat="1" ht="18" customHeight="1" thickBot="1" x14ac:dyDescent="0.3">
      <c r="B631" s="545"/>
      <c r="C631" s="764"/>
      <c r="D631" s="634"/>
      <c r="E631" s="98" t="s">
        <v>207</v>
      </c>
      <c r="F631" s="54">
        <f t="shared" si="139"/>
        <v>0</v>
      </c>
      <c r="G631" s="124">
        <v>0</v>
      </c>
      <c r="H631" s="124">
        <v>0</v>
      </c>
      <c r="I631" s="124">
        <v>0</v>
      </c>
      <c r="J631" s="124">
        <v>0</v>
      </c>
      <c r="K631" s="75">
        <f t="shared" si="140"/>
        <v>0</v>
      </c>
      <c r="L631" s="122">
        <v>0</v>
      </c>
      <c r="M631" s="122">
        <v>0</v>
      </c>
      <c r="N631" s="122">
        <v>0</v>
      </c>
      <c r="O631" s="122">
        <v>0</v>
      </c>
      <c r="P631" s="352">
        <f t="shared" si="137"/>
        <v>0</v>
      </c>
      <c r="Q631" s="123">
        <v>0</v>
      </c>
      <c r="R631" s="123">
        <v>0</v>
      </c>
      <c r="S631" s="123">
        <v>0</v>
      </c>
      <c r="T631" s="123">
        <v>0</v>
      </c>
      <c r="U631" s="352">
        <f t="shared" si="138"/>
        <v>0</v>
      </c>
    </row>
    <row r="632" spans="2:21" s="297" customFormat="1" ht="18" customHeight="1" thickBot="1" x14ac:dyDescent="0.3">
      <c r="B632" s="545"/>
      <c r="C632" s="764"/>
      <c r="D632" s="634"/>
      <c r="E632" s="98" t="s">
        <v>116</v>
      </c>
      <c r="F632" s="54">
        <f t="shared" si="139"/>
        <v>0</v>
      </c>
      <c r="G632" s="124">
        <v>0</v>
      </c>
      <c r="H632" s="124">
        <v>0</v>
      </c>
      <c r="I632" s="124">
        <v>0</v>
      </c>
      <c r="J632" s="124">
        <v>0</v>
      </c>
      <c r="K632" s="75">
        <f t="shared" si="140"/>
        <v>0</v>
      </c>
      <c r="L632" s="122">
        <v>0</v>
      </c>
      <c r="M632" s="122">
        <v>0</v>
      </c>
      <c r="N632" s="122">
        <v>0</v>
      </c>
      <c r="O632" s="122">
        <v>0</v>
      </c>
      <c r="P632" s="352">
        <f t="shared" si="137"/>
        <v>0</v>
      </c>
      <c r="Q632" s="123">
        <v>0</v>
      </c>
      <c r="R632" s="123">
        <v>0</v>
      </c>
      <c r="S632" s="123">
        <v>0</v>
      </c>
      <c r="T632" s="123">
        <v>0</v>
      </c>
      <c r="U632" s="352">
        <f t="shared" si="138"/>
        <v>0</v>
      </c>
    </row>
    <row r="633" spans="2:21" s="297" customFormat="1" ht="18" customHeight="1" thickBot="1" x14ac:dyDescent="0.3">
      <c r="B633" s="545"/>
      <c r="C633" s="764"/>
      <c r="D633" s="634"/>
      <c r="E633" s="249" t="s">
        <v>637</v>
      </c>
      <c r="F633" s="54">
        <f t="shared" si="139"/>
        <v>0</v>
      </c>
      <c r="G633" s="124">
        <v>0</v>
      </c>
      <c r="H633" s="124">
        <v>0</v>
      </c>
      <c r="I633" s="124">
        <v>0</v>
      </c>
      <c r="J633" s="124">
        <v>0</v>
      </c>
      <c r="K633" s="75">
        <f t="shared" si="140"/>
        <v>0</v>
      </c>
      <c r="L633" s="122">
        <v>0</v>
      </c>
      <c r="M633" s="122">
        <v>0</v>
      </c>
      <c r="N633" s="122">
        <v>0</v>
      </c>
      <c r="O633" s="122">
        <v>0</v>
      </c>
      <c r="P633" s="352">
        <f t="shared" si="137"/>
        <v>0</v>
      </c>
      <c r="Q633" s="123">
        <v>0</v>
      </c>
      <c r="R633" s="123">
        <v>0</v>
      </c>
      <c r="S633" s="123">
        <v>0</v>
      </c>
      <c r="T633" s="123">
        <v>0</v>
      </c>
      <c r="U633" s="352">
        <f t="shared" si="138"/>
        <v>0</v>
      </c>
    </row>
    <row r="634" spans="2:21" s="297" customFormat="1" ht="18" customHeight="1" thickBot="1" x14ac:dyDescent="0.3">
      <c r="B634" s="516"/>
      <c r="C634" s="764"/>
      <c r="D634" s="636"/>
      <c r="E634" s="100" t="s">
        <v>636</v>
      </c>
      <c r="F634" s="54">
        <f t="shared" si="139"/>
        <v>0</v>
      </c>
      <c r="G634" s="124">
        <v>0</v>
      </c>
      <c r="H634" s="124">
        <v>0</v>
      </c>
      <c r="I634" s="124">
        <v>0</v>
      </c>
      <c r="J634" s="124">
        <v>0</v>
      </c>
      <c r="K634" s="75">
        <f t="shared" si="140"/>
        <v>0</v>
      </c>
      <c r="L634" s="122">
        <v>0</v>
      </c>
      <c r="M634" s="122">
        <v>0</v>
      </c>
      <c r="N634" s="122">
        <v>0</v>
      </c>
      <c r="O634" s="122">
        <v>0</v>
      </c>
      <c r="P634" s="352">
        <f t="shared" si="137"/>
        <v>0</v>
      </c>
      <c r="Q634" s="123">
        <v>0</v>
      </c>
      <c r="R634" s="123">
        <v>0</v>
      </c>
      <c r="S634" s="123">
        <v>0</v>
      </c>
      <c r="T634" s="123">
        <v>0</v>
      </c>
      <c r="U634" s="352">
        <f t="shared" si="138"/>
        <v>0</v>
      </c>
    </row>
    <row r="635" spans="2:21" s="297" customFormat="1" ht="17.25" customHeight="1" thickBot="1" x14ac:dyDescent="0.3">
      <c r="B635" s="544">
        <v>11</v>
      </c>
      <c r="C635" s="764"/>
      <c r="D635" s="654" t="s">
        <v>253</v>
      </c>
      <c r="E635" s="127" t="s">
        <v>120</v>
      </c>
      <c r="F635" s="54">
        <f t="shared" si="139"/>
        <v>0</v>
      </c>
      <c r="G635" s="124">
        <v>0</v>
      </c>
      <c r="H635" s="124">
        <v>0</v>
      </c>
      <c r="I635" s="124">
        <v>0</v>
      </c>
      <c r="J635" s="124">
        <v>0</v>
      </c>
      <c r="K635" s="75">
        <f t="shared" si="140"/>
        <v>0</v>
      </c>
      <c r="L635" s="122">
        <v>0</v>
      </c>
      <c r="M635" s="122">
        <v>0</v>
      </c>
      <c r="N635" s="122">
        <v>0</v>
      </c>
      <c r="O635" s="122">
        <v>0</v>
      </c>
      <c r="P635" s="352">
        <f t="shared" si="137"/>
        <v>0</v>
      </c>
      <c r="Q635" s="123">
        <v>0</v>
      </c>
      <c r="R635" s="123">
        <v>0</v>
      </c>
      <c r="S635" s="123">
        <v>0</v>
      </c>
      <c r="T635" s="123">
        <v>0</v>
      </c>
      <c r="U635" s="352">
        <f t="shared" si="138"/>
        <v>0</v>
      </c>
    </row>
    <row r="636" spans="2:21" s="297" customFormat="1" ht="17.25" customHeight="1" thickBot="1" x14ac:dyDescent="0.3">
      <c r="B636" s="545"/>
      <c r="C636" s="764"/>
      <c r="D636" s="634"/>
      <c r="E636" s="98" t="s">
        <v>207</v>
      </c>
      <c r="F636" s="54">
        <f t="shared" si="139"/>
        <v>0</v>
      </c>
      <c r="G636" s="124">
        <v>0</v>
      </c>
      <c r="H636" s="124">
        <v>0</v>
      </c>
      <c r="I636" s="124">
        <v>0</v>
      </c>
      <c r="J636" s="124">
        <v>0</v>
      </c>
      <c r="K636" s="75">
        <f t="shared" si="140"/>
        <v>0</v>
      </c>
      <c r="L636" s="122">
        <v>0</v>
      </c>
      <c r="M636" s="122">
        <v>0</v>
      </c>
      <c r="N636" s="122">
        <v>0</v>
      </c>
      <c r="O636" s="122">
        <v>0</v>
      </c>
      <c r="P636" s="352">
        <f t="shared" si="137"/>
        <v>0</v>
      </c>
      <c r="Q636" s="123">
        <v>0</v>
      </c>
      <c r="R636" s="123">
        <v>0</v>
      </c>
      <c r="S636" s="123">
        <v>0</v>
      </c>
      <c r="T636" s="123">
        <v>0</v>
      </c>
      <c r="U636" s="352">
        <f t="shared" si="138"/>
        <v>0</v>
      </c>
    </row>
    <row r="637" spans="2:21" s="297" customFormat="1" ht="17.25" customHeight="1" thickBot="1" x14ac:dyDescent="0.3">
      <c r="B637" s="545"/>
      <c r="C637" s="764"/>
      <c r="D637" s="634"/>
      <c r="E637" s="98" t="s">
        <v>116</v>
      </c>
      <c r="F637" s="54">
        <f t="shared" si="139"/>
        <v>0</v>
      </c>
      <c r="G637" s="124">
        <v>0</v>
      </c>
      <c r="H637" s="124">
        <v>0</v>
      </c>
      <c r="I637" s="124">
        <v>0</v>
      </c>
      <c r="J637" s="124">
        <v>0</v>
      </c>
      <c r="K637" s="75">
        <f t="shared" si="140"/>
        <v>0</v>
      </c>
      <c r="L637" s="122">
        <v>0</v>
      </c>
      <c r="M637" s="122">
        <v>0</v>
      </c>
      <c r="N637" s="122">
        <v>0</v>
      </c>
      <c r="O637" s="122">
        <v>0</v>
      </c>
      <c r="P637" s="352">
        <f t="shared" si="137"/>
        <v>0</v>
      </c>
      <c r="Q637" s="123">
        <v>0</v>
      </c>
      <c r="R637" s="123">
        <v>0</v>
      </c>
      <c r="S637" s="123">
        <v>0</v>
      </c>
      <c r="T637" s="123">
        <v>0</v>
      </c>
      <c r="U637" s="352">
        <f t="shared" si="138"/>
        <v>0</v>
      </c>
    </row>
    <row r="638" spans="2:21" s="297" customFormat="1" ht="17.25" customHeight="1" thickBot="1" x14ac:dyDescent="0.3">
      <c r="B638" s="545"/>
      <c r="C638" s="764"/>
      <c r="D638" s="634"/>
      <c r="E638" s="249" t="s">
        <v>637</v>
      </c>
      <c r="F638" s="54">
        <f t="shared" si="139"/>
        <v>0</v>
      </c>
      <c r="G638" s="124">
        <v>0</v>
      </c>
      <c r="H638" s="124">
        <v>0</v>
      </c>
      <c r="I638" s="124">
        <v>0</v>
      </c>
      <c r="J638" s="124">
        <v>0</v>
      </c>
      <c r="K638" s="75">
        <f t="shared" si="140"/>
        <v>0</v>
      </c>
      <c r="L638" s="122">
        <v>0</v>
      </c>
      <c r="M638" s="122">
        <v>0</v>
      </c>
      <c r="N638" s="122">
        <v>0</v>
      </c>
      <c r="O638" s="122">
        <v>0</v>
      </c>
      <c r="P638" s="352">
        <f t="shared" si="137"/>
        <v>0</v>
      </c>
      <c r="Q638" s="123">
        <v>0</v>
      </c>
      <c r="R638" s="123">
        <v>0</v>
      </c>
      <c r="S638" s="123">
        <v>0</v>
      </c>
      <c r="T638" s="123">
        <v>0</v>
      </c>
      <c r="U638" s="352">
        <f t="shared" si="138"/>
        <v>0</v>
      </c>
    </row>
    <row r="639" spans="2:21" s="297" customFormat="1" ht="17.25" customHeight="1" thickBot="1" x14ac:dyDescent="0.3">
      <c r="B639" s="516"/>
      <c r="C639" s="764"/>
      <c r="D639" s="635"/>
      <c r="E639" s="100" t="s">
        <v>636</v>
      </c>
      <c r="F639" s="54">
        <f t="shared" si="139"/>
        <v>0</v>
      </c>
      <c r="G639" s="124">
        <v>0</v>
      </c>
      <c r="H639" s="124">
        <v>0</v>
      </c>
      <c r="I639" s="124">
        <v>0</v>
      </c>
      <c r="J639" s="124">
        <v>0</v>
      </c>
      <c r="K639" s="75">
        <f t="shared" si="140"/>
        <v>0</v>
      </c>
      <c r="L639" s="122">
        <v>0</v>
      </c>
      <c r="M639" s="122">
        <v>0</v>
      </c>
      <c r="N639" s="122">
        <v>0</v>
      </c>
      <c r="O639" s="122">
        <v>0</v>
      </c>
      <c r="P639" s="352">
        <f t="shared" si="137"/>
        <v>0</v>
      </c>
      <c r="Q639" s="123">
        <v>0</v>
      </c>
      <c r="R639" s="123">
        <v>0</v>
      </c>
      <c r="S639" s="123">
        <v>0</v>
      </c>
      <c r="T639" s="123">
        <v>0</v>
      </c>
      <c r="U639" s="352">
        <f t="shared" si="138"/>
        <v>0</v>
      </c>
    </row>
    <row r="640" spans="2:21" s="297" customFormat="1" ht="17.25" customHeight="1" thickBot="1" x14ac:dyDescent="0.3">
      <c r="B640" s="544">
        <v>12</v>
      </c>
      <c r="C640" s="764"/>
      <c r="D640" s="633" t="s">
        <v>254</v>
      </c>
      <c r="E640" s="127" t="s">
        <v>120</v>
      </c>
      <c r="F640" s="54">
        <f t="shared" si="139"/>
        <v>0</v>
      </c>
      <c r="G640" s="124">
        <v>0</v>
      </c>
      <c r="H640" s="124">
        <v>0</v>
      </c>
      <c r="I640" s="124">
        <v>0</v>
      </c>
      <c r="J640" s="124">
        <v>0</v>
      </c>
      <c r="K640" s="75">
        <f t="shared" si="140"/>
        <v>0</v>
      </c>
      <c r="L640" s="122">
        <v>0</v>
      </c>
      <c r="M640" s="122">
        <v>0</v>
      </c>
      <c r="N640" s="122">
        <v>0</v>
      </c>
      <c r="O640" s="122">
        <v>0</v>
      </c>
      <c r="P640" s="352">
        <f t="shared" si="137"/>
        <v>0</v>
      </c>
      <c r="Q640" s="123">
        <v>0</v>
      </c>
      <c r="R640" s="123">
        <v>0</v>
      </c>
      <c r="S640" s="123">
        <v>0</v>
      </c>
      <c r="T640" s="123">
        <v>0</v>
      </c>
      <c r="U640" s="352">
        <f t="shared" si="138"/>
        <v>0</v>
      </c>
    </row>
    <row r="641" spans="2:21" s="297" customFormat="1" ht="17.25" customHeight="1" thickBot="1" x14ac:dyDescent="0.3">
      <c r="B641" s="545"/>
      <c r="C641" s="764"/>
      <c r="D641" s="634"/>
      <c r="E641" s="98" t="s">
        <v>207</v>
      </c>
      <c r="F641" s="54">
        <f t="shared" si="139"/>
        <v>0</v>
      </c>
      <c r="G641" s="124">
        <v>0</v>
      </c>
      <c r="H641" s="124">
        <v>0</v>
      </c>
      <c r="I641" s="124">
        <v>0</v>
      </c>
      <c r="J641" s="124">
        <v>0</v>
      </c>
      <c r="K641" s="75">
        <f t="shared" si="140"/>
        <v>0</v>
      </c>
      <c r="L641" s="122">
        <v>0</v>
      </c>
      <c r="M641" s="122">
        <v>0</v>
      </c>
      <c r="N641" s="122">
        <v>0</v>
      </c>
      <c r="O641" s="122">
        <v>0</v>
      </c>
      <c r="P641" s="352">
        <f t="shared" si="137"/>
        <v>0</v>
      </c>
      <c r="Q641" s="123">
        <v>0</v>
      </c>
      <c r="R641" s="123">
        <v>0</v>
      </c>
      <c r="S641" s="123">
        <v>0</v>
      </c>
      <c r="T641" s="123">
        <v>0</v>
      </c>
      <c r="U641" s="352">
        <f t="shared" si="138"/>
        <v>0</v>
      </c>
    </row>
    <row r="642" spans="2:21" s="297" customFormat="1" ht="17.25" customHeight="1" thickBot="1" x14ac:dyDescent="0.3">
      <c r="B642" s="545"/>
      <c r="C642" s="764"/>
      <c r="D642" s="634"/>
      <c r="E642" s="98" t="s">
        <v>116</v>
      </c>
      <c r="F642" s="54">
        <f t="shared" si="139"/>
        <v>0</v>
      </c>
      <c r="G642" s="124">
        <v>0</v>
      </c>
      <c r="H642" s="124">
        <v>0</v>
      </c>
      <c r="I642" s="124">
        <v>0</v>
      </c>
      <c r="J642" s="124">
        <v>0</v>
      </c>
      <c r="K642" s="75">
        <f t="shared" si="140"/>
        <v>0</v>
      </c>
      <c r="L642" s="122">
        <v>0</v>
      </c>
      <c r="M642" s="122">
        <v>0</v>
      </c>
      <c r="N642" s="122">
        <v>0</v>
      </c>
      <c r="O642" s="122">
        <v>0</v>
      </c>
      <c r="P642" s="352">
        <f t="shared" si="137"/>
        <v>0</v>
      </c>
      <c r="Q642" s="123">
        <v>0</v>
      </c>
      <c r="R642" s="123">
        <v>0</v>
      </c>
      <c r="S642" s="123">
        <v>0</v>
      </c>
      <c r="T642" s="123">
        <v>0</v>
      </c>
      <c r="U642" s="352">
        <f t="shared" si="138"/>
        <v>0</v>
      </c>
    </row>
    <row r="643" spans="2:21" s="297" customFormat="1" ht="17.25" customHeight="1" thickBot="1" x14ac:dyDescent="0.3">
      <c r="B643" s="545"/>
      <c r="C643" s="764"/>
      <c r="D643" s="634"/>
      <c r="E643" s="249" t="s">
        <v>637</v>
      </c>
      <c r="F643" s="54">
        <f t="shared" si="139"/>
        <v>0</v>
      </c>
      <c r="G643" s="124">
        <v>0</v>
      </c>
      <c r="H643" s="124">
        <v>0</v>
      </c>
      <c r="I643" s="124">
        <v>0</v>
      </c>
      <c r="J643" s="124">
        <v>0</v>
      </c>
      <c r="K643" s="75">
        <f t="shared" si="140"/>
        <v>0</v>
      </c>
      <c r="L643" s="122">
        <v>0</v>
      </c>
      <c r="M643" s="122">
        <v>0</v>
      </c>
      <c r="N643" s="122">
        <v>0</v>
      </c>
      <c r="O643" s="122">
        <v>0</v>
      </c>
      <c r="P643" s="352">
        <f t="shared" si="137"/>
        <v>0</v>
      </c>
      <c r="Q643" s="123">
        <v>0</v>
      </c>
      <c r="R643" s="123">
        <v>0</v>
      </c>
      <c r="S643" s="123">
        <v>0</v>
      </c>
      <c r="T643" s="123">
        <v>0</v>
      </c>
      <c r="U643" s="352">
        <f t="shared" si="138"/>
        <v>0</v>
      </c>
    </row>
    <row r="644" spans="2:21" s="297" customFormat="1" ht="17.25" customHeight="1" thickBot="1" x14ac:dyDescent="0.3">
      <c r="B644" s="516"/>
      <c r="C644" s="764"/>
      <c r="D644" s="635"/>
      <c r="E644" s="100" t="s">
        <v>636</v>
      </c>
      <c r="F644" s="54">
        <f t="shared" si="139"/>
        <v>0</v>
      </c>
      <c r="G644" s="124">
        <v>0</v>
      </c>
      <c r="H644" s="124">
        <v>0</v>
      </c>
      <c r="I644" s="124">
        <v>0</v>
      </c>
      <c r="J644" s="124">
        <v>0</v>
      </c>
      <c r="K644" s="75">
        <f t="shared" si="140"/>
        <v>0</v>
      </c>
      <c r="L644" s="122">
        <v>0</v>
      </c>
      <c r="M644" s="122">
        <v>0</v>
      </c>
      <c r="N644" s="122">
        <v>0</v>
      </c>
      <c r="O644" s="122">
        <v>0</v>
      </c>
      <c r="P644" s="352">
        <f t="shared" si="137"/>
        <v>0</v>
      </c>
      <c r="Q644" s="123">
        <v>0</v>
      </c>
      <c r="R644" s="123">
        <v>0</v>
      </c>
      <c r="S644" s="123">
        <v>0</v>
      </c>
      <c r="T644" s="123">
        <v>0</v>
      </c>
      <c r="U644" s="352">
        <f t="shared" si="138"/>
        <v>0</v>
      </c>
    </row>
    <row r="645" spans="2:21" s="297" customFormat="1" ht="20.25" customHeight="1" thickBot="1" x14ac:dyDescent="0.3">
      <c r="B645" s="544">
        <v>13</v>
      </c>
      <c r="C645" s="764"/>
      <c r="D645" s="633" t="s">
        <v>593</v>
      </c>
      <c r="E645" s="127" t="s">
        <v>120</v>
      </c>
      <c r="F645" s="54">
        <f t="shared" si="139"/>
        <v>0</v>
      </c>
      <c r="G645" s="124">
        <v>0</v>
      </c>
      <c r="H645" s="124">
        <v>0</v>
      </c>
      <c r="I645" s="124">
        <v>0</v>
      </c>
      <c r="J645" s="124">
        <v>0</v>
      </c>
      <c r="K645" s="75">
        <f t="shared" si="140"/>
        <v>0</v>
      </c>
      <c r="L645" s="122">
        <v>0</v>
      </c>
      <c r="M645" s="122">
        <v>0</v>
      </c>
      <c r="N645" s="122">
        <v>0</v>
      </c>
      <c r="O645" s="122">
        <v>0</v>
      </c>
      <c r="P645" s="352">
        <f t="shared" si="137"/>
        <v>0</v>
      </c>
      <c r="Q645" s="123">
        <v>0</v>
      </c>
      <c r="R645" s="123">
        <v>0</v>
      </c>
      <c r="S645" s="123">
        <v>0</v>
      </c>
      <c r="T645" s="123">
        <v>0</v>
      </c>
      <c r="U645" s="352">
        <f t="shared" si="138"/>
        <v>0</v>
      </c>
    </row>
    <row r="646" spans="2:21" s="297" customFormat="1" ht="21" customHeight="1" thickBot="1" x14ac:dyDescent="0.3">
      <c r="B646" s="545"/>
      <c r="C646" s="764"/>
      <c r="D646" s="634"/>
      <c r="E646" s="98" t="s">
        <v>207</v>
      </c>
      <c r="F646" s="54">
        <f t="shared" si="139"/>
        <v>0</v>
      </c>
      <c r="G646" s="124">
        <v>0</v>
      </c>
      <c r="H646" s="124">
        <v>0</v>
      </c>
      <c r="I646" s="124">
        <v>0</v>
      </c>
      <c r="J646" s="124">
        <v>0</v>
      </c>
      <c r="K646" s="75">
        <f t="shared" si="140"/>
        <v>0</v>
      </c>
      <c r="L646" s="122">
        <v>0</v>
      </c>
      <c r="M646" s="122">
        <v>0</v>
      </c>
      <c r="N646" s="122">
        <v>0</v>
      </c>
      <c r="O646" s="122">
        <v>0</v>
      </c>
      <c r="P646" s="352">
        <f t="shared" si="137"/>
        <v>0</v>
      </c>
      <c r="Q646" s="123">
        <v>0</v>
      </c>
      <c r="R646" s="123">
        <v>0</v>
      </c>
      <c r="S646" s="123">
        <v>0</v>
      </c>
      <c r="T646" s="123">
        <v>0</v>
      </c>
      <c r="U646" s="352">
        <f t="shared" si="138"/>
        <v>0</v>
      </c>
    </row>
    <row r="647" spans="2:21" s="297" customFormat="1" ht="18" customHeight="1" thickBot="1" x14ac:dyDescent="0.3">
      <c r="B647" s="545"/>
      <c r="C647" s="764"/>
      <c r="D647" s="634"/>
      <c r="E647" s="98" t="s">
        <v>116</v>
      </c>
      <c r="F647" s="54">
        <f t="shared" si="139"/>
        <v>0</v>
      </c>
      <c r="G647" s="124">
        <v>0</v>
      </c>
      <c r="H647" s="124">
        <v>0</v>
      </c>
      <c r="I647" s="124">
        <v>0</v>
      </c>
      <c r="J647" s="124">
        <v>0</v>
      </c>
      <c r="K647" s="75">
        <f t="shared" si="140"/>
        <v>0</v>
      </c>
      <c r="L647" s="122">
        <v>0</v>
      </c>
      <c r="M647" s="122">
        <v>0</v>
      </c>
      <c r="N647" s="122">
        <v>0</v>
      </c>
      <c r="O647" s="122">
        <v>0</v>
      </c>
      <c r="P647" s="352">
        <f t="shared" si="137"/>
        <v>0</v>
      </c>
      <c r="Q647" s="123">
        <v>0</v>
      </c>
      <c r="R647" s="123">
        <v>0</v>
      </c>
      <c r="S647" s="123">
        <v>0</v>
      </c>
      <c r="T647" s="123">
        <v>0</v>
      </c>
      <c r="U647" s="352">
        <f t="shared" si="138"/>
        <v>0</v>
      </c>
    </row>
    <row r="648" spans="2:21" s="297" customFormat="1" ht="18" customHeight="1" thickBot="1" x14ac:dyDescent="0.3">
      <c r="B648" s="545"/>
      <c r="C648" s="764"/>
      <c r="D648" s="634"/>
      <c r="E648" s="249" t="s">
        <v>637</v>
      </c>
      <c r="F648" s="54">
        <f t="shared" si="139"/>
        <v>0</v>
      </c>
      <c r="G648" s="124">
        <v>0</v>
      </c>
      <c r="H648" s="124">
        <v>0</v>
      </c>
      <c r="I648" s="124">
        <v>0</v>
      </c>
      <c r="J648" s="124">
        <v>0</v>
      </c>
      <c r="K648" s="75">
        <f t="shared" si="140"/>
        <v>0</v>
      </c>
      <c r="L648" s="122">
        <v>0</v>
      </c>
      <c r="M648" s="122">
        <v>0</v>
      </c>
      <c r="N648" s="122">
        <v>0</v>
      </c>
      <c r="O648" s="122">
        <v>0</v>
      </c>
      <c r="P648" s="352">
        <f t="shared" si="137"/>
        <v>0</v>
      </c>
      <c r="Q648" s="123">
        <v>0</v>
      </c>
      <c r="R648" s="123">
        <v>0</v>
      </c>
      <c r="S648" s="123">
        <v>0</v>
      </c>
      <c r="T648" s="123">
        <v>0</v>
      </c>
      <c r="U648" s="352">
        <f t="shared" si="138"/>
        <v>0</v>
      </c>
    </row>
    <row r="649" spans="2:21" s="297" customFormat="1" ht="18.75" customHeight="1" thickBot="1" x14ac:dyDescent="0.3">
      <c r="B649" s="516"/>
      <c r="C649" s="764"/>
      <c r="D649" s="635"/>
      <c r="E649" s="100" t="s">
        <v>636</v>
      </c>
      <c r="F649" s="54">
        <f t="shared" si="139"/>
        <v>0</v>
      </c>
      <c r="G649" s="124">
        <v>0</v>
      </c>
      <c r="H649" s="124">
        <v>0</v>
      </c>
      <c r="I649" s="124">
        <v>0</v>
      </c>
      <c r="J649" s="124">
        <v>0</v>
      </c>
      <c r="K649" s="75">
        <f t="shared" si="140"/>
        <v>0</v>
      </c>
      <c r="L649" s="122">
        <v>0</v>
      </c>
      <c r="M649" s="122">
        <v>0</v>
      </c>
      <c r="N649" s="122">
        <v>0</v>
      </c>
      <c r="O649" s="122">
        <v>0</v>
      </c>
      <c r="P649" s="352">
        <f t="shared" si="137"/>
        <v>0</v>
      </c>
      <c r="Q649" s="123">
        <v>0</v>
      </c>
      <c r="R649" s="123">
        <v>0</v>
      </c>
      <c r="S649" s="123">
        <v>0</v>
      </c>
      <c r="T649" s="123">
        <v>0</v>
      </c>
      <c r="U649" s="352">
        <f t="shared" si="138"/>
        <v>0</v>
      </c>
    </row>
    <row r="650" spans="2:21" s="141" customFormat="1" ht="36.75" customHeight="1" thickBot="1" x14ac:dyDescent="0.3">
      <c r="B650" s="544">
        <v>14</v>
      </c>
      <c r="C650" s="764"/>
      <c r="D650" s="633" t="s">
        <v>255</v>
      </c>
      <c r="E650" s="96" t="s">
        <v>120</v>
      </c>
      <c r="F650" s="54">
        <f t="shared" si="139"/>
        <v>0</v>
      </c>
      <c r="G650" s="159"/>
      <c r="H650" s="159"/>
      <c r="I650" s="159"/>
      <c r="J650" s="159"/>
      <c r="K650" s="75">
        <f t="shared" si="140"/>
        <v>0</v>
      </c>
      <c r="L650" s="305"/>
      <c r="M650" s="305"/>
      <c r="N650" s="305"/>
      <c r="O650" s="305"/>
      <c r="P650" s="352">
        <f t="shared" ref="P650:P713" si="141">L650+M650+N650+O650</f>
        <v>0</v>
      </c>
      <c r="Q650" s="305"/>
      <c r="R650" s="305"/>
      <c r="S650" s="305"/>
      <c r="T650" s="305"/>
      <c r="U650" s="352">
        <f t="shared" ref="U650:U713" si="142">Q650+R650+S650+T650</f>
        <v>0</v>
      </c>
    </row>
    <row r="651" spans="2:21" s="141" customFormat="1" ht="36.75" customHeight="1" thickBot="1" x14ac:dyDescent="0.3">
      <c r="B651" s="545"/>
      <c r="C651" s="764"/>
      <c r="D651" s="634"/>
      <c r="E651" s="97" t="s">
        <v>207</v>
      </c>
      <c r="F651" s="54">
        <f t="shared" ref="F651:F714" si="143">K651+P651+U651</f>
        <v>0</v>
      </c>
      <c r="G651" s="157"/>
      <c r="H651" s="157"/>
      <c r="I651" s="157"/>
      <c r="J651" s="157"/>
      <c r="K651" s="75">
        <f t="shared" ref="K651:K714" si="144">G651+H651+I651+J651</f>
        <v>0</v>
      </c>
      <c r="L651" s="305"/>
      <c r="M651" s="305"/>
      <c r="N651" s="305"/>
      <c r="O651" s="305"/>
      <c r="P651" s="352">
        <f t="shared" si="141"/>
        <v>0</v>
      </c>
      <c r="Q651" s="305"/>
      <c r="R651" s="305"/>
      <c r="S651" s="305"/>
      <c r="T651" s="305"/>
      <c r="U651" s="352">
        <f t="shared" si="142"/>
        <v>0</v>
      </c>
    </row>
    <row r="652" spans="2:21" s="297" customFormat="1" ht="36.75" customHeight="1" thickBot="1" x14ac:dyDescent="0.3">
      <c r="B652" s="545"/>
      <c r="C652" s="764"/>
      <c r="D652" s="634"/>
      <c r="E652" s="98" t="s">
        <v>116</v>
      </c>
      <c r="F652" s="54">
        <f t="shared" si="143"/>
        <v>0</v>
      </c>
      <c r="G652" s="123">
        <v>0</v>
      </c>
      <c r="H652" s="123">
        <v>0</v>
      </c>
      <c r="I652" s="123">
        <v>0</v>
      </c>
      <c r="J652" s="123">
        <v>0</v>
      </c>
      <c r="K652" s="75">
        <f t="shared" si="144"/>
        <v>0</v>
      </c>
      <c r="L652" s="123">
        <v>0</v>
      </c>
      <c r="M652" s="123">
        <v>0</v>
      </c>
      <c r="N652" s="123">
        <v>0</v>
      </c>
      <c r="O652" s="123">
        <v>0</v>
      </c>
      <c r="P652" s="352">
        <f t="shared" si="141"/>
        <v>0</v>
      </c>
      <c r="Q652" s="123">
        <v>0</v>
      </c>
      <c r="R652" s="123">
        <v>0</v>
      </c>
      <c r="S652" s="123">
        <v>0</v>
      </c>
      <c r="T652" s="123">
        <v>0</v>
      </c>
      <c r="U652" s="352">
        <f t="shared" si="142"/>
        <v>0</v>
      </c>
    </row>
    <row r="653" spans="2:21" s="297" customFormat="1" ht="36.75" customHeight="1" thickBot="1" x14ac:dyDescent="0.3">
      <c r="B653" s="545"/>
      <c r="C653" s="764"/>
      <c r="D653" s="634"/>
      <c r="E653" s="249" t="s">
        <v>637</v>
      </c>
      <c r="F653" s="54">
        <f t="shared" si="143"/>
        <v>0</v>
      </c>
      <c r="G653" s="123">
        <v>0</v>
      </c>
      <c r="H653" s="123">
        <v>0</v>
      </c>
      <c r="I653" s="123">
        <v>0</v>
      </c>
      <c r="J653" s="123">
        <v>0</v>
      </c>
      <c r="K653" s="75">
        <f t="shared" si="144"/>
        <v>0</v>
      </c>
      <c r="L653" s="161">
        <v>0</v>
      </c>
      <c r="M653" s="161">
        <v>0</v>
      </c>
      <c r="N653" s="161">
        <v>0</v>
      </c>
      <c r="O653" s="161">
        <v>0</v>
      </c>
      <c r="P653" s="352">
        <f t="shared" si="141"/>
        <v>0</v>
      </c>
      <c r="Q653" s="123">
        <v>0</v>
      </c>
      <c r="R653" s="123">
        <v>0</v>
      </c>
      <c r="S653" s="123">
        <v>0</v>
      </c>
      <c r="T653" s="123">
        <v>0</v>
      </c>
      <c r="U653" s="352">
        <f t="shared" si="142"/>
        <v>0</v>
      </c>
    </row>
    <row r="654" spans="2:21" s="297" customFormat="1" ht="36.75" customHeight="1" thickBot="1" x14ac:dyDescent="0.3">
      <c r="B654" s="516"/>
      <c r="C654" s="764"/>
      <c r="D654" s="635"/>
      <c r="E654" s="248" t="s">
        <v>636</v>
      </c>
      <c r="F654" s="54">
        <f t="shared" si="143"/>
        <v>0</v>
      </c>
      <c r="G654" s="123">
        <v>0</v>
      </c>
      <c r="H654" s="123">
        <v>0</v>
      </c>
      <c r="I654" s="123">
        <v>0</v>
      </c>
      <c r="J654" s="123">
        <v>0</v>
      </c>
      <c r="K654" s="75">
        <f t="shared" si="144"/>
        <v>0</v>
      </c>
      <c r="L654" s="161">
        <v>0</v>
      </c>
      <c r="M654" s="161">
        <v>0</v>
      </c>
      <c r="N654" s="161">
        <v>0</v>
      </c>
      <c r="O654" s="161">
        <v>0</v>
      </c>
      <c r="P654" s="352">
        <f t="shared" si="141"/>
        <v>0</v>
      </c>
      <c r="Q654" s="123">
        <v>0</v>
      </c>
      <c r="R654" s="123">
        <v>0</v>
      </c>
      <c r="S654" s="123">
        <v>0</v>
      </c>
      <c r="T654" s="123">
        <v>0</v>
      </c>
      <c r="U654" s="352">
        <f t="shared" si="142"/>
        <v>0</v>
      </c>
    </row>
    <row r="655" spans="2:21" s="297" customFormat="1" ht="20.25" customHeight="1" thickBot="1" x14ac:dyDescent="0.3">
      <c r="B655" s="544">
        <v>15</v>
      </c>
      <c r="C655" s="764"/>
      <c r="D655" s="633" t="s">
        <v>256</v>
      </c>
      <c r="E655" s="127" t="s">
        <v>120</v>
      </c>
      <c r="F655" s="54">
        <f t="shared" si="143"/>
        <v>0</v>
      </c>
      <c r="G655" s="123">
        <v>0</v>
      </c>
      <c r="H655" s="123">
        <v>0</v>
      </c>
      <c r="I655" s="123">
        <v>0</v>
      </c>
      <c r="J655" s="123">
        <v>0</v>
      </c>
      <c r="K655" s="75">
        <f t="shared" si="144"/>
        <v>0</v>
      </c>
      <c r="L655" s="161">
        <v>0</v>
      </c>
      <c r="M655" s="161">
        <v>0</v>
      </c>
      <c r="N655" s="161">
        <v>0</v>
      </c>
      <c r="O655" s="161">
        <v>0</v>
      </c>
      <c r="P655" s="352">
        <f t="shared" si="141"/>
        <v>0</v>
      </c>
      <c r="Q655" s="123">
        <v>0</v>
      </c>
      <c r="R655" s="123">
        <v>0</v>
      </c>
      <c r="S655" s="123">
        <v>0</v>
      </c>
      <c r="T655" s="123">
        <v>0</v>
      </c>
      <c r="U655" s="352">
        <f t="shared" si="142"/>
        <v>0</v>
      </c>
    </row>
    <row r="656" spans="2:21" s="297" customFormat="1" ht="20.25" customHeight="1" thickBot="1" x14ac:dyDescent="0.3">
      <c r="B656" s="545"/>
      <c r="C656" s="764"/>
      <c r="D656" s="634"/>
      <c r="E656" s="98" t="s">
        <v>207</v>
      </c>
      <c r="F656" s="54">
        <f t="shared" si="143"/>
        <v>0</v>
      </c>
      <c r="G656" s="123">
        <v>0</v>
      </c>
      <c r="H656" s="123">
        <v>0</v>
      </c>
      <c r="I656" s="123">
        <v>0</v>
      </c>
      <c r="J656" s="123">
        <v>0</v>
      </c>
      <c r="K656" s="75">
        <f t="shared" si="144"/>
        <v>0</v>
      </c>
      <c r="L656" s="161">
        <v>0</v>
      </c>
      <c r="M656" s="161">
        <v>0</v>
      </c>
      <c r="N656" s="161">
        <v>0</v>
      </c>
      <c r="O656" s="161">
        <v>0</v>
      </c>
      <c r="P656" s="352">
        <f t="shared" si="141"/>
        <v>0</v>
      </c>
      <c r="Q656" s="123">
        <v>0</v>
      </c>
      <c r="R656" s="123">
        <v>0</v>
      </c>
      <c r="S656" s="123">
        <v>0</v>
      </c>
      <c r="T656" s="123">
        <v>0</v>
      </c>
      <c r="U656" s="352">
        <f t="shared" si="142"/>
        <v>0</v>
      </c>
    </row>
    <row r="657" spans="2:21" s="297" customFormat="1" ht="20.25" customHeight="1" thickBot="1" x14ac:dyDescent="0.3">
      <c r="B657" s="545"/>
      <c r="C657" s="764"/>
      <c r="D657" s="634"/>
      <c r="E657" s="98" t="s">
        <v>116</v>
      </c>
      <c r="F657" s="54">
        <f t="shared" si="143"/>
        <v>0</v>
      </c>
      <c r="G657" s="123">
        <v>0</v>
      </c>
      <c r="H657" s="123">
        <v>0</v>
      </c>
      <c r="I657" s="123">
        <v>0</v>
      </c>
      <c r="J657" s="123">
        <v>0</v>
      </c>
      <c r="K657" s="75">
        <f t="shared" si="144"/>
        <v>0</v>
      </c>
      <c r="L657" s="161">
        <v>0</v>
      </c>
      <c r="M657" s="161">
        <v>0</v>
      </c>
      <c r="N657" s="161">
        <v>0</v>
      </c>
      <c r="O657" s="161">
        <v>0</v>
      </c>
      <c r="P657" s="352">
        <f t="shared" si="141"/>
        <v>0</v>
      </c>
      <c r="Q657" s="123">
        <v>0</v>
      </c>
      <c r="R657" s="123">
        <v>0</v>
      </c>
      <c r="S657" s="123">
        <v>0</v>
      </c>
      <c r="T657" s="123">
        <v>0</v>
      </c>
      <c r="U657" s="352">
        <f t="shared" si="142"/>
        <v>0</v>
      </c>
    </row>
    <row r="658" spans="2:21" s="297" customFormat="1" ht="20.25" customHeight="1" thickBot="1" x14ac:dyDescent="0.3">
      <c r="B658" s="545"/>
      <c r="C658" s="764"/>
      <c r="D658" s="634"/>
      <c r="E658" s="249" t="s">
        <v>637</v>
      </c>
      <c r="F658" s="54">
        <f t="shared" si="143"/>
        <v>0</v>
      </c>
      <c r="G658" s="123">
        <v>0</v>
      </c>
      <c r="H658" s="123">
        <v>0</v>
      </c>
      <c r="I658" s="123">
        <v>0</v>
      </c>
      <c r="J658" s="123">
        <v>0</v>
      </c>
      <c r="K658" s="75">
        <f t="shared" si="144"/>
        <v>0</v>
      </c>
      <c r="L658" s="161">
        <v>0</v>
      </c>
      <c r="M658" s="161">
        <v>0</v>
      </c>
      <c r="N658" s="161">
        <v>0</v>
      </c>
      <c r="O658" s="161">
        <v>0</v>
      </c>
      <c r="P658" s="352">
        <f t="shared" si="141"/>
        <v>0</v>
      </c>
      <c r="Q658" s="123">
        <v>0</v>
      </c>
      <c r="R658" s="123">
        <v>0</v>
      </c>
      <c r="S658" s="123">
        <v>0</v>
      </c>
      <c r="T658" s="123">
        <v>0</v>
      </c>
      <c r="U658" s="352">
        <f t="shared" si="142"/>
        <v>0</v>
      </c>
    </row>
    <row r="659" spans="2:21" s="297" customFormat="1" ht="20.25" customHeight="1" thickBot="1" x14ac:dyDescent="0.3">
      <c r="B659" s="516"/>
      <c r="C659" s="764"/>
      <c r="D659" s="635"/>
      <c r="E659" s="100" t="s">
        <v>636</v>
      </c>
      <c r="F659" s="54">
        <f t="shared" si="143"/>
        <v>0</v>
      </c>
      <c r="G659" s="123">
        <v>0</v>
      </c>
      <c r="H659" s="123">
        <v>0</v>
      </c>
      <c r="I659" s="123">
        <v>0</v>
      </c>
      <c r="J659" s="123">
        <v>0</v>
      </c>
      <c r="K659" s="75">
        <f t="shared" si="144"/>
        <v>0</v>
      </c>
      <c r="L659" s="161">
        <v>0</v>
      </c>
      <c r="M659" s="161">
        <v>0</v>
      </c>
      <c r="N659" s="161">
        <v>0</v>
      </c>
      <c r="O659" s="161">
        <v>0</v>
      </c>
      <c r="P659" s="352">
        <f t="shared" si="141"/>
        <v>0</v>
      </c>
      <c r="Q659" s="123">
        <v>0</v>
      </c>
      <c r="R659" s="123">
        <v>0</v>
      </c>
      <c r="S659" s="123">
        <v>0</v>
      </c>
      <c r="T659" s="123">
        <v>0</v>
      </c>
      <c r="U659" s="352">
        <f t="shared" si="142"/>
        <v>0</v>
      </c>
    </row>
    <row r="660" spans="2:21" s="297" customFormat="1" ht="16.5" customHeight="1" thickBot="1" x14ac:dyDescent="0.3">
      <c r="B660" s="544">
        <v>16</v>
      </c>
      <c r="C660" s="764"/>
      <c r="D660" s="633" t="s">
        <v>257</v>
      </c>
      <c r="E660" s="127" t="s">
        <v>120</v>
      </c>
      <c r="F660" s="54">
        <f t="shared" si="143"/>
        <v>0</v>
      </c>
      <c r="G660" s="123">
        <v>0</v>
      </c>
      <c r="H660" s="123">
        <v>0</v>
      </c>
      <c r="I660" s="123">
        <v>0</v>
      </c>
      <c r="J660" s="123">
        <v>0</v>
      </c>
      <c r="K660" s="75">
        <f t="shared" si="144"/>
        <v>0</v>
      </c>
      <c r="L660" s="161">
        <v>0</v>
      </c>
      <c r="M660" s="161">
        <v>0</v>
      </c>
      <c r="N660" s="161">
        <v>0</v>
      </c>
      <c r="O660" s="161">
        <v>0</v>
      </c>
      <c r="P660" s="352">
        <f t="shared" si="141"/>
        <v>0</v>
      </c>
      <c r="Q660" s="123">
        <v>0</v>
      </c>
      <c r="R660" s="123">
        <v>0</v>
      </c>
      <c r="S660" s="123">
        <v>0</v>
      </c>
      <c r="T660" s="123">
        <v>0</v>
      </c>
      <c r="U660" s="352">
        <f t="shared" si="142"/>
        <v>0</v>
      </c>
    </row>
    <row r="661" spans="2:21" s="297" customFormat="1" ht="16.5" customHeight="1" thickBot="1" x14ac:dyDescent="0.3">
      <c r="B661" s="545"/>
      <c r="C661" s="764"/>
      <c r="D661" s="634"/>
      <c r="E661" s="98" t="s">
        <v>207</v>
      </c>
      <c r="F661" s="54">
        <f t="shared" si="143"/>
        <v>0</v>
      </c>
      <c r="G661" s="123">
        <v>0</v>
      </c>
      <c r="H661" s="123">
        <v>0</v>
      </c>
      <c r="I661" s="123">
        <v>0</v>
      </c>
      <c r="J661" s="123">
        <v>0</v>
      </c>
      <c r="K661" s="75">
        <f t="shared" si="144"/>
        <v>0</v>
      </c>
      <c r="L661" s="161">
        <v>0</v>
      </c>
      <c r="M661" s="161">
        <v>0</v>
      </c>
      <c r="N661" s="161">
        <v>0</v>
      </c>
      <c r="O661" s="161">
        <v>0</v>
      </c>
      <c r="P661" s="352">
        <f t="shared" si="141"/>
        <v>0</v>
      </c>
      <c r="Q661" s="123">
        <v>0</v>
      </c>
      <c r="R661" s="123">
        <v>0</v>
      </c>
      <c r="S661" s="123">
        <v>0</v>
      </c>
      <c r="T661" s="123">
        <v>0</v>
      </c>
      <c r="U661" s="352">
        <f t="shared" si="142"/>
        <v>0</v>
      </c>
    </row>
    <row r="662" spans="2:21" s="297" customFormat="1" ht="16.5" customHeight="1" thickBot="1" x14ac:dyDescent="0.3">
      <c r="B662" s="545"/>
      <c r="C662" s="764"/>
      <c r="D662" s="634"/>
      <c r="E662" s="98" t="s">
        <v>116</v>
      </c>
      <c r="F662" s="54">
        <f t="shared" si="143"/>
        <v>0</v>
      </c>
      <c r="G662" s="123">
        <v>0</v>
      </c>
      <c r="H662" s="123">
        <v>0</v>
      </c>
      <c r="I662" s="123">
        <v>0</v>
      </c>
      <c r="J662" s="123">
        <v>0</v>
      </c>
      <c r="K662" s="75">
        <f t="shared" si="144"/>
        <v>0</v>
      </c>
      <c r="L662" s="161">
        <v>0</v>
      </c>
      <c r="M662" s="161">
        <v>0</v>
      </c>
      <c r="N662" s="161">
        <v>0</v>
      </c>
      <c r="O662" s="161">
        <v>0</v>
      </c>
      <c r="P662" s="352">
        <f t="shared" si="141"/>
        <v>0</v>
      </c>
      <c r="Q662" s="123">
        <v>0</v>
      </c>
      <c r="R662" s="123">
        <v>0</v>
      </c>
      <c r="S662" s="123">
        <v>0</v>
      </c>
      <c r="T662" s="123">
        <v>0</v>
      </c>
      <c r="U662" s="352">
        <f t="shared" si="142"/>
        <v>0</v>
      </c>
    </row>
    <row r="663" spans="2:21" s="297" customFormat="1" ht="16.5" customHeight="1" thickBot="1" x14ac:dyDescent="0.3">
      <c r="B663" s="545"/>
      <c r="C663" s="764"/>
      <c r="D663" s="634"/>
      <c r="E663" s="249" t="s">
        <v>637</v>
      </c>
      <c r="F663" s="54">
        <f t="shared" si="143"/>
        <v>0</v>
      </c>
      <c r="G663" s="123">
        <v>0</v>
      </c>
      <c r="H663" s="123">
        <v>0</v>
      </c>
      <c r="I663" s="123">
        <v>0</v>
      </c>
      <c r="J663" s="123">
        <v>0</v>
      </c>
      <c r="K663" s="75">
        <f t="shared" si="144"/>
        <v>0</v>
      </c>
      <c r="L663" s="161">
        <v>0</v>
      </c>
      <c r="M663" s="161">
        <v>0</v>
      </c>
      <c r="N663" s="161">
        <v>0</v>
      </c>
      <c r="O663" s="161">
        <v>0</v>
      </c>
      <c r="P663" s="352">
        <f t="shared" si="141"/>
        <v>0</v>
      </c>
      <c r="Q663" s="123">
        <v>0</v>
      </c>
      <c r="R663" s="123">
        <v>0</v>
      </c>
      <c r="S663" s="123">
        <v>0</v>
      </c>
      <c r="T663" s="123">
        <v>0</v>
      </c>
      <c r="U663" s="352">
        <f t="shared" si="142"/>
        <v>0</v>
      </c>
    </row>
    <row r="664" spans="2:21" s="297" customFormat="1" ht="21.75" thickBot="1" x14ac:dyDescent="0.3">
      <c r="B664" s="516"/>
      <c r="C664" s="764"/>
      <c r="D664" s="635"/>
      <c r="E664" s="100" t="s">
        <v>636</v>
      </c>
      <c r="F664" s="54">
        <f t="shared" si="143"/>
        <v>0</v>
      </c>
      <c r="G664" s="123">
        <v>0</v>
      </c>
      <c r="H664" s="123">
        <v>0</v>
      </c>
      <c r="I664" s="123">
        <v>0</v>
      </c>
      <c r="J664" s="123">
        <v>0</v>
      </c>
      <c r="K664" s="75">
        <f t="shared" si="144"/>
        <v>0</v>
      </c>
      <c r="L664" s="161">
        <v>0</v>
      </c>
      <c r="M664" s="161">
        <v>0</v>
      </c>
      <c r="N664" s="161">
        <v>0</v>
      </c>
      <c r="O664" s="161">
        <v>0</v>
      </c>
      <c r="P664" s="352">
        <f t="shared" si="141"/>
        <v>0</v>
      </c>
      <c r="Q664" s="123">
        <v>0</v>
      </c>
      <c r="R664" s="123">
        <v>0</v>
      </c>
      <c r="S664" s="123">
        <v>0</v>
      </c>
      <c r="T664" s="123">
        <v>0</v>
      </c>
      <c r="U664" s="352">
        <f t="shared" si="142"/>
        <v>0</v>
      </c>
    </row>
    <row r="665" spans="2:21" s="297" customFormat="1" ht="17.25" customHeight="1" thickBot="1" x14ac:dyDescent="0.3">
      <c r="B665" s="544">
        <v>17</v>
      </c>
      <c r="C665" s="764"/>
      <c r="D665" s="633" t="s">
        <v>489</v>
      </c>
      <c r="E665" s="96" t="s">
        <v>120</v>
      </c>
      <c r="F665" s="54">
        <f t="shared" si="143"/>
        <v>0</v>
      </c>
      <c r="G665" s="159"/>
      <c r="H665" s="159"/>
      <c r="I665" s="159"/>
      <c r="J665" s="159"/>
      <c r="K665" s="75">
        <f t="shared" si="144"/>
        <v>0</v>
      </c>
      <c r="L665" s="305"/>
      <c r="M665" s="305"/>
      <c r="N665" s="305"/>
      <c r="O665" s="305"/>
      <c r="P665" s="352">
        <f t="shared" si="141"/>
        <v>0</v>
      </c>
      <c r="Q665" s="305"/>
      <c r="R665" s="305"/>
      <c r="S665" s="305"/>
      <c r="T665" s="305"/>
      <c r="U665" s="352">
        <f t="shared" si="142"/>
        <v>0</v>
      </c>
    </row>
    <row r="666" spans="2:21" s="297" customFormat="1" ht="17.25" customHeight="1" thickBot="1" x14ac:dyDescent="0.3">
      <c r="B666" s="545"/>
      <c r="C666" s="764"/>
      <c r="D666" s="634"/>
      <c r="E666" s="97" t="s">
        <v>207</v>
      </c>
      <c r="F666" s="54">
        <f t="shared" si="143"/>
        <v>0</v>
      </c>
      <c r="G666" s="157"/>
      <c r="H666" s="157"/>
      <c r="I666" s="157"/>
      <c r="J666" s="157"/>
      <c r="K666" s="75">
        <f t="shared" si="144"/>
        <v>0</v>
      </c>
      <c r="L666" s="305"/>
      <c r="M666" s="305"/>
      <c r="N666" s="305"/>
      <c r="O666" s="305"/>
      <c r="P666" s="352">
        <f t="shared" si="141"/>
        <v>0</v>
      </c>
      <c r="Q666" s="305"/>
      <c r="R666" s="305"/>
      <c r="S666" s="305"/>
      <c r="T666" s="305"/>
      <c r="U666" s="352">
        <f t="shared" si="142"/>
        <v>0</v>
      </c>
    </row>
    <row r="667" spans="2:21" s="297" customFormat="1" ht="17.25" customHeight="1" thickBot="1" x14ac:dyDescent="0.3">
      <c r="B667" s="545"/>
      <c r="C667" s="764"/>
      <c r="D667" s="634"/>
      <c r="E667" s="98" t="s">
        <v>116</v>
      </c>
      <c r="F667" s="54">
        <f t="shared" si="143"/>
        <v>0</v>
      </c>
      <c r="G667" s="123">
        <v>0</v>
      </c>
      <c r="H667" s="123">
        <v>0</v>
      </c>
      <c r="I667" s="123">
        <v>0</v>
      </c>
      <c r="J667" s="123">
        <v>0</v>
      </c>
      <c r="K667" s="75">
        <f t="shared" si="144"/>
        <v>0</v>
      </c>
      <c r="L667" s="123">
        <v>0</v>
      </c>
      <c r="M667" s="123">
        <v>0</v>
      </c>
      <c r="N667" s="123">
        <v>0</v>
      </c>
      <c r="O667" s="123">
        <v>0</v>
      </c>
      <c r="P667" s="352">
        <f t="shared" si="141"/>
        <v>0</v>
      </c>
      <c r="Q667" s="123">
        <v>0</v>
      </c>
      <c r="R667" s="123">
        <v>0</v>
      </c>
      <c r="S667" s="123">
        <v>0</v>
      </c>
      <c r="T667" s="123">
        <v>0</v>
      </c>
      <c r="U667" s="352">
        <f t="shared" si="142"/>
        <v>0</v>
      </c>
    </row>
    <row r="668" spans="2:21" s="297" customFormat="1" ht="17.25" customHeight="1" thickBot="1" x14ac:dyDescent="0.3">
      <c r="B668" s="545"/>
      <c r="C668" s="764"/>
      <c r="D668" s="634"/>
      <c r="E668" s="249" t="s">
        <v>637</v>
      </c>
      <c r="F668" s="54">
        <f t="shared" si="143"/>
        <v>0</v>
      </c>
      <c r="G668" s="161">
        <v>0</v>
      </c>
      <c r="H668" s="161">
        <v>0</v>
      </c>
      <c r="I668" s="161">
        <v>0</v>
      </c>
      <c r="J668" s="161">
        <v>0</v>
      </c>
      <c r="K668" s="75">
        <f t="shared" si="144"/>
        <v>0</v>
      </c>
      <c r="L668" s="161">
        <v>0</v>
      </c>
      <c r="M668" s="161">
        <v>0</v>
      </c>
      <c r="N668" s="161">
        <v>0</v>
      </c>
      <c r="O668" s="161">
        <v>0</v>
      </c>
      <c r="P668" s="352">
        <f t="shared" si="141"/>
        <v>0</v>
      </c>
      <c r="Q668" s="123">
        <v>0</v>
      </c>
      <c r="R668" s="123">
        <v>0</v>
      </c>
      <c r="S668" s="123">
        <v>0</v>
      </c>
      <c r="T668" s="123">
        <v>0</v>
      </c>
      <c r="U668" s="352">
        <f t="shared" si="142"/>
        <v>0</v>
      </c>
    </row>
    <row r="669" spans="2:21" s="297" customFormat="1" ht="17.25" customHeight="1" thickBot="1" x14ac:dyDescent="0.3">
      <c r="B669" s="516"/>
      <c r="C669" s="764"/>
      <c r="D669" s="635"/>
      <c r="E669" s="100" t="s">
        <v>636</v>
      </c>
      <c r="F669" s="54">
        <f t="shared" si="143"/>
        <v>0</v>
      </c>
      <c r="G669" s="161">
        <v>0</v>
      </c>
      <c r="H669" s="161">
        <v>0</v>
      </c>
      <c r="I669" s="161">
        <v>0</v>
      </c>
      <c r="J669" s="161">
        <v>0</v>
      </c>
      <c r="K669" s="75">
        <f t="shared" si="144"/>
        <v>0</v>
      </c>
      <c r="L669" s="161">
        <v>0</v>
      </c>
      <c r="M669" s="161">
        <v>0</v>
      </c>
      <c r="N669" s="161">
        <v>0</v>
      </c>
      <c r="O669" s="161">
        <v>0</v>
      </c>
      <c r="P669" s="352">
        <f t="shared" si="141"/>
        <v>0</v>
      </c>
      <c r="Q669" s="123">
        <v>0</v>
      </c>
      <c r="R669" s="123">
        <v>0</v>
      </c>
      <c r="S669" s="123">
        <v>0</v>
      </c>
      <c r="T669" s="123">
        <v>0</v>
      </c>
      <c r="U669" s="352">
        <f t="shared" si="142"/>
        <v>0</v>
      </c>
    </row>
    <row r="670" spans="2:21" s="297" customFormat="1" ht="20.25" customHeight="1" thickBot="1" x14ac:dyDescent="0.3">
      <c r="B670" s="544">
        <v>18</v>
      </c>
      <c r="C670" s="764"/>
      <c r="D670" s="633" t="s">
        <v>258</v>
      </c>
      <c r="E670" s="96" t="s">
        <v>120</v>
      </c>
      <c r="F670" s="54">
        <f t="shared" si="143"/>
        <v>0</v>
      </c>
      <c r="G670" s="159"/>
      <c r="H670" s="159"/>
      <c r="I670" s="159"/>
      <c r="J670" s="159"/>
      <c r="K670" s="75">
        <f t="shared" si="144"/>
        <v>0</v>
      </c>
      <c r="L670" s="305"/>
      <c r="M670" s="305"/>
      <c r="N670" s="305"/>
      <c r="O670" s="305"/>
      <c r="P670" s="352">
        <f t="shared" si="141"/>
        <v>0</v>
      </c>
      <c r="Q670" s="305"/>
      <c r="R670" s="305"/>
      <c r="S670" s="305"/>
      <c r="T670" s="305"/>
      <c r="U670" s="352">
        <f t="shared" si="142"/>
        <v>0</v>
      </c>
    </row>
    <row r="671" spans="2:21" s="297" customFormat="1" ht="20.25" customHeight="1" thickBot="1" x14ac:dyDescent="0.3">
      <c r="B671" s="545"/>
      <c r="C671" s="764"/>
      <c r="D671" s="634"/>
      <c r="E671" s="97" t="s">
        <v>207</v>
      </c>
      <c r="F671" s="54">
        <f t="shared" si="143"/>
        <v>0</v>
      </c>
      <c r="G671" s="157"/>
      <c r="H671" s="157"/>
      <c r="I671" s="157"/>
      <c r="J671" s="157"/>
      <c r="K671" s="75">
        <f t="shared" si="144"/>
        <v>0</v>
      </c>
      <c r="L671" s="305"/>
      <c r="M671" s="305"/>
      <c r="N671" s="305"/>
      <c r="O671" s="305"/>
      <c r="P671" s="352">
        <f t="shared" si="141"/>
        <v>0</v>
      </c>
      <c r="Q671" s="305"/>
      <c r="R671" s="305"/>
      <c r="S671" s="305"/>
      <c r="T671" s="305"/>
      <c r="U671" s="352">
        <f t="shared" si="142"/>
        <v>0</v>
      </c>
    </row>
    <row r="672" spans="2:21" s="297" customFormat="1" ht="20.25" customHeight="1" thickBot="1" x14ac:dyDescent="0.3">
      <c r="B672" s="545"/>
      <c r="C672" s="764"/>
      <c r="D672" s="634"/>
      <c r="E672" s="98" t="s">
        <v>116</v>
      </c>
      <c r="F672" s="54">
        <f t="shared" si="143"/>
        <v>0</v>
      </c>
      <c r="G672" s="123">
        <v>0</v>
      </c>
      <c r="H672" s="123">
        <v>0</v>
      </c>
      <c r="I672" s="123">
        <v>0</v>
      </c>
      <c r="J672" s="123">
        <v>0</v>
      </c>
      <c r="K672" s="75">
        <f t="shared" si="144"/>
        <v>0</v>
      </c>
      <c r="L672" s="123">
        <v>0</v>
      </c>
      <c r="M672" s="123">
        <v>0</v>
      </c>
      <c r="N672" s="123">
        <v>0</v>
      </c>
      <c r="O672" s="123">
        <v>0</v>
      </c>
      <c r="P672" s="352">
        <f t="shared" si="141"/>
        <v>0</v>
      </c>
      <c r="Q672" s="123">
        <v>0</v>
      </c>
      <c r="R672" s="123">
        <v>0</v>
      </c>
      <c r="S672" s="123">
        <v>0</v>
      </c>
      <c r="T672" s="123">
        <v>0</v>
      </c>
      <c r="U672" s="352">
        <f t="shared" si="142"/>
        <v>0</v>
      </c>
    </row>
    <row r="673" spans="2:104" s="297" customFormat="1" ht="20.25" customHeight="1" thickBot="1" x14ac:dyDescent="0.3">
      <c r="B673" s="545"/>
      <c r="C673" s="764"/>
      <c r="D673" s="634"/>
      <c r="E673" s="249" t="s">
        <v>637</v>
      </c>
      <c r="F673" s="54">
        <f t="shared" si="143"/>
        <v>0</v>
      </c>
      <c r="G673" s="123">
        <v>0</v>
      </c>
      <c r="H673" s="123">
        <v>0</v>
      </c>
      <c r="I673" s="123">
        <v>0</v>
      </c>
      <c r="J673" s="123">
        <v>0</v>
      </c>
      <c r="K673" s="75">
        <f t="shared" si="144"/>
        <v>0</v>
      </c>
      <c r="L673" s="123">
        <v>0</v>
      </c>
      <c r="M673" s="123">
        <v>0</v>
      </c>
      <c r="N673" s="123">
        <v>0</v>
      </c>
      <c r="O673" s="123">
        <v>0</v>
      </c>
      <c r="P673" s="352">
        <f t="shared" si="141"/>
        <v>0</v>
      </c>
      <c r="Q673" s="123">
        <v>0</v>
      </c>
      <c r="R673" s="123">
        <v>0</v>
      </c>
      <c r="S673" s="123">
        <v>0</v>
      </c>
      <c r="T673" s="123">
        <v>0</v>
      </c>
      <c r="U673" s="352">
        <f t="shared" si="142"/>
        <v>0</v>
      </c>
    </row>
    <row r="674" spans="2:104" s="297" customFormat="1" ht="20.25" customHeight="1" thickBot="1" x14ac:dyDescent="0.3">
      <c r="B674" s="516"/>
      <c r="C674" s="764"/>
      <c r="D674" s="635"/>
      <c r="E674" s="100" t="s">
        <v>636</v>
      </c>
      <c r="F674" s="54">
        <f t="shared" si="143"/>
        <v>0</v>
      </c>
      <c r="G674" s="123">
        <v>0</v>
      </c>
      <c r="H674" s="123">
        <v>0</v>
      </c>
      <c r="I674" s="123">
        <v>0</v>
      </c>
      <c r="J674" s="123">
        <v>0</v>
      </c>
      <c r="K674" s="75">
        <f t="shared" si="144"/>
        <v>0</v>
      </c>
      <c r="L674" s="123">
        <v>0</v>
      </c>
      <c r="M674" s="123">
        <v>0</v>
      </c>
      <c r="N674" s="123">
        <v>0</v>
      </c>
      <c r="O674" s="123">
        <v>0</v>
      </c>
      <c r="P674" s="352">
        <f t="shared" si="141"/>
        <v>0</v>
      </c>
      <c r="Q674" s="123">
        <v>0</v>
      </c>
      <c r="R674" s="123">
        <v>0</v>
      </c>
      <c r="S674" s="123">
        <v>0</v>
      </c>
      <c r="T674" s="123">
        <v>0</v>
      </c>
      <c r="U674" s="352">
        <f t="shared" si="142"/>
        <v>0</v>
      </c>
    </row>
    <row r="675" spans="2:104" s="297" customFormat="1" ht="16.5" customHeight="1" thickBot="1" x14ac:dyDescent="0.3">
      <c r="B675" s="544">
        <v>19</v>
      </c>
      <c r="C675" s="764"/>
      <c r="D675" s="633" t="s">
        <v>250</v>
      </c>
      <c r="E675" s="127" t="s">
        <v>120</v>
      </c>
      <c r="F675" s="54">
        <f t="shared" si="143"/>
        <v>0</v>
      </c>
      <c r="G675" s="123">
        <v>0</v>
      </c>
      <c r="H675" s="123">
        <v>0</v>
      </c>
      <c r="I675" s="123">
        <v>0</v>
      </c>
      <c r="J675" s="123">
        <v>0</v>
      </c>
      <c r="K675" s="75">
        <f t="shared" si="144"/>
        <v>0</v>
      </c>
      <c r="L675" s="123">
        <v>0</v>
      </c>
      <c r="M675" s="123">
        <v>0</v>
      </c>
      <c r="N675" s="123">
        <v>0</v>
      </c>
      <c r="O675" s="123">
        <v>0</v>
      </c>
      <c r="P675" s="352">
        <f t="shared" si="141"/>
        <v>0</v>
      </c>
      <c r="Q675" s="123">
        <v>0</v>
      </c>
      <c r="R675" s="123">
        <v>0</v>
      </c>
      <c r="S675" s="123">
        <v>0</v>
      </c>
      <c r="T675" s="123">
        <v>0</v>
      </c>
      <c r="U675" s="352">
        <f t="shared" si="142"/>
        <v>0</v>
      </c>
    </row>
    <row r="676" spans="2:104" s="297" customFormat="1" ht="16.5" customHeight="1" thickBot="1" x14ac:dyDescent="0.3">
      <c r="B676" s="545"/>
      <c r="C676" s="764"/>
      <c r="D676" s="634"/>
      <c r="E676" s="98" t="s">
        <v>207</v>
      </c>
      <c r="F676" s="54">
        <f t="shared" si="143"/>
        <v>0</v>
      </c>
      <c r="G676" s="123">
        <v>0</v>
      </c>
      <c r="H676" s="123">
        <v>0</v>
      </c>
      <c r="I676" s="123">
        <v>0</v>
      </c>
      <c r="J676" s="123">
        <v>0</v>
      </c>
      <c r="K676" s="75">
        <f t="shared" si="144"/>
        <v>0</v>
      </c>
      <c r="L676" s="123">
        <v>0</v>
      </c>
      <c r="M676" s="123">
        <v>0</v>
      </c>
      <c r="N676" s="123">
        <v>0</v>
      </c>
      <c r="O676" s="123">
        <v>0</v>
      </c>
      <c r="P676" s="352">
        <f t="shared" si="141"/>
        <v>0</v>
      </c>
      <c r="Q676" s="123">
        <v>0</v>
      </c>
      <c r="R676" s="123">
        <v>0</v>
      </c>
      <c r="S676" s="123">
        <v>0</v>
      </c>
      <c r="T676" s="123">
        <v>0</v>
      </c>
      <c r="U676" s="352">
        <f t="shared" si="142"/>
        <v>0</v>
      </c>
    </row>
    <row r="677" spans="2:104" s="297" customFormat="1" ht="16.5" customHeight="1" thickBot="1" x14ac:dyDescent="0.3">
      <c r="B677" s="545"/>
      <c r="C677" s="764"/>
      <c r="D677" s="634"/>
      <c r="E677" s="98" t="s">
        <v>116</v>
      </c>
      <c r="F677" s="54">
        <f t="shared" si="143"/>
        <v>0</v>
      </c>
      <c r="G677" s="123">
        <v>0</v>
      </c>
      <c r="H677" s="123">
        <v>0</v>
      </c>
      <c r="I677" s="123">
        <v>0</v>
      </c>
      <c r="J677" s="123">
        <v>0</v>
      </c>
      <c r="K677" s="75">
        <f t="shared" si="144"/>
        <v>0</v>
      </c>
      <c r="L677" s="123">
        <v>0</v>
      </c>
      <c r="M677" s="123">
        <v>0</v>
      </c>
      <c r="N677" s="123">
        <v>0</v>
      </c>
      <c r="O677" s="123">
        <v>0</v>
      </c>
      <c r="P677" s="352">
        <f t="shared" si="141"/>
        <v>0</v>
      </c>
      <c r="Q677" s="123">
        <v>0</v>
      </c>
      <c r="R677" s="123">
        <v>0</v>
      </c>
      <c r="S677" s="123">
        <v>0</v>
      </c>
      <c r="T677" s="123">
        <v>0</v>
      </c>
      <c r="U677" s="352">
        <f t="shared" si="142"/>
        <v>0</v>
      </c>
    </row>
    <row r="678" spans="2:104" s="297" customFormat="1" ht="16.5" customHeight="1" thickBot="1" x14ac:dyDescent="0.3">
      <c r="B678" s="545"/>
      <c r="C678" s="764"/>
      <c r="D678" s="634"/>
      <c r="E678" s="249" t="s">
        <v>637</v>
      </c>
      <c r="F678" s="54">
        <f t="shared" si="143"/>
        <v>0</v>
      </c>
      <c r="G678" s="123">
        <v>0</v>
      </c>
      <c r="H678" s="123">
        <v>0</v>
      </c>
      <c r="I678" s="123">
        <v>0</v>
      </c>
      <c r="J678" s="123">
        <v>0</v>
      </c>
      <c r="K678" s="75">
        <f t="shared" si="144"/>
        <v>0</v>
      </c>
      <c r="L678" s="123">
        <v>0</v>
      </c>
      <c r="M678" s="123">
        <v>0</v>
      </c>
      <c r="N678" s="123">
        <v>0</v>
      </c>
      <c r="O678" s="123">
        <v>0</v>
      </c>
      <c r="P678" s="352">
        <f t="shared" si="141"/>
        <v>0</v>
      </c>
      <c r="Q678" s="123">
        <v>0</v>
      </c>
      <c r="R678" s="123">
        <v>0</v>
      </c>
      <c r="S678" s="123">
        <v>0</v>
      </c>
      <c r="T678" s="123">
        <v>0</v>
      </c>
      <c r="U678" s="352">
        <f t="shared" si="142"/>
        <v>0</v>
      </c>
    </row>
    <row r="679" spans="2:104" s="297" customFormat="1" ht="21.75" thickBot="1" x14ac:dyDescent="0.3">
      <c r="B679" s="516"/>
      <c r="C679" s="764"/>
      <c r="D679" s="635"/>
      <c r="E679" s="100" t="s">
        <v>636</v>
      </c>
      <c r="F679" s="54">
        <f t="shared" si="143"/>
        <v>0</v>
      </c>
      <c r="G679" s="123">
        <v>0</v>
      </c>
      <c r="H679" s="123">
        <v>0</v>
      </c>
      <c r="I679" s="123">
        <v>0</v>
      </c>
      <c r="J679" s="123">
        <v>0</v>
      </c>
      <c r="K679" s="75">
        <f t="shared" si="144"/>
        <v>0</v>
      </c>
      <c r="L679" s="123">
        <v>0</v>
      </c>
      <c r="M679" s="123">
        <v>0</v>
      </c>
      <c r="N679" s="123">
        <v>0</v>
      </c>
      <c r="O679" s="123">
        <v>0</v>
      </c>
      <c r="P679" s="352">
        <f t="shared" si="141"/>
        <v>0</v>
      </c>
      <c r="Q679" s="123">
        <v>0</v>
      </c>
      <c r="R679" s="123">
        <v>0</v>
      </c>
      <c r="S679" s="123">
        <v>0</v>
      </c>
      <c r="T679" s="123">
        <v>0</v>
      </c>
      <c r="U679" s="352">
        <f t="shared" si="142"/>
        <v>0</v>
      </c>
    </row>
    <row r="680" spans="2:104" s="297" customFormat="1" ht="18.75" customHeight="1" thickBot="1" x14ac:dyDescent="0.3">
      <c r="B680" s="544">
        <v>20</v>
      </c>
      <c r="C680" s="764"/>
      <c r="D680" s="633" t="s">
        <v>251</v>
      </c>
      <c r="E680" s="127" t="s">
        <v>120</v>
      </c>
      <c r="F680" s="54">
        <f t="shared" si="143"/>
        <v>0</v>
      </c>
      <c r="G680" s="123">
        <v>0</v>
      </c>
      <c r="H680" s="123">
        <v>0</v>
      </c>
      <c r="I680" s="123">
        <v>0</v>
      </c>
      <c r="J680" s="123">
        <v>0</v>
      </c>
      <c r="K680" s="75">
        <f t="shared" si="144"/>
        <v>0</v>
      </c>
      <c r="L680" s="123">
        <v>0</v>
      </c>
      <c r="M680" s="123">
        <v>0</v>
      </c>
      <c r="N680" s="123">
        <v>0</v>
      </c>
      <c r="O680" s="123">
        <v>0</v>
      </c>
      <c r="P680" s="352">
        <f t="shared" si="141"/>
        <v>0</v>
      </c>
      <c r="Q680" s="123">
        <v>0</v>
      </c>
      <c r="R680" s="123">
        <v>0</v>
      </c>
      <c r="S680" s="123">
        <v>0</v>
      </c>
      <c r="T680" s="123">
        <v>0</v>
      </c>
      <c r="U680" s="352">
        <f t="shared" si="142"/>
        <v>0</v>
      </c>
    </row>
    <row r="681" spans="2:104" s="297" customFormat="1" ht="18.75" customHeight="1" thickBot="1" x14ac:dyDescent="0.3">
      <c r="B681" s="545"/>
      <c r="C681" s="764"/>
      <c r="D681" s="634"/>
      <c r="E681" s="98" t="s">
        <v>207</v>
      </c>
      <c r="F681" s="54">
        <f t="shared" si="143"/>
        <v>0</v>
      </c>
      <c r="G681" s="123">
        <v>0</v>
      </c>
      <c r="H681" s="123">
        <v>0</v>
      </c>
      <c r="I681" s="123">
        <v>0</v>
      </c>
      <c r="J681" s="123">
        <v>0</v>
      </c>
      <c r="K681" s="75">
        <f t="shared" si="144"/>
        <v>0</v>
      </c>
      <c r="L681" s="123">
        <v>0</v>
      </c>
      <c r="M681" s="123">
        <v>0</v>
      </c>
      <c r="N681" s="123">
        <v>0</v>
      </c>
      <c r="O681" s="123">
        <v>0</v>
      </c>
      <c r="P681" s="352">
        <f t="shared" si="141"/>
        <v>0</v>
      </c>
      <c r="Q681" s="123">
        <v>0</v>
      </c>
      <c r="R681" s="123">
        <v>0</v>
      </c>
      <c r="S681" s="123">
        <v>0</v>
      </c>
      <c r="T681" s="123">
        <v>0</v>
      </c>
      <c r="U681" s="352">
        <f t="shared" si="142"/>
        <v>0</v>
      </c>
    </row>
    <row r="682" spans="2:104" s="297" customFormat="1" ht="18.75" customHeight="1" thickBot="1" x14ac:dyDescent="0.3">
      <c r="B682" s="545"/>
      <c r="C682" s="764"/>
      <c r="D682" s="634"/>
      <c r="E682" s="98" t="s">
        <v>116</v>
      </c>
      <c r="F682" s="54">
        <f t="shared" si="143"/>
        <v>0</v>
      </c>
      <c r="G682" s="123">
        <v>0</v>
      </c>
      <c r="H682" s="123">
        <v>0</v>
      </c>
      <c r="I682" s="123">
        <v>0</v>
      </c>
      <c r="J682" s="123">
        <v>0</v>
      </c>
      <c r="K682" s="75">
        <f t="shared" si="144"/>
        <v>0</v>
      </c>
      <c r="L682" s="123">
        <v>0</v>
      </c>
      <c r="M682" s="123">
        <v>0</v>
      </c>
      <c r="N682" s="123">
        <v>0</v>
      </c>
      <c r="O682" s="123">
        <v>0</v>
      </c>
      <c r="P682" s="352">
        <f t="shared" si="141"/>
        <v>0</v>
      </c>
      <c r="Q682" s="123">
        <v>0</v>
      </c>
      <c r="R682" s="123">
        <v>0</v>
      </c>
      <c r="S682" s="123">
        <v>0</v>
      </c>
      <c r="T682" s="123">
        <v>0</v>
      </c>
      <c r="U682" s="352">
        <f t="shared" si="142"/>
        <v>0</v>
      </c>
    </row>
    <row r="683" spans="2:104" s="297" customFormat="1" ht="18.75" customHeight="1" thickBot="1" x14ac:dyDescent="0.3">
      <c r="B683" s="545"/>
      <c r="C683" s="764"/>
      <c r="D683" s="634"/>
      <c r="E683" s="249" t="s">
        <v>637</v>
      </c>
      <c r="F683" s="54">
        <f t="shared" si="143"/>
        <v>0</v>
      </c>
      <c r="G683" s="123">
        <v>0</v>
      </c>
      <c r="H683" s="123">
        <v>0</v>
      </c>
      <c r="I683" s="123">
        <v>0</v>
      </c>
      <c r="J683" s="123">
        <v>0</v>
      </c>
      <c r="K683" s="75">
        <f t="shared" si="144"/>
        <v>0</v>
      </c>
      <c r="L683" s="123">
        <v>0</v>
      </c>
      <c r="M683" s="123">
        <v>0</v>
      </c>
      <c r="N683" s="123">
        <v>0</v>
      </c>
      <c r="O683" s="123">
        <v>0</v>
      </c>
      <c r="P683" s="352">
        <f t="shared" si="141"/>
        <v>0</v>
      </c>
      <c r="Q683" s="123">
        <v>0</v>
      </c>
      <c r="R683" s="123">
        <v>0</v>
      </c>
      <c r="S683" s="123">
        <v>0</v>
      </c>
      <c r="T683" s="123">
        <v>0</v>
      </c>
      <c r="U683" s="352">
        <f t="shared" si="142"/>
        <v>0</v>
      </c>
    </row>
    <row r="684" spans="2:104" s="297" customFormat="1" ht="18.75" customHeight="1" thickBot="1" x14ac:dyDescent="0.3">
      <c r="B684" s="516"/>
      <c r="C684" s="764"/>
      <c r="D684" s="635"/>
      <c r="E684" s="100" t="s">
        <v>636</v>
      </c>
      <c r="F684" s="54">
        <f t="shared" si="143"/>
        <v>0</v>
      </c>
      <c r="G684" s="123">
        <v>0</v>
      </c>
      <c r="H684" s="123">
        <v>0</v>
      </c>
      <c r="I684" s="123">
        <v>0</v>
      </c>
      <c r="J684" s="123">
        <v>0</v>
      </c>
      <c r="K684" s="75">
        <f t="shared" si="144"/>
        <v>0</v>
      </c>
      <c r="L684" s="123">
        <v>0</v>
      </c>
      <c r="M684" s="123">
        <v>0</v>
      </c>
      <c r="N684" s="123">
        <v>0</v>
      </c>
      <c r="O684" s="123">
        <v>0</v>
      </c>
      <c r="P684" s="352">
        <f t="shared" si="141"/>
        <v>0</v>
      </c>
      <c r="Q684" s="123">
        <v>0</v>
      </c>
      <c r="R684" s="123">
        <v>0</v>
      </c>
      <c r="S684" s="123">
        <v>0</v>
      </c>
      <c r="T684" s="123">
        <v>0</v>
      </c>
      <c r="U684" s="352">
        <f t="shared" si="142"/>
        <v>0</v>
      </c>
    </row>
    <row r="685" spans="2:104" s="297" customFormat="1" ht="32.25" customHeight="1" thickBot="1" x14ac:dyDescent="0.3">
      <c r="B685" s="544">
        <v>21</v>
      </c>
      <c r="C685" s="764"/>
      <c r="D685" s="688" t="s">
        <v>712</v>
      </c>
      <c r="E685" s="299" t="s">
        <v>120</v>
      </c>
      <c r="F685" s="54">
        <f t="shared" si="143"/>
        <v>0</v>
      </c>
      <c r="G685" s="123">
        <v>0</v>
      </c>
      <c r="H685" s="123">
        <v>0</v>
      </c>
      <c r="I685" s="123">
        <v>0</v>
      </c>
      <c r="J685" s="123">
        <v>0</v>
      </c>
      <c r="K685" s="75">
        <f t="shared" si="144"/>
        <v>0</v>
      </c>
      <c r="L685" s="123">
        <v>0</v>
      </c>
      <c r="M685" s="123">
        <v>0</v>
      </c>
      <c r="N685" s="123">
        <v>0</v>
      </c>
      <c r="O685" s="123">
        <v>0</v>
      </c>
      <c r="P685" s="352">
        <f t="shared" si="141"/>
        <v>0</v>
      </c>
      <c r="Q685" s="123">
        <v>0</v>
      </c>
      <c r="R685" s="123">
        <v>0</v>
      </c>
      <c r="S685" s="123">
        <v>0</v>
      </c>
      <c r="T685" s="123">
        <v>0</v>
      </c>
      <c r="U685" s="352">
        <f t="shared" si="142"/>
        <v>0</v>
      </c>
      <c r="V685" s="498"/>
      <c r="W685" s="124"/>
      <c r="X685" s="124"/>
      <c r="Y685" s="124"/>
      <c r="Z685" s="124"/>
      <c r="AA685" s="124"/>
      <c r="AB685" s="124"/>
      <c r="AC685" s="124"/>
      <c r="AD685" s="124"/>
      <c r="AE685" s="124"/>
      <c r="AF685" s="124"/>
      <c r="AG685" s="124"/>
      <c r="AH685" s="124"/>
      <c r="AI685" s="124"/>
      <c r="AJ685" s="124"/>
      <c r="AK685" s="124"/>
      <c r="AL685" s="124"/>
      <c r="AM685" s="124"/>
      <c r="AN685" s="124"/>
      <c r="AO685" s="124"/>
      <c r="AP685" s="124"/>
      <c r="AQ685" s="124"/>
      <c r="AR685" s="124"/>
      <c r="AS685" s="124"/>
      <c r="AT685" s="124"/>
      <c r="AU685" s="124"/>
      <c r="AV685" s="124"/>
      <c r="AW685" s="124"/>
      <c r="AX685" s="124"/>
      <c r="AY685" s="124"/>
      <c r="AZ685" s="124"/>
      <c r="BA685" s="124"/>
      <c r="BB685" s="124"/>
      <c r="BC685" s="124"/>
      <c r="BD685" s="124"/>
      <c r="BE685" s="124"/>
      <c r="BF685" s="124"/>
      <c r="BG685" s="124"/>
      <c r="BH685" s="124"/>
      <c r="BI685" s="124"/>
      <c r="BJ685" s="124"/>
      <c r="BK685" s="124"/>
      <c r="BL685" s="124"/>
      <c r="BM685" s="124"/>
      <c r="BN685" s="124"/>
      <c r="BO685" s="124"/>
      <c r="BP685" s="124"/>
      <c r="BQ685" s="124"/>
      <c r="BR685" s="124"/>
      <c r="BS685" s="124"/>
      <c r="BT685" s="124"/>
      <c r="BU685" s="124"/>
      <c r="BV685" s="124"/>
      <c r="BW685" s="124"/>
      <c r="BX685" s="124"/>
      <c r="BY685" s="124"/>
      <c r="BZ685" s="124"/>
      <c r="CA685" s="124"/>
      <c r="CB685" s="124"/>
      <c r="CC685" s="124"/>
      <c r="CD685" s="124"/>
      <c r="CE685" s="124"/>
      <c r="CF685" s="124"/>
      <c r="CG685" s="124"/>
      <c r="CH685" s="124"/>
      <c r="CI685" s="124"/>
      <c r="CJ685" s="124"/>
      <c r="CK685" s="124"/>
      <c r="CL685" s="124"/>
      <c r="CM685" s="124"/>
      <c r="CN685" s="124"/>
      <c r="CO685" s="124"/>
      <c r="CP685" s="124"/>
      <c r="CQ685" s="124"/>
      <c r="CR685" s="124"/>
      <c r="CS685" s="124"/>
      <c r="CT685" s="124"/>
      <c r="CU685" s="124"/>
      <c r="CV685" s="124"/>
      <c r="CW685" s="124"/>
      <c r="CX685" s="124"/>
      <c r="CY685" s="124"/>
      <c r="CZ685" s="124"/>
    </row>
    <row r="686" spans="2:104" s="297" customFormat="1" ht="32.25" customHeight="1" thickBot="1" x14ac:dyDescent="0.3">
      <c r="B686" s="545"/>
      <c r="C686" s="764"/>
      <c r="D686" s="689"/>
      <c r="E686" s="300" t="s">
        <v>207</v>
      </c>
      <c r="F686" s="54">
        <f t="shared" si="143"/>
        <v>0</v>
      </c>
      <c r="G686" s="123">
        <v>0</v>
      </c>
      <c r="H686" s="123">
        <v>0</v>
      </c>
      <c r="I686" s="123">
        <v>0</v>
      </c>
      <c r="J686" s="123">
        <v>0</v>
      </c>
      <c r="K686" s="75">
        <f t="shared" si="144"/>
        <v>0</v>
      </c>
      <c r="L686" s="123">
        <v>0</v>
      </c>
      <c r="M686" s="123">
        <v>0</v>
      </c>
      <c r="N686" s="123">
        <v>0</v>
      </c>
      <c r="O686" s="123">
        <v>0</v>
      </c>
      <c r="P686" s="352">
        <f t="shared" si="141"/>
        <v>0</v>
      </c>
      <c r="Q686" s="123">
        <v>0</v>
      </c>
      <c r="R686" s="123">
        <v>0</v>
      </c>
      <c r="S686" s="123">
        <v>0</v>
      </c>
      <c r="T686" s="123">
        <v>0</v>
      </c>
      <c r="U686" s="352">
        <f t="shared" si="142"/>
        <v>0</v>
      </c>
      <c r="V686" s="499"/>
      <c r="W686" s="122"/>
      <c r="X686" s="122"/>
      <c r="Y686" s="122"/>
      <c r="Z686" s="122"/>
      <c r="AA686" s="122"/>
      <c r="AB686" s="122"/>
      <c r="AC686" s="122"/>
      <c r="AD686" s="122"/>
      <c r="AE686" s="122"/>
      <c r="AF686" s="122"/>
      <c r="AG686" s="122"/>
      <c r="AH686" s="122"/>
      <c r="AI686" s="122"/>
      <c r="AJ686" s="122"/>
      <c r="AK686" s="122"/>
      <c r="AL686" s="122"/>
      <c r="AM686" s="122"/>
      <c r="AN686" s="122"/>
      <c r="AO686" s="122"/>
      <c r="AP686" s="122"/>
      <c r="AQ686" s="122"/>
      <c r="AR686" s="122"/>
      <c r="AS686" s="122"/>
      <c r="AT686" s="122"/>
      <c r="AU686" s="122"/>
      <c r="AV686" s="122"/>
      <c r="AW686" s="122"/>
      <c r="AX686" s="122"/>
      <c r="AY686" s="122"/>
      <c r="AZ686" s="122"/>
      <c r="BA686" s="122"/>
      <c r="BB686" s="122"/>
      <c r="BC686" s="122"/>
      <c r="BD686" s="122"/>
      <c r="BE686" s="122"/>
      <c r="BF686" s="122"/>
      <c r="BG686" s="122"/>
      <c r="BH686" s="122"/>
      <c r="BI686" s="122"/>
      <c r="BJ686" s="122"/>
      <c r="BK686" s="122"/>
      <c r="BL686" s="122"/>
      <c r="BM686" s="122"/>
      <c r="BN686" s="122"/>
      <c r="BO686" s="122"/>
      <c r="BP686" s="122"/>
      <c r="BQ686" s="122"/>
      <c r="BR686" s="122"/>
      <c r="BS686" s="122"/>
      <c r="BT686" s="122"/>
      <c r="BU686" s="122"/>
      <c r="BV686" s="122"/>
      <c r="BW686" s="122"/>
      <c r="BX686" s="122"/>
      <c r="BY686" s="122"/>
      <c r="BZ686" s="122"/>
      <c r="CA686" s="122"/>
      <c r="CB686" s="122"/>
      <c r="CC686" s="122"/>
      <c r="CD686" s="122"/>
      <c r="CE686" s="122"/>
      <c r="CF686" s="122"/>
      <c r="CG686" s="122"/>
      <c r="CH686" s="122"/>
      <c r="CI686" s="122"/>
      <c r="CJ686" s="122"/>
      <c r="CK686" s="122"/>
      <c r="CL686" s="122"/>
      <c r="CM686" s="122"/>
      <c r="CN686" s="122"/>
      <c r="CO686" s="122"/>
      <c r="CP686" s="122"/>
      <c r="CQ686" s="122"/>
      <c r="CR686" s="122"/>
      <c r="CS686" s="122"/>
      <c r="CT686" s="122"/>
      <c r="CU686" s="122"/>
      <c r="CV686" s="122"/>
      <c r="CW686" s="122"/>
      <c r="CX686" s="122"/>
      <c r="CY686" s="122"/>
      <c r="CZ686" s="122"/>
    </row>
    <row r="687" spans="2:104" s="297" customFormat="1" ht="43.5" customHeight="1" thickBot="1" x14ac:dyDescent="0.3">
      <c r="B687" s="516"/>
      <c r="C687" s="764"/>
      <c r="D687" s="690"/>
      <c r="E687" s="301" t="s">
        <v>116</v>
      </c>
      <c r="F687" s="54">
        <f t="shared" si="143"/>
        <v>0</v>
      </c>
      <c r="G687" s="123">
        <v>0</v>
      </c>
      <c r="H687" s="123">
        <v>0</v>
      </c>
      <c r="I687" s="123">
        <v>0</v>
      </c>
      <c r="J687" s="123">
        <v>0</v>
      </c>
      <c r="K687" s="75">
        <f t="shared" si="144"/>
        <v>0</v>
      </c>
      <c r="L687" s="123">
        <v>0</v>
      </c>
      <c r="M687" s="123">
        <v>0</v>
      </c>
      <c r="N687" s="123">
        <v>0</v>
      </c>
      <c r="O687" s="123">
        <v>0</v>
      </c>
      <c r="P687" s="352">
        <f t="shared" si="141"/>
        <v>0</v>
      </c>
      <c r="Q687" s="123">
        <v>0</v>
      </c>
      <c r="R687" s="123">
        <v>0</v>
      </c>
      <c r="S687" s="123">
        <v>0</v>
      </c>
      <c r="T687" s="123">
        <v>0</v>
      </c>
      <c r="U687" s="352">
        <f t="shared" si="142"/>
        <v>0</v>
      </c>
      <c r="V687" s="494"/>
      <c r="W687" s="123"/>
      <c r="X687" s="123"/>
      <c r="Y687" s="123"/>
      <c r="Z687" s="123"/>
      <c r="AA687" s="123"/>
      <c r="AB687" s="123"/>
      <c r="AC687" s="123"/>
      <c r="AD687" s="123"/>
      <c r="AE687" s="123"/>
      <c r="AF687" s="123"/>
      <c r="AG687" s="123"/>
      <c r="AH687" s="123"/>
      <c r="AI687" s="123"/>
      <c r="AJ687" s="123"/>
      <c r="AK687" s="123"/>
      <c r="AL687" s="123"/>
      <c r="AM687" s="123"/>
      <c r="AN687" s="123"/>
      <c r="AO687" s="123"/>
      <c r="AP687" s="123"/>
      <c r="AQ687" s="123"/>
      <c r="AR687" s="123"/>
      <c r="AS687" s="123"/>
      <c r="AT687" s="123"/>
      <c r="AU687" s="123"/>
      <c r="AV687" s="123"/>
      <c r="AW687" s="123"/>
      <c r="AX687" s="123"/>
      <c r="AY687" s="123"/>
      <c r="AZ687" s="123"/>
      <c r="BA687" s="123"/>
      <c r="BB687" s="123"/>
      <c r="BC687" s="123"/>
      <c r="BD687" s="123"/>
      <c r="BE687" s="123"/>
      <c r="BF687" s="123"/>
      <c r="BG687" s="123"/>
      <c r="BH687" s="123"/>
      <c r="BI687" s="123"/>
      <c r="BJ687" s="123"/>
      <c r="BK687" s="123"/>
      <c r="BL687" s="123"/>
      <c r="BM687" s="123"/>
      <c r="BN687" s="123"/>
      <c r="BO687" s="123"/>
      <c r="BP687" s="123"/>
      <c r="BQ687" s="123"/>
      <c r="BR687" s="123"/>
      <c r="BS687" s="123"/>
      <c r="BT687" s="123"/>
      <c r="BU687" s="123"/>
      <c r="BV687" s="123"/>
      <c r="BW687" s="123"/>
      <c r="BX687" s="123"/>
      <c r="BY687" s="123"/>
      <c r="BZ687" s="123"/>
      <c r="CA687" s="123"/>
      <c r="CB687" s="123"/>
      <c r="CC687" s="123"/>
      <c r="CD687" s="123"/>
      <c r="CE687" s="123"/>
      <c r="CF687" s="123"/>
      <c r="CG687" s="123"/>
      <c r="CH687" s="123"/>
      <c r="CI687" s="123"/>
      <c r="CJ687" s="123"/>
      <c r="CK687" s="123"/>
      <c r="CL687" s="123"/>
      <c r="CM687" s="123"/>
      <c r="CN687" s="123"/>
      <c r="CO687" s="123"/>
      <c r="CP687" s="123"/>
      <c r="CQ687" s="123"/>
      <c r="CR687" s="123"/>
      <c r="CS687" s="123"/>
      <c r="CT687" s="123"/>
      <c r="CU687" s="123"/>
      <c r="CV687" s="123"/>
      <c r="CW687" s="123"/>
      <c r="CX687" s="123"/>
      <c r="CY687" s="123"/>
      <c r="CZ687" s="123"/>
    </row>
    <row r="688" spans="2:104" s="297" customFormat="1" ht="21.75" customHeight="1" thickBot="1" x14ac:dyDescent="0.3">
      <c r="B688" s="544">
        <v>22</v>
      </c>
      <c r="C688" s="764"/>
      <c r="D688" s="685" t="s">
        <v>125</v>
      </c>
      <c r="E688" s="302" t="s">
        <v>120</v>
      </c>
      <c r="F688" s="54">
        <f t="shared" si="143"/>
        <v>6</v>
      </c>
      <c r="G688" s="124">
        <v>3</v>
      </c>
      <c r="H688" s="124">
        <v>0</v>
      </c>
      <c r="I688" s="124">
        <v>0</v>
      </c>
      <c r="J688" s="124">
        <v>0</v>
      </c>
      <c r="K688" s="75">
        <f t="shared" si="144"/>
        <v>3</v>
      </c>
      <c r="L688" s="124">
        <v>0</v>
      </c>
      <c r="M688" s="124">
        <v>0</v>
      </c>
      <c r="N688" s="124">
        <v>0</v>
      </c>
      <c r="O688" s="124">
        <v>0</v>
      </c>
      <c r="P688" s="352">
        <f t="shared" si="141"/>
        <v>0</v>
      </c>
      <c r="Q688" s="123">
        <v>3</v>
      </c>
      <c r="R688" s="123">
        <v>0</v>
      </c>
      <c r="S688" s="123">
        <v>0</v>
      </c>
      <c r="T688" s="123">
        <v>0</v>
      </c>
      <c r="U688" s="352">
        <f t="shared" si="142"/>
        <v>3</v>
      </c>
      <c r="V688" s="298"/>
      <c r="W688" s="298"/>
      <c r="X688" s="298"/>
      <c r="Y688" s="298"/>
      <c r="Z688" s="298"/>
      <c r="AA688" s="298"/>
      <c r="AB688" s="298"/>
      <c r="AC688" s="298"/>
      <c r="AD688" s="298"/>
      <c r="AE688" s="298"/>
      <c r="AF688" s="298"/>
      <c r="AG688" s="298"/>
      <c r="AH688" s="298"/>
      <c r="AI688" s="298"/>
      <c r="AJ688" s="298"/>
      <c r="AK688" s="298"/>
      <c r="AL688" s="298"/>
      <c r="AM688" s="298"/>
      <c r="AN688" s="298"/>
      <c r="AO688" s="298"/>
      <c r="AP688" s="298"/>
      <c r="AQ688" s="298"/>
      <c r="AR688" s="298"/>
      <c r="AS688" s="298"/>
      <c r="AT688" s="298"/>
      <c r="AU688" s="298"/>
      <c r="AV688" s="298"/>
      <c r="AW688" s="298"/>
      <c r="AX688" s="298"/>
      <c r="AY688" s="298"/>
      <c r="AZ688" s="298"/>
      <c r="BA688" s="298"/>
      <c r="BB688" s="298"/>
      <c r="BC688" s="298"/>
      <c r="BD688" s="298"/>
      <c r="BE688" s="298"/>
      <c r="BF688" s="298"/>
      <c r="BG688" s="298"/>
      <c r="BH688" s="298"/>
      <c r="BI688" s="298"/>
      <c r="BJ688" s="298"/>
      <c r="BK688" s="298"/>
      <c r="BL688" s="298"/>
      <c r="BM688" s="298"/>
      <c r="BN688" s="298"/>
      <c r="BO688" s="298"/>
      <c r="BP688" s="298"/>
      <c r="BQ688" s="298"/>
      <c r="BR688" s="298"/>
      <c r="BS688" s="298"/>
      <c r="BT688" s="298"/>
      <c r="BU688" s="298"/>
      <c r="BV688" s="298"/>
      <c r="BW688" s="298"/>
      <c r="BX688" s="298"/>
      <c r="BY688" s="298"/>
      <c r="BZ688" s="298"/>
      <c r="CA688" s="298"/>
      <c r="CB688" s="298"/>
      <c r="CC688" s="298"/>
      <c r="CD688" s="298"/>
      <c r="CE688" s="298"/>
      <c r="CF688" s="298"/>
      <c r="CG688" s="298"/>
      <c r="CH688" s="298"/>
      <c r="CI688" s="298"/>
      <c r="CJ688" s="298"/>
      <c r="CK688" s="298"/>
      <c r="CL688" s="298"/>
      <c r="CM688" s="298"/>
      <c r="CN688" s="298"/>
      <c r="CO688" s="298"/>
      <c r="CP688" s="298"/>
      <c r="CQ688" s="298"/>
      <c r="CR688" s="298"/>
      <c r="CS688" s="298"/>
      <c r="CT688" s="298"/>
      <c r="CU688" s="298"/>
      <c r="CV688" s="298"/>
      <c r="CW688" s="298"/>
      <c r="CX688" s="298"/>
      <c r="CY688" s="298"/>
      <c r="CZ688" s="298"/>
    </row>
    <row r="689" spans="2:104" s="297" customFormat="1" ht="18" customHeight="1" thickBot="1" x14ac:dyDescent="0.3">
      <c r="B689" s="545"/>
      <c r="C689" s="764"/>
      <c r="D689" s="686"/>
      <c r="E689" s="300" t="s">
        <v>207</v>
      </c>
      <c r="F689" s="54">
        <f t="shared" si="143"/>
        <v>0</v>
      </c>
      <c r="G689" s="122">
        <v>0</v>
      </c>
      <c r="H689" s="122">
        <v>0</v>
      </c>
      <c r="I689" s="122">
        <v>0</v>
      </c>
      <c r="J689" s="122">
        <v>0</v>
      </c>
      <c r="K689" s="75">
        <f t="shared" si="144"/>
        <v>0</v>
      </c>
      <c r="L689" s="124">
        <v>0</v>
      </c>
      <c r="M689" s="124">
        <v>0</v>
      </c>
      <c r="N689" s="124">
        <v>0</v>
      </c>
      <c r="O689" s="124">
        <v>0</v>
      </c>
      <c r="P689" s="352">
        <f t="shared" si="141"/>
        <v>0</v>
      </c>
      <c r="Q689" s="123">
        <v>0</v>
      </c>
      <c r="R689" s="123">
        <v>0</v>
      </c>
      <c r="S689" s="123">
        <v>0</v>
      </c>
      <c r="T689" s="123">
        <v>0</v>
      </c>
      <c r="U689" s="352">
        <f t="shared" si="142"/>
        <v>0</v>
      </c>
      <c r="V689" s="298"/>
      <c r="W689" s="298"/>
      <c r="X689" s="298"/>
      <c r="Y689" s="298"/>
      <c r="Z689" s="298"/>
      <c r="AA689" s="298"/>
      <c r="AB689" s="298"/>
      <c r="AC689" s="298"/>
      <c r="AD689" s="298"/>
      <c r="AE689" s="298"/>
      <c r="AF689" s="298"/>
      <c r="AG689" s="298"/>
      <c r="AH689" s="298"/>
      <c r="AI689" s="298"/>
      <c r="AJ689" s="298"/>
      <c r="AK689" s="298"/>
      <c r="AL689" s="298"/>
      <c r="AM689" s="298"/>
      <c r="AN689" s="298"/>
      <c r="AO689" s="298"/>
      <c r="AP689" s="298"/>
      <c r="AQ689" s="298"/>
      <c r="AR689" s="298"/>
      <c r="AS689" s="298"/>
      <c r="AT689" s="298"/>
      <c r="AU689" s="298"/>
      <c r="AV689" s="298"/>
      <c r="AW689" s="298"/>
      <c r="AX689" s="298"/>
      <c r="AY689" s="298"/>
      <c r="AZ689" s="298"/>
      <c r="BA689" s="298"/>
      <c r="BB689" s="298"/>
      <c r="BC689" s="298"/>
      <c r="BD689" s="298"/>
      <c r="BE689" s="298"/>
      <c r="BF689" s="298"/>
      <c r="BG689" s="298"/>
      <c r="BH689" s="298"/>
      <c r="BI689" s="298"/>
      <c r="BJ689" s="298"/>
      <c r="BK689" s="298"/>
      <c r="BL689" s="298"/>
      <c r="BM689" s="298"/>
      <c r="BN689" s="298"/>
      <c r="BO689" s="298"/>
      <c r="BP689" s="298"/>
      <c r="BQ689" s="298"/>
      <c r="BR689" s="298"/>
      <c r="BS689" s="298"/>
      <c r="BT689" s="298"/>
      <c r="BU689" s="298"/>
      <c r="BV689" s="298"/>
      <c r="BW689" s="298"/>
      <c r="BX689" s="298"/>
      <c r="BY689" s="298"/>
      <c r="BZ689" s="298"/>
      <c r="CA689" s="298"/>
      <c r="CB689" s="298"/>
      <c r="CC689" s="298"/>
      <c r="CD689" s="298"/>
      <c r="CE689" s="298"/>
      <c r="CF689" s="298"/>
      <c r="CG689" s="298"/>
      <c r="CH689" s="298"/>
      <c r="CI689" s="298"/>
      <c r="CJ689" s="298"/>
      <c r="CK689" s="298"/>
      <c r="CL689" s="298"/>
      <c r="CM689" s="298"/>
      <c r="CN689" s="298"/>
      <c r="CO689" s="298"/>
      <c r="CP689" s="298"/>
      <c r="CQ689" s="298"/>
      <c r="CR689" s="298"/>
      <c r="CS689" s="298"/>
      <c r="CT689" s="298"/>
      <c r="CU689" s="298"/>
      <c r="CV689" s="298"/>
      <c r="CW689" s="298"/>
      <c r="CX689" s="298"/>
      <c r="CY689" s="298"/>
      <c r="CZ689" s="298"/>
    </row>
    <row r="690" spans="2:104" s="297" customFormat="1" ht="21.75" customHeight="1" thickBot="1" x14ac:dyDescent="0.3">
      <c r="B690" s="545"/>
      <c r="C690" s="764"/>
      <c r="D690" s="686"/>
      <c r="E690" s="301" t="s">
        <v>116</v>
      </c>
      <c r="F690" s="54">
        <f t="shared" si="143"/>
        <v>5</v>
      </c>
      <c r="G690" s="123">
        <v>2</v>
      </c>
      <c r="H690" s="123">
        <v>0</v>
      </c>
      <c r="I690" s="123">
        <v>0</v>
      </c>
      <c r="J690" s="123">
        <v>0</v>
      </c>
      <c r="K690" s="75">
        <f t="shared" si="144"/>
        <v>2</v>
      </c>
      <c r="L690" s="124">
        <v>0</v>
      </c>
      <c r="M690" s="124">
        <v>0</v>
      </c>
      <c r="N690" s="124">
        <v>0</v>
      </c>
      <c r="O690" s="124">
        <v>0</v>
      </c>
      <c r="P690" s="352">
        <f t="shared" si="141"/>
        <v>0</v>
      </c>
      <c r="Q690" s="123">
        <v>3</v>
      </c>
      <c r="R690" s="123">
        <v>0</v>
      </c>
      <c r="S690" s="123">
        <v>0</v>
      </c>
      <c r="T690" s="123">
        <v>0</v>
      </c>
      <c r="U690" s="352">
        <f t="shared" si="142"/>
        <v>3</v>
      </c>
      <c r="V690" s="298"/>
      <c r="W690" s="298"/>
      <c r="X690" s="298"/>
      <c r="Y690" s="298"/>
      <c r="Z690" s="298"/>
      <c r="AA690" s="298"/>
      <c r="AB690" s="298"/>
      <c r="AC690" s="298"/>
      <c r="AD690" s="298"/>
      <c r="AE690" s="298"/>
      <c r="AF690" s="298"/>
      <c r="AG690" s="298"/>
      <c r="AH690" s="298"/>
      <c r="AI690" s="298"/>
      <c r="AJ690" s="298"/>
      <c r="AK690" s="298"/>
      <c r="AL690" s="298"/>
      <c r="AM690" s="298"/>
      <c r="AN690" s="298"/>
      <c r="AO690" s="298"/>
      <c r="AP690" s="298"/>
      <c r="AQ690" s="298"/>
      <c r="AR690" s="298"/>
      <c r="AS690" s="298"/>
      <c r="AT690" s="298"/>
      <c r="AU690" s="298"/>
      <c r="AV690" s="298"/>
      <c r="AW690" s="298"/>
      <c r="AX690" s="298"/>
      <c r="AY690" s="298"/>
      <c r="AZ690" s="298"/>
      <c r="BA690" s="298"/>
      <c r="BB690" s="298"/>
      <c r="BC690" s="298"/>
      <c r="BD690" s="298"/>
      <c r="BE690" s="298"/>
      <c r="BF690" s="298"/>
      <c r="BG690" s="298"/>
      <c r="BH690" s="298"/>
      <c r="BI690" s="298"/>
      <c r="BJ690" s="298"/>
      <c r="BK690" s="298"/>
      <c r="BL690" s="298"/>
      <c r="BM690" s="298"/>
      <c r="BN690" s="298"/>
      <c r="BO690" s="298"/>
      <c r="BP690" s="298"/>
      <c r="BQ690" s="298"/>
      <c r="BR690" s="298"/>
      <c r="BS690" s="298"/>
      <c r="BT690" s="298"/>
      <c r="BU690" s="298"/>
      <c r="BV690" s="298"/>
      <c r="BW690" s="298"/>
      <c r="BX690" s="298"/>
      <c r="BY690" s="298"/>
      <c r="BZ690" s="298"/>
      <c r="CA690" s="298"/>
      <c r="CB690" s="298"/>
      <c r="CC690" s="298"/>
      <c r="CD690" s="298"/>
      <c r="CE690" s="298"/>
      <c r="CF690" s="298"/>
      <c r="CG690" s="298"/>
      <c r="CH690" s="298"/>
      <c r="CI690" s="298"/>
      <c r="CJ690" s="298"/>
      <c r="CK690" s="298"/>
      <c r="CL690" s="298"/>
      <c r="CM690" s="298"/>
      <c r="CN690" s="298"/>
      <c r="CO690" s="298"/>
      <c r="CP690" s="298"/>
      <c r="CQ690" s="298"/>
      <c r="CR690" s="298"/>
      <c r="CS690" s="298"/>
      <c r="CT690" s="298"/>
      <c r="CU690" s="298"/>
      <c r="CV690" s="298"/>
      <c r="CW690" s="298"/>
      <c r="CX690" s="298"/>
      <c r="CY690" s="298"/>
      <c r="CZ690" s="298"/>
    </row>
    <row r="691" spans="2:104" s="297" customFormat="1" ht="21.75" customHeight="1" thickBot="1" x14ac:dyDescent="0.3">
      <c r="B691" s="545"/>
      <c r="C691" s="764"/>
      <c r="D691" s="686"/>
      <c r="E691" s="303" t="s">
        <v>637</v>
      </c>
      <c r="F691" s="54">
        <f t="shared" si="143"/>
        <v>1</v>
      </c>
      <c r="G691" s="161">
        <v>1</v>
      </c>
      <c r="H691" s="161">
        <v>0</v>
      </c>
      <c r="I691" s="161">
        <v>0</v>
      </c>
      <c r="J691" s="161">
        <v>0</v>
      </c>
      <c r="K691" s="75">
        <f t="shared" si="144"/>
        <v>1</v>
      </c>
      <c r="L691" s="161">
        <v>0</v>
      </c>
      <c r="M691" s="161">
        <v>0</v>
      </c>
      <c r="N691" s="161">
        <v>0</v>
      </c>
      <c r="O691" s="161">
        <v>0</v>
      </c>
      <c r="P691" s="352">
        <f t="shared" si="141"/>
        <v>0</v>
      </c>
      <c r="Q691" s="123">
        <v>0</v>
      </c>
      <c r="R691" s="123">
        <v>0</v>
      </c>
      <c r="S691" s="123">
        <v>0</v>
      </c>
      <c r="T691" s="123">
        <v>0</v>
      </c>
      <c r="U691" s="352">
        <f t="shared" si="142"/>
        <v>0</v>
      </c>
      <c r="V691" s="298"/>
      <c r="W691" s="298"/>
      <c r="X691" s="298"/>
      <c r="Y691" s="298"/>
      <c r="Z691" s="298"/>
      <c r="AA691" s="298"/>
      <c r="AB691" s="298"/>
      <c r="AC691" s="298"/>
      <c r="AD691" s="298"/>
      <c r="AE691" s="298"/>
      <c r="AF691" s="298"/>
      <c r="AG691" s="298"/>
      <c r="AH691" s="298"/>
      <c r="AI691" s="298"/>
      <c r="AJ691" s="298"/>
      <c r="AK691" s="298"/>
      <c r="AL691" s="298"/>
      <c r="AM691" s="298"/>
      <c r="AN691" s="298"/>
      <c r="AO691" s="298"/>
      <c r="AP691" s="298"/>
      <c r="AQ691" s="298"/>
      <c r="AR691" s="298"/>
      <c r="AS691" s="298"/>
      <c r="AT691" s="298"/>
      <c r="AU691" s="298"/>
      <c r="AV691" s="298"/>
      <c r="AW691" s="298"/>
      <c r="AX691" s="298"/>
      <c r="AY691" s="298"/>
      <c r="AZ691" s="298"/>
      <c r="BA691" s="298"/>
      <c r="BB691" s="298"/>
      <c r="BC691" s="298"/>
      <c r="BD691" s="298"/>
      <c r="BE691" s="298"/>
      <c r="BF691" s="298"/>
      <c r="BG691" s="298"/>
      <c r="BH691" s="298"/>
      <c r="BI691" s="298"/>
      <c r="BJ691" s="298"/>
      <c r="BK691" s="298"/>
      <c r="BL691" s="298"/>
      <c r="BM691" s="298"/>
      <c r="BN691" s="298"/>
      <c r="BO691" s="298"/>
      <c r="BP691" s="298"/>
      <c r="BQ691" s="298"/>
      <c r="BR691" s="298"/>
      <c r="BS691" s="298"/>
      <c r="BT691" s="298"/>
      <c r="BU691" s="298"/>
      <c r="BV691" s="298"/>
      <c r="BW691" s="298"/>
      <c r="BX691" s="298"/>
      <c r="BY691" s="298"/>
      <c r="BZ691" s="298"/>
      <c r="CA691" s="298"/>
      <c r="CB691" s="298"/>
      <c r="CC691" s="298"/>
      <c r="CD691" s="298"/>
      <c r="CE691" s="298"/>
      <c r="CF691" s="298"/>
      <c r="CG691" s="298"/>
      <c r="CH691" s="298"/>
      <c r="CI691" s="298"/>
      <c r="CJ691" s="298"/>
      <c r="CK691" s="298"/>
      <c r="CL691" s="298"/>
      <c r="CM691" s="298"/>
      <c r="CN691" s="298"/>
      <c r="CO691" s="298"/>
      <c r="CP691" s="298"/>
      <c r="CQ691" s="298"/>
      <c r="CR691" s="298"/>
      <c r="CS691" s="298"/>
      <c r="CT691" s="298"/>
      <c r="CU691" s="298"/>
      <c r="CV691" s="298"/>
      <c r="CW691" s="298"/>
      <c r="CX691" s="298"/>
      <c r="CY691" s="298"/>
      <c r="CZ691" s="298"/>
    </row>
    <row r="692" spans="2:104" s="297" customFormat="1" ht="18" customHeight="1" thickBot="1" x14ac:dyDescent="0.3">
      <c r="B692" s="516"/>
      <c r="C692" s="764"/>
      <c r="D692" s="687"/>
      <c r="E692" s="304" t="s">
        <v>636</v>
      </c>
      <c r="F692" s="54">
        <f t="shared" si="143"/>
        <v>0</v>
      </c>
      <c r="G692" s="160">
        <v>0</v>
      </c>
      <c r="H692" s="160">
        <v>0</v>
      </c>
      <c r="I692" s="160">
        <v>0</v>
      </c>
      <c r="J692" s="160">
        <v>0</v>
      </c>
      <c r="K692" s="75">
        <f t="shared" si="144"/>
        <v>0</v>
      </c>
      <c r="L692" s="160">
        <v>0</v>
      </c>
      <c r="M692" s="160">
        <v>0</v>
      </c>
      <c r="N692" s="160">
        <v>0</v>
      </c>
      <c r="O692" s="160">
        <v>0</v>
      </c>
      <c r="P692" s="352">
        <f t="shared" si="141"/>
        <v>0</v>
      </c>
      <c r="Q692" s="123">
        <v>0</v>
      </c>
      <c r="R692" s="123">
        <v>0</v>
      </c>
      <c r="S692" s="123">
        <v>0</v>
      </c>
      <c r="T692" s="123">
        <v>0</v>
      </c>
      <c r="U692" s="352">
        <f t="shared" si="142"/>
        <v>0</v>
      </c>
      <c r="V692" s="298"/>
      <c r="W692" s="298"/>
      <c r="X692" s="298"/>
      <c r="Y692" s="298"/>
      <c r="Z692" s="298"/>
      <c r="AA692" s="298"/>
      <c r="AB692" s="298"/>
      <c r="AC692" s="298"/>
      <c r="AD692" s="298"/>
      <c r="AE692" s="298"/>
      <c r="AF692" s="298"/>
      <c r="AG692" s="298"/>
      <c r="AH692" s="298"/>
      <c r="AI692" s="298"/>
      <c r="AJ692" s="298"/>
      <c r="AK692" s="298"/>
      <c r="AL692" s="298"/>
      <c r="AM692" s="298"/>
      <c r="AN692" s="298"/>
      <c r="AO692" s="298"/>
      <c r="AP692" s="298"/>
      <c r="AQ692" s="298"/>
      <c r="AR692" s="298"/>
      <c r="AS692" s="298"/>
      <c r="AT692" s="298"/>
      <c r="AU692" s="298"/>
      <c r="AV692" s="298"/>
      <c r="AW692" s="298"/>
      <c r="AX692" s="298"/>
      <c r="AY692" s="298"/>
      <c r="AZ692" s="298"/>
      <c r="BA692" s="298"/>
      <c r="BB692" s="298"/>
      <c r="BC692" s="298"/>
      <c r="BD692" s="298"/>
      <c r="BE692" s="298"/>
      <c r="BF692" s="298"/>
      <c r="BG692" s="298"/>
      <c r="BH692" s="298"/>
      <c r="BI692" s="298"/>
      <c r="BJ692" s="298"/>
      <c r="BK692" s="298"/>
      <c r="BL692" s="298"/>
      <c r="BM692" s="298"/>
      <c r="BN692" s="298"/>
      <c r="BO692" s="298"/>
      <c r="BP692" s="298"/>
      <c r="BQ692" s="298"/>
      <c r="BR692" s="298"/>
      <c r="BS692" s="298"/>
      <c r="BT692" s="298"/>
      <c r="BU692" s="298"/>
      <c r="BV692" s="298"/>
      <c r="BW692" s="298"/>
      <c r="BX692" s="298"/>
      <c r="BY692" s="298"/>
      <c r="BZ692" s="298"/>
      <c r="CA692" s="298"/>
      <c r="CB692" s="298"/>
      <c r="CC692" s="298"/>
      <c r="CD692" s="298"/>
      <c r="CE692" s="298"/>
      <c r="CF692" s="298"/>
      <c r="CG692" s="298"/>
      <c r="CH692" s="298"/>
      <c r="CI692" s="298"/>
      <c r="CJ692" s="298"/>
      <c r="CK692" s="298"/>
      <c r="CL692" s="298"/>
      <c r="CM692" s="298"/>
      <c r="CN692" s="298"/>
      <c r="CO692" s="298"/>
      <c r="CP692" s="298"/>
      <c r="CQ692" s="298"/>
      <c r="CR692" s="298"/>
      <c r="CS692" s="298"/>
      <c r="CT692" s="298"/>
      <c r="CU692" s="298"/>
      <c r="CV692" s="298"/>
      <c r="CW692" s="298"/>
      <c r="CX692" s="298"/>
      <c r="CY692" s="298"/>
      <c r="CZ692" s="298"/>
    </row>
    <row r="693" spans="2:104" s="297" customFormat="1" ht="30" customHeight="1" thickBot="1" x14ac:dyDescent="0.3">
      <c r="B693" s="544">
        <v>23</v>
      </c>
      <c r="C693" s="764"/>
      <c r="D693" s="685" t="s">
        <v>488</v>
      </c>
      <c r="E693" s="299" t="s">
        <v>120</v>
      </c>
      <c r="F693" s="54">
        <f t="shared" si="143"/>
        <v>0</v>
      </c>
      <c r="G693" s="124">
        <v>0</v>
      </c>
      <c r="H693" s="124">
        <v>0</v>
      </c>
      <c r="I693" s="124">
        <v>0</v>
      </c>
      <c r="J693" s="124">
        <v>0</v>
      </c>
      <c r="K693" s="75">
        <f t="shared" si="144"/>
        <v>0</v>
      </c>
      <c r="L693" s="124">
        <v>0</v>
      </c>
      <c r="M693" s="124">
        <v>0</v>
      </c>
      <c r="N693" s="124">
        <v>0</v>
      </c>
      <c r="O693" s="124">
        <v>0</v>
      </c>
      <c r="P693" s="352">
        <f t="shared" si="141"/>
        <v>0</v>
      </c>
      <c r="Q693" s="123">
        <v>0</v>
      </c>
      <c r="R693" s="123">
        <v>0</v>
      </c>
      <c r="S693" s="123">
        <v>0</v>
      </c>
      <c r="T693" s="123">
        <v>0</v>
      </c>
      <c r="U693" s="352">
        <f t="shared" si="142"/>
        <v>0</v>
      </c>
      <c r="V693" s="298"/>
      <c r="W693" s="298"/>
      <c r="X693" s="298"/>
      <c r="Y693" s="298"/>
      <c r="Z693" s="298"/>
      <c r="AA693" s="298"/>
      <c r="AB693" s="298"/>
      <c r="AC693" s="298"/>
      <c r="AD693" s="298"/>
      <c r="AE693" s="298"/>
      <c r="AF693" s="298"/>
      <c r="AG693" s="298"/>
      <c r="AH693" s="298"/>
      <c r="AI693" s="298"/>
      <c r="AJ693" s="298"/>
      <c r="AK693" s="298"/>
      <c r="AL693" s="298"/>
      <c r="AM693" s="298"/>
      <c r="AN693" s="298"/>
      <c r="AO693" s="298"/>
      <c r="AP693" s="298"/>
      <c r="AQ693" s="298"/>
      <c r="AR693" s="298"/>
      <c r="AS693" s="298"/>
      <c r="AT693" s="298"/>
      <c r="AU693" s="298"/>
      <c r="AV693" s="298"/>
      <c r="AW693" s="298"/>
      <c r="AX693" s="298"/>
      <c r="AY693" s="298"/>
      <c r="AZ693" s="298"/>
      <c r="BA693" s="298"/>
      <c r="BB693" s="298"/>
      <c r="BC693" s="298"/>
      <c r="BD693" s="298"/>
      <c r="BE693" s="298"/>
      <c r="BF693" s="298"/>
      <c r="BG693" s="298"/>
      <c r="BH693" s="298"/>
      <c r="BI693" s="298"/>
      <c r="BJ693" s="298"/>
      <c r="BK693" s="298"/>
      <c r="BL693" s="298"/>
      <c r="BM693" s="298"/>
      <c r="BN693" s="298"/>
      <c r="BO693" s="298"/>
      <c r="BP693" s="298"/>
      <c r="BQ693" s="298"/>
      <c r="BR693" s="298"/>
      <c r="BS693" s="298"/>
      <c r="BT693" s="298"/>
      <c r="BU693" s="298"/>
      <c r="BV693" s="298"/>
      <c r="BW693" s="298"/>
      <c r="BX693" s="298"/>
      <c r="BY693" s="298"/>
      <c r="BZ693" s="298"/>
      <c r="CA693" s="298"/>
      <c r="CB693" s="298"/>
      <c r="CC693" s="298"/>
      <c r="CD693" s="298"/>
      <c r="CE693" s="298"/>
      <c r="CF693" s="298"/>
      <c r="CG693" s="298"/>
      <c r="CH693" s="298"/>
      <c r="CI693" s="298"/>
      <c r="CJ693" s="298"/>
      <c r="CK693" s="298"/>
      <c r="CL693" s="298"/>
      <c r="CM693" s="298"/>
      <c r="CN693" s="298"/>
      <c r="CO693" s="298"/>
      <c r="CP693" s="298"/>
      <c r="CQ693" s="298"/>
      <c r="CR693" s="298"/>
      <c r="CS693" s="298"/>
      <c r="CT693" s="298"/>
      <c r="CU693" s="298"/>
      <c r="CV693" s="298"/>
      <c r="CW693" s="298"/>
      <c r="CX693" s="298"/>
      <c r="CY693" s="298"/>
      <c r="CZ693" s="298"/>
    </row>
    <row r="694" spans="2:104" s="297" customFormat="1" ht="20.25" customHeight="1" thickBot="1" x14ac:dyDescent="0.3">
      <c r="B694" s="545"/>
      <c r="C694" s="764"/>
      <c r="D694" s="686"/>
      <c r="E694" s="300" t="s">
        <v>207</v>
      </c>
      <c r="F694" s="54">
        <f t="shared" si="143"/>
        <v>0</v>
      </c>
      <c r="G694" s="122">
        <v>0</v>
      </c>
      <c r="H694" s="122">
        <v>0</v>
      </c>
      <c r="I694" s="122">
        <v>0</v>
      </c>
      <c r="J694" s="122">
        <v>0</v>
      </c>
      <c r="K694" s="75">
        <f t="shared" si="144"/>
        <v>0</v>
      </c>
      <c r="L694" s="122">
        <v>0</v>
      </c>
      <c r="M694" s="122">
        <v>0</v>
      </c>
      <c r="N694" s="122">
        <v>0</v>
      </c>
      <c r="O694" s="122">
        <v>0</v>
      </c>
      <c r="P694" s="352">
        <f t="shared" si="141"/>
        <v>0</v>
      </c>
      <c r="Q694" s="123">
        <v>0</v>
      </c>
      <c r="R694" s="123">
        <v>0</v>
      </c>
      <c r="S694" s="123">
        <v>0</v>
      </c>
      <c r="T694" s="123">
        <v>0</v>
      </c>
      <c r="U694" s="352">
        <f t="shared" si="142"/>
        <v>0</v>
      </c>
      <c r="V694" s="298"/>
      <c r="W694" s="298"/>
      <c r="X694" s="298"/>
      <c r="Y694" s="298"/>
      <c r="Z694" s="298"/>
      <c r="AA694" s="298"/>
      <c r="AB694" s="298"/>
      <c r="AC694" s="298"/>
      <c r="AD694" s="298"/>
      <c r="AE694" s="298"/>
      <c r="AF694" s="298"/>
      <c r="AG694" s="298"/>
      <c r="AH694" s="298"/>
      <c r="AI694" s="298"/>
      <c r="AJ694" s="298"/>
      <c r="AK694" s="298"/>
      <c r="AL694" s="298"/>
      <c r="AM694" s="298"/>
      <c r="AN694" s="298"/>
      <c r="AO694" s="298"/>
      <c r="AP694" s="298"/>
      <c r="AQ694" s="298"/>
      <c r="AR694" s="298"/>
      <c r="AS694" s="298"/>
      <c r="AT694" s="298"/>
      <c r="AU694" s="298"/>
      <c r="AV694" s="298"/>
      <c r="AW694" s="298"/>
      <c r="AX694" s="298"/>
      <c r="AY694" s="298"/>
      <c r="AZ694" s="298"/>
      <c r="BA694" s="298"/>
      <c r="BB694" s="298"/>
      <c r="BC694" s="298"/>
      <c r="BD694" s="298"/>
      <c r="BE694" s="298"/>
      <c r="BF694" s="298"/>
      <c r="BG694" s="298"/>
      <c r="BH694" s="298"/>
      <c r="BI694" s="298"/>
      <c r="BJ694" s="298"/>
      <c r="BK694" s="298"/>
      <c r="BL694" s="298"/>
      <c r="BM694" s="298"/>
      <c r="BN694" s="298"/>
      <c r="BO694" s="298"/>
      <c r="BP694" s="298"/>
      <c r="BQ694" s="298"/>
      <c r="BR694" s="298"/>
      <c r="BS694" s="298"/>
      <c r="BT694" s="298"/>
      <c r="BU694" s="298"/>
      <c r="BV694" s="298"/>
      <c r="BW694" s="298"/>
      <c r="BX694" s="298"/>
      <c r="BY694" s="298"/>
      <c r="BZ694" s="298"/>
      <c r="CA694" s="298"/>
      <c r="CB694" s="298"/>
      <c r="CC694" s="298"/>
      <c r="CD694" s="298"/>
      <c r="CE694" s="298"/>
      <c r="CF694" s="298"/>
      <c r="CG694" s="298"/>
      <c r="CH694" s="298"/>
      <c r="CI694" s="298"/>
      <c r="CJ694" s="298"/>
      <c r="CK694" s="298"/>
      <c r="CL694" s="298"/>
      <c r="CM694" s="298"/>
      <c r="CN694" s="298"/>
      <c r="CO694" s="298"/>
      <c r="CP694" s="298"/>
      <c r="CQ694" s="298"/>
      <c r="CR694" s="298"/>
      <c r="CS694" s="298"/>
      <c r="CT694" s="298"/>
      <c r="CU694" s="298"/>
      <c r="CV694" s="298"/>
      <c r="CW694" s="298"/>
      <c r="CX694" s="298"/>
      <c r="CY694" s="298"/>
      <c r="CZ694" s="298"/>
    </row>
    <row r="695" spans="2:104" s="297" customFormat="1" ht="22.5" customHeight="1" thickBot="1" x14ac:dyDescent="0.3">
      <c r="B695" s="516"/>
      <c r="C695" s="764"/>
      <c r="D695" s="687"/>
      <c r="E695" s="301" t="s">
        <v>116</v>
      </c>
      <c r="F695" s="54">
        <f t="shared" si="143"/>
        <v>0</v>
      </c>
      <c r="G695" s="123">
        <v>0</v>
      </c>
      <c r="H695" s="123">
        <v>0</v>
      </c>
      <c r="I695" s="123">
        <v>0</v>
      </c>
      <c r="J695" s="123">
        <v>0</v>
      </c>
      <c r="K695" s="75">
        <f t="shared" si="144"/>
        <v>0</v>
      </c>
      <c r="L695" s="123">
        <v>0</v>
      </c>
      <c r="M695" s="123">
        <v>0</v>
      </c>
      <c r="N695" s="123">
        <v>0</v>
      </c>
      <c r="O695" s="123">
        <v>0</v>
      </c>
      <c r="P695" s="352">
        <f t="shared" si="141"/>
        <v>0</v>
      </c>
      <c r="Q695" s="123">
        <v>0</v>
      </c>
      <c r="R695" s="123">
        <v>0</v>
      </c>
      <c r="S695" s="123">
        <v>0</v>
      </c>
      <c r="T695" s="123">
        <v>0</v>
      </c>
      <c r="U695" s="352">
        <f t="shared" si="142"/>
        <v>0</v>
      </c>
      <c r="V695" s="298"/>
      <c r="W695" s="298"/>
      <c r="X695" s="298"/>
      <c r="Y695" s="298"/>
      <c r="Z695" s="298"/>
      <c r="AA695" s="298"/>
      <c r="AB695" s="298"/>
      <c r="AC695" s="298"/>
      <c r="AD695" s="298"/>
      <c r="AE695" s="298"/>
      <c r="AF695" s="298"/>
      <c r="AG695" s="298"/>
      <c r="AH695" s="298"/>
      <c r="AI695" s="298"/>
      <c r="AJ695" s="298"/>
      <c r="AK695" s="298"/>
      <c r="AL695" s="298"/>
      <c r="AM695" s="298"/>
      <c r="AN695" s="298"/>
      <c r="AO695" s="298"/>
      <c r="AP695" s="298"/>
      <c r="AQ695" s="298"/>
      <c r="AR695" s="298"/>
      <c r="AS695" s="298"/>
      <c r="AT695" s="298"/>
      <c r="AU695" s="298"/>
      <c r="AV695" s="298"/>
      <c r="AW695" s="298"/>
      <c r="AX695" s="298"/>
      <c r="AY695" s="298"/>
      <c r="AZ695" s="298"/>
      <c r="BA695" s="298"/>
      <c r="BB695" s="298"/>
      <c r="BC695" s="298"/>
      <c r="BD695" s="298"/>
      <c r="BE695" s="298"/>
      <c r="BF695" s="298"/>
      <c r="BG695" s="298"/>
      <c r="BH695" s="298"/>
      <c r="BI695" s="298"/>
      <c r="BJ695" s="298"/>
      <c r="BK695" s="298"/>
      <c r="BL695" s="298"/>
      <c r="BM695" s="298"/>
      <c r="BN695" s="298"/>
      <c r="BO695" s="298"/>
      <c r="BP695" s="298"/>
      <c r="BQ695" s="298"/>
      <c r="BR695" s="298"/>
      <c r="BS695" s="298"/>
      <c r="BT695" s="298"/>
      <c r="BU695" s="298"/>
      <c r="BV695" s="298"/>
      <c r="BW695" s="298"/>
      <c r="BX695" s="298"/>
      <c r="BY695" s="298"/>
      <c r="BZ695" s="298"/>
      <c r="CA695" s="298"/>
      <c r="CB695" s="298"/>
      <c r="CC695" s="298"/>
      <c r="CD695" s="298"/>
      <c r="CE695" s="298"/>
      <c r="CF695" s="298"/>
      <c r="CG695" s="298"/>
      <c r="CH695" s="298"/>
      <c r="CI695" s="298"/>
      <c r="CJ695" s="298"/>
      <c r="CK695" s="298"/>
      <c r="CL695" s="298"/>
      <c r="CM695" s="298"/>
      <c r="CN695" s="298"/>
      <c r="CO695" s="298"/>
      <c r="CP695" s="298"/>
      <c r="CQ695" s="298"/>
      <c r="CR695" s="298"/>
      <c r="CS695" s="298"/>
      <c r="CT695" s="298"/>
      <c r="CU695" s="298"/>
      <c r="CV695" s="298"/>
      <c r="CW695" s="298"/>
      <c r="CX695" s="298"/>
      <c r="CY695" s="298"/>
      <c r="CZ695" s="298"/>
    </row>
    <row r="696" spans="2:104" s="297" customFormat="1" ht="25.5" customHeight="1" thickBot="1" x14ac:dyDescent="0.3">
      <c r="B696" s="544">
        <v>24</v>
      </c>
      <c r="C696" s="764"/>
      <c r="D696" s="682" t="s">
        <v>487</v>
      </c>
      <c r="E696" s="98" t="s">
        <v>120</v>
      </c>
      <c r="F696" s="54">
        <f t="shared" si="143"/>
        <v>25</v>
      </c>
      <c r="G696" s="161">
        <v>7</v>
      </c>
      <c r="H696" s="161">
        <v>0</v>
      </c>
      <c r="I696" s="161">
        <v>0</v>
      </c>
      <c r="J696" s="161">
        <v>0</v>
      </c>
      <c r="K696" s="75">
        <f t="shared" si="144"/>
        <v>7</v>
      </c>
      <c r="L696" s="124">
        <v>11</v>
      </c>
      <c r="M696" s="124">
        <v>0</v>
      </c>
      <c r="N696" s="124">
        <v>0</v>
      </c>
      <c r="O696" s="124">
        <v>0</v>
      </c>
      <c r="P696" s="352">
        <f t="shared" si="141"/>
        <v>11</v>
      </c>
      <c r="Q696" s="123">
        <v>7</v>
      </c>
      <c r="R696" s="123">
        <v>0</v>
      </c>
      <c r="S696" s="123">
        <v>0</v>
      </c>
      <c r="T696" s="123">
        <v>0</v>
      </c>
      <c r="U696" s="352">
        <f t="shared" si="142"/>
        <v>7</v>
      </c>
      <c r="V696" s="298"/>
      <c r="W696" s="298"/>
      <c r="X696" s="298"/>
      <c r="Y696" s="298"/>
      <c r="Z696" s="298"/>
      <c r="AA696" s="298"/>
      <c r="AB696" s="298"/>
      <c r="AC696" s="298"/>
      <c r="AD696" s="298"/>
      <c r="AE696" s="298"/>
      <c r="AF696" s="298"/>
      <c r="AG696" s="298"/>
      <c r="AH696" s="298"/>
      <c r="AI696" s="298"/>
      <c r="AJ696" s="298"/>
      <c r="AK696" s="298"/>
      <c r="AL696" s="298"/>
      <c r="AM696" s="298"/>
      <c r="AN696" s="298"/>
      <c r="AO696" s="298"/>
      <c r="AP696" s="298"/>
      <c r="AQ696" s="298"/>
      <c r="AR696" s="298"/>
      <c r="AS696" s="298"/>
      <c r="AT696" s="298"/>
      <c r="AU696" s="298"/>
      <c r="AV696" s="298"/>
      <c r="AW696" s="298"/>
      <c r="AX696" s="298"/>
      <c r="AY696" s="298"/>
      <c r="AZ696" s="298"/>
      <c r="BA696" s="298"/>
      <c r="BB696" s="298"/>
      <c r="BC696" s="298"/>
      <c r="BD696" s="298"/>
      <c r="BE696" s="298"/>
      <c r="BF696" s="298"/>
      <c r="BG696" s="298"/>
      <c r="BH696" s="298"/>
      <c r="BI696" s="298"/>
      <c r="BJ696" s="298"/>
      <c r="BK696" s="298"/>
      <c r="BL696" s="298"/>
      <c r="BM696" s="298"/>
      <c r="BN696" s="298"/>
      <c r="BO696" s="298"/>
      <c r="BP696" s="298"/>
      <c r="BQ696" s="298"/>
      <c r="BR696" s="298"/>
      <c r="BS696" s="298"/>
      <c r="BT696" s="298"/>
      <c r="BU696" s="298"/>
      <c r="BV696" s="298"/>
      <c r="BW696" s="298"/>
      <c r="BX696" s="298"/>
      <c r="BY696" s="298"/>
      <c r="BZ696" s="298"/>
      <c r="CA696" s="298"/>
      <c r="CB696" s="298"/>
      <c r="CC696" s="298"/>
      <c r="CD696" s="298"/>
      <c r="CE696" s="298"/>
      <c r="CF696" s="298"/>
      <c r="CG696" s="298"/>
      <c r="CH696" s="298"/>
      <c r="CI696" s="298"/>
      <c r="CJ696" s="298"/>
      <c r="CK696" s="298"/>
      <c r="CL696" s="298"/>
      <c r="CM696" s="298"/>
      <c r="CN696" s="298"/>
      <c r="CO696" s="298"/>
      <c r="CP696" s="298"/>
      <c r="CQ696" s="298"/>
      <c r="CR696" s="298"/>
      <c r="CS696" s="298"/>
      <c r="CT696" s="298"/>
      <c r="CU696" s="298"/>
      <c r="CV696" s="298"/>
      <c r="CW696" s="298"/>
      <c r="CX696" s="298"/>
      <c r="CY696" s="298"/>
      <c r="CZ696" s="298"/>
    </row>
    <row r="697" spans="2:104" s="297" customFormat="1" ht="21" customHeight="1" thickBot="1" x14ac:dyDescent="0.3">
      <c r="B697" s="545"/>
      <c r="C697" s="764"/>
      <c r="D697" s="683"/>
      <c r="E697" s="90" t="s">
        <v>207</v>
      </c>
      <c r="F697" s="54">
        <f t="shared" si="143"/>
        <v>0</v>
      </c>
      <c r="G697" s="160">
        <v>0</v>
      </c>
      <c r="H697" s="160">
        <v>0</v>
      </c>
      <c r="I697" s="160">
        <v>0</v>
      </c>
      <c r="J697" s="160">
        <v>0</v>
      </c>
      <c r="K697" s="75">
        <f t="shared" si="144"/>
        <v>0</v>
      </c>
      <c r="L697" s="121">
        <v>0</v>
      </c>
      <c r="M697" s="121">
        <v>0</v>
      </c>
      <c r="N697" s="121">
        <v>0</v>
      </c>
      <c r="O697" s="121">
        <v>0</v>
      </c>
      <c r="P697" s="352">
        <f t="shared" si="141"/>
        <v>0</v>
      </c>
      <c r="Q697" s="123">
        <v>0</v>
      </c>
      <c r="R697" s="123">
        <v>0</v>
      </c>
      <c r="S697" s="123">
        <v>0</v>
      </c>
      <c r="T697" s="123">
        <v>0</v>
      </c>
      <c r="U697" s="352">
        <f t="shared" si="142"/>
        <v>0</v>
      </c>
      <c r="V697" s="298"/>
      <c r="W697" s="298"/>
      <c r="X697" s="298"/>
      <c r="Y697" s="298"/>
      <c r="Z697" s="298"/>
      <c r="AA697" s="298"/>
      <c r="AB697" s="298"/>
      <c r="AC697" s="298"/>
      <c r="AD697" s="298"/>
      <c r="AE697" s="298"/>
      <c r="AF697" s="298"/>
      <c r="AG697" s="298"/>
      <c r="AH697" s="298"/>
      <c r="AI697" s="298"/>
      <c r="AJ697" s="298"/>
      <c r="AK697" s="298"/>
      <c r="AL697" s="298"/>
      <c r="AM697" s="298"/>
      <c r="AN697" s="298"/>
      <c r="AO697" s="298"/>
      <c r="AP697" s="298"/>
      <c r="AQ697" s="298"/>
      <c r="AR697" s="298"/>
      <c r="AS697" s="298"/>
      <c r="AT697" s="298"/>
      <c r="AU697" s="298"/>
      <c r="AV697" s="298"/>
      <c r="AW697" s="298"/>
      <c r="AX697" s="298"/>
      <c r="AY697" s="298"/>
      <c r="AZ697" s="298"/>
      <c r="BA697" s="298"/>
      <c r="BB697" s="298"/>
      <c r="BC697" s="298"/>
      <c r="BD697" s="298"/>
      <c r="BE697" s="298"/>
      <c r="BF697" s="298"/>
      <c r="BG697" s="298"/>
      <c r="BH697" s="298"/>
      <c r="BI697" s="298"/>
      <c r="BJ697" s="298"/>
      <c r="BK697" s="298"/>
      <c r="BL697" s="298"/>
      <c r="BM697" s="298"/>
      <c r="BN697" s="298"/>
      <c r="BO697" s="298"/>
      <c r="BP697" s="298"/>
      <c r="BQ697" s="298"/>
      <c r="BR697" s="298"/>
      <c r="BS697" s="298"/>
      <c r="BT697" s="298"/>
      <c r="BU697" s="298"/>
      <c r="BV697" s="298"/>
      <c r="BW697" s="298"/>
      <c r="BX697" s="298"/>
      <c r="BY697" s="298"/>
      <c r="BZ697" s="298"/>
      <c r="CA697" s="298"/>
      <c r="CB697" s="298"/>
      <c r="CC697" s="298"/>
      <c r="CD697" s="298"/>
      <c r="CE697" s="298"/>
      <c r="CF697" s="298"/>
      <c r="CG697" s="298"/>
      <c r="CH697" s="298"/>
      <c r="CI697" s="298"/>
      <c r="CJ697" s="298"/>
      <c r="CK697" s="298"/>
      <c r="CL697" s="298"/>
      <c r="CM697" s="298"/>
      <c r="CN697" s="298"/>
      <c r="CO697" s="298"/>
      <c r="CP697" s="298"/>
      <c r="CQ697" s="298"/>
      <c r="CR697" s="298"/>
      <c r="CS697" s="298"/>
      <c r="CT697" s="298"/>
      <c r="CU697" s="298"/>
      <c r="CV697" s="298"/>
      <c r="CW697" s="298"/>
      <c r="CX697" s="298"/>
      <c r="CY697" s="298"/>
      <c r="CZ697" s="298"/>
    </row>
    <row r="698" spans="2:104" s="297" customFormat="1" ht="23.25" customHeight="1" thickBot="1" x14ac:dyDescent="0.3">
      <c r="B698" s="545"/>
      <c r="C698" s="764"/>
      <c r="D698" s="683"/>
      <c r="E698" s="91" t="s">
        <v>116</v>
      </c>
      <c r="F698" s="54">
        <f t="shared" si="143"/>
        <v>21</v>
      </c>
      <c r="G698" s="124">
        <v>4</v>
      </c>
      <c r="H698" s="124">
        <v>0</v>
      </c>
      <c r="I698" s="124">
        <v>0</v>
      </c>
      <c r="J698" s="124">
        <v>0</v>
      </c>
      <c r="K698" s="75">
        <f t="shared" si="144"/>
        <v>4</v>
      </c>
      <c r="L698" s="124">
        <v>12</v>
      </c>
      <c r="M698" s="124">
        <v>0</v>
      </c>
      <c r="N698" s="124">
        <v>0</v>
      </c>
      <c r="O698" s="124">
        <v>0</v>
      </c>
      <c r="P698" s="352">
        <f t="shared" si="141"/>
        <v>12</v>
      </c>
      <c r="Q698" s="123">
        <v>5</v>
      </c>
      <c r="R698" s="123">
        <v>0</v>
      </c>
      <c r="S698" s="123">
        <v>0</v>
      </c>
      <c r="T698" s="123">
        <v>0</v>
      </c>
      <c r="U698" s="352">
        <f t="shared" si="142"/>
        <v>5</v>
      </c>
      <c r="V698" s="298"/>
      <c r="W698" s="298"/>
      <c r="X698" s="298"/>
      <c r="Y698" s="298"/>
      <c r="Z698" s="298"/>
      <c r="AA698" s="298"/>
      <c r="AB698" s="298"/>
      <c r="AC698" s="298"/>
      <c r="AD698" s="298"/>
      <c r="AE698" s="298"/>
      <c r="AF698" s="298"/>
      <c r="AG698" s="298"/>
      <c r="AH698" s="298"/>
      <c r="AI698" s="298"/>
      <c r="AJ698" s="298"/>
      <c r="AK698" s="298"/>
      <c r="AL698" s="298"/>
      <c r="AM698" s="298"/>
      <c r="AN698" s="298"/>
      <c r="AO698" s="298"/>
      <c r="AP698" s="298"/>
      <c r="AQ698" s="298"/>
      <c r="AR698" s="298"/>
      <c r="AS698" s="298"/>
      <c r="AT698" s="298"/>
      <c r="AU698" s="298"/>
      <c r="AV698" s="298"/>
      <c r="AW698" s="298"/>
      <c r="AX698" s="298"/>
      <c r="AY698" s="298"/>
      <c r="AZ698" s="298"/>
      <c r="BA698" s="298"/>
      <c r="BB698" s="298"/>
      <c r="BC698" s="298"/>
      <c r="BD698" s="298"/>
      <c r="BE698" s="298"/>
      <c r="BF698" s="298"/>
      <c r="BG698" s="298"/>
      <c r="BH698" s="298"/>
      <c r="BI698" s="298"/>
      <c r="BJ698" s="298"/>
      <c r="BK698" s="298"/>
      <c r="BL698" s="298"/>
      <c r="BM698" s="298"/>
      <c r="BN698" s="298"/>
      <c r="BO698" s="298"/>
      <c r="BP698" s="298"/>
      <c r="BQ698" s="298"/>
      <c r="BR698" s="298"/>
      <c r="BS698" s="298"/>
      <c r="BT698" s="298"/>
      <c r="BU698" s="298"/>
      <c r="BV698" s="298"/>
      <c r="BW698" s="298"/>
      <c r="BX698" s="298"/>
      <c r="BY698" s="298"/>
      <c r="BZ698" s="298"/>
      <c r="CA698" s="298"/>
      <c r="CB698" s="298"/>
      <c r="CC698" s="298"/>
      <c r="CD698" s="298"/>
      <c r="CE698" s="298"/>
      <c r="CF698" s="298"/>
      <c r="CG698" s="298"/>
      <c r="CH698" s="298"/>
      <c r="CI698" s="298"/>
      <c r="CJ698" s="298"/>
      <c r="CK698" s="298"/>
      <c r="CL698" s="298"/>
      <c r="CM698" s="298"/>
      <c r="CN698" s="298"/>
      <c r="CO698" s="298"/>
      <c r="CP698" s="298"/>
      <c r="CQ698" s="298"/>
      <c r="CR698" s="298"/>
      <c r="CS698" s="298"/>
      <c r="CT698" s="298"/>
      <c r="CU698" s="298"/>
      <c r="CV698" s="298"/>
      <c r="CW698" s="298"/>
      <c r="CX698" s="298"/>
      <c r="CY698" s="298"/>
      <c r="CZ698" s="298"/>
    </row>
    <row r="699" spans="2:104" s="297" customFormat="1" ht="23.25" customHeight="1" thickBot="1" x14ac:dyDescent="0.3">
      <c r="B699" s="545"/>
      <c r="C699" s="764"/>
      <c r="D699" s="683"/>
      <c r="E699" s="100" t="s">
        <v>637</v>
      </c>
      <c r="F699" s="54">
        <f t="shared" si="143"/>
        <v>2</v>
      </c>
      <c r="G699" s="122">
        <v>0</v>
      </c>
      <c r="H699" s="122">
        <v>0</v>
      </c>
      <c r="I699" s="122">
        <v>0</v>
      </c>
      <c r="J699" s="122">
        <v>0</v>
      </c>
      <c r="K699" s="75">
        <f t="shared" si="144"/>
        <v>0</v>
      </c>
      <c r="L699" s="160">
        <v>2</v>
      </c>
      <c r="M699" s="160">
        <v>0</v>
      </c>
      <c r="N699" s="160">
        <v>0</v>
      </c>
      <c r="O699" s="160">
        <v>0</v>
      </c>
      <c r="P699" s="352">
        <f t="shared" si="141"/>
        <v>2</v>
      </c>
      <c r="Q699" s="123">
        <v>0</v>
      </c>
      <c r="R699" s="123">
        <v>0</v>
      </c>
      <c r="S699" s="123">
        <v>0</v>
      </c>
      <c r="T699" s="123">
        <v>0</v>
      </c>
      <c r="U699" s="352">
        <f t="shared" si="142"/>
        <v>0</v>
      </c>
      <c r="V699" s="298"/>
      <c r="W699" s="298"/>
      <c r="X699" s="298"/>
      <c r="Y699" s="298"/>
      <c r="Z699" s="298"/>
      <c r="AA699" s="298"/>
      <c r="AB699" s="298"/>
      <c r="AC699" s="298"/>
      <c r="AD699" s="298"/>
      <c r="AE699" s="298"/>
      <c r="AF699" s="298"/>
      <c r="AG699" s="298"/>
      <c r="AH699" s="298"/>
      <c r="AI699" s="298"/>
      <c r="AJ699" s="298"/>
      <c r="AK699" s="298"/>
      <c r="AL699" s="298"/>
      <c r="AM699" s="298"/>
      <c r="AN699" s="298"/>
      <c r="AO699" s="298"/>
      <c r="AP699" s="298"/>
      <c r="AQ699" s="298"/>
      <c r="AR699" s="298"/>
      <c r="AS699" s="298"/>
      <c r="AT699" s="298"/>
      <c r="AU699" s="298"/>
      <c r="AV699" s="298"/>
      <c r="AW699" s="298"/>
      <c r="AX699" s="298"/>
      <c r="AY699" s="298"/>
      <c r="AZ699" s="298"/>
      <c r="BA699" s="298"/>
      <c r="BB699" s="298"/>
      <c r="BC699" s="298"/>
      <c r="BD699" s="298"/>
      <c r="BE699" s="298"/>
      <c r="BF699" s="298"/>
      <c r="BG699" s="298"/>
      <c r="BH699" s="298"/>
      <c r="BI699" s="298"/>
      <c r="BJ699" s="298"/>
      <c r="BK699" s="298"/>
      <c r="BL699" s="298"/>
      <c r="BM699" s="298"/>
      <c r="BN699" s="298"/>
      <c r="BO699" s="298"/>
      <c r="BP699" s="298"/>
      <c r="BQ699" s="298"/>
      <c r="BR699" s="298"/>
      <c r="BS699" s="298"/>
      <c r="BT699" s="298"/>
      <c r="BU699" s="298"/>
      <c r="BV699" s="298"/>
      <c r="BW699" s="298"/>
      <c r="BX699" s="298"/>
      <c r="BY699" s="298"/>
      <c r="BZ699" s="298"/>
      <c r="CA699" s="298"/>
      <c r="CB699" s="298"/>
      <c r="CC699" s="298"/>
      <c r="CD699" s="298"/>
      <c r="CE699" s="298"/>
      <c r="CF699" s="298"/>
      <c r="CG699" s="298"/>
      <c r="CH699" s="298"/>
      <c r="CI699" s="298"/>
      <c r="CJ699" s="298"/>
      <c r="CK699" s="298"/>
      <c r="CL699" s="298"/>
      <c r="CM699" s="298"/>
      <c r="CN699" s="298"/>
      <c r="CO699" s="298"/>
      <c r="CP699" s="298"/>
      <c r="CQ699" s="298"/>
      <c r="CR699" s="298"/>
      <c r="CS699" s="298"/>
      <c r="CT699" s="298"/>
      <c r="CU699" s="298"/>
      <c r="CV699" s="298"/>
      <c r="CW699" s="298"/>
      <c r="CX699" s="298"/>
      <c r="CY699" s="298"/>
      <c r="CZ699" s="298"/>
    </row>
    <row r="700" spans="2:104" s="297" customFormat="1" ht="24" customHeight="1" thickBot="1" x14ac:dyDescent="0.3">
      <c r="B700" s="516"/>
      <c r="C700" s="764"/>
      <c r="D700" s="684"/>
      <c r="E700" s="100" t="s">
        <v>636</v>
      </c>
      <c r="F700" s="54">
        <f t="shared" si="143"/>
        <v>0</v>
      </c>
      <c r="G700" s="123">
        <v>0</v>
      </c>
      <c r="H700" s="123">
        <v>0</v>
      </c>
      <c r="I700" s="123">
        <v>0</v>
      </c>
      <c r="J700" s="123">
        <v>0</v>
      </c>
      <c r="K700" s="75">
        <f t="shared" si="144"/>
        <v>0</v>
      </c>
      <c r="L700" s="161">
        <v>0</v>
      </c>
      <c r="M700" s="161">
        <v>0</v>
      </c>
      <c r="N700" s="161">
        <v>0</v>
      </c>
      <c r="O700" s="161">
        <v>0</v>
      </c>
      <c r="P700" s="352">
        <f t="shared" si="141"/>
        <v>0</v>
      </c>
      <c r="Q700" s="123">
        <v>0</v>
      </c>
      <c r="R700" s="123">
        <v>0</v>
      </c>
      <c r="S700" s="123">
        <v>0</v>
      </c>
      <c r="T700" s="123">
        <v>0</v>
      </c>
      <c r="U700" s="352">
        <f t="shared" si="142"/>
        <v>0</v>
      </c>
      <c r="V700" s="298"/>
      <c r="W700" s="298"/>
      <c r="X700" s="298"/>
      <c r="Y700" s="298"/>
      <c r="Z700" s="298"/>
      <c r="AA700" s="298"/>
      <c r="AB700" s="298"/>
      <c r="AC700" s="298"/>
      <c r="AD700" s="298"/>
      <c r="AE700" s="298"/>
      <c r="AF700" s="298"/>
      <c r="AG700" s="298"/>
      <c r="AH700" s="298"/>
      <c r="AI700" s="298"/>
      <c r="AJ700" s="298"/>
      <c r="AK700" s="298"/>
      <c r="AL700" s="298"/>
      <c r="AM700" s="298"/>
      <c r="AN700" s="298"/>
      <c r="AO700" s="298"/>
      <c r="AP700" s="298"/>
      <c r="AQ700" s="298"/>
      <c r="AR700" s="298"/>
      <c r="AS700" s="298"/>
      <c r="AT700" s="298"/>
      <c r="AU700" s="298"/>
      <c r="AV700" s="298"/>
      <c r="AW700" s="298"/>
      <c r="AX700" s="298"/>
      <c r="AY700" s="298"/>
      <c r="AZ700" s="298"/>
      <c r="BA700" s="298"/>
      <c r="BB700" s="298"/>
      <c r="BC700" s="298"/>
      <c r="BD700" s="298"/>
      <c r="BE700" s="298"/>
      <c r="BF700" s="298"/>
      <c r="BG700" s="298"/>
      <c r="BH700" s="298"/>
      <c r="BI700" s="298"/>
      <c r="BJ700" s="298"/>
      <c r="BK700" s="298"/>
      <c r="BL700" s="298"/>
      <c r="BM700" s="298"/>
      <c r="BN700" s="298"/>
      <c r="BO700" s="298"/>
      <c r="BP700" s="298"/>
      <c r="BQ700" s="298"/>
      <c r="BR700" s="298"/>
      <c r="BS700" s="298"/>
      <c r="BT700" s="298"/>
      <c r="BU700" s="298"/>
      <c r="BV700" s="298"/>
      <c r="BW700" s="298"/>
      <c r="BX700" s="298"/>
      <c r="BY700" s="298"/>
      <c r="BZ700" s="298"/>
      <c r="CA700" s="298"/>
      <c r="CB700" s="298"/>
      <c r="CC700" s="298"/>
      <c r="CD700" s="298"/>
      <c r="CE700" s="298"/>
      <c r="CF700" s="298"/>
      <c r="CG700" s="298"/>
      <c r="CH700" s="298"/>
      <c r="CI700" s="298"/>
      <c r="CJ700" s="298"/>
      <c r="CK700" s="298"/>
      <c r="CL700" s="298"/>
      <c r="CM700" s="298"/>
      <c r="CN700" s="298"/>
      <c r="CO700" s="298"/>
      <c r="CP700" s="298"/>
      <c r="CQ700" s="298"/>
      <c r="CR700" s="298"/>
      <c r="CS700" s="298"/>
      <c r="CT700" s="298"/>
      <c r="CU700" s="298"/>
      <c r="CV700" s="298"/>
      <c r="CW700" s="298"/>
      <c r="CX700" s="298"/>
      <c r="CY700" s="298"/>
      <c r="CZ700" s="298"/>
    </row>
    <row r="701" spans="2:104" s="297" customFormat="1" ht="21.75" customHeight="1" thickBot="1" x14ac:dyDescent="0.3">
      <c r="B701" s="544">
        <v>25</v>
      </c>
      <c r="C701" s="764"/>
      <c r="D701" s="682" t="s">
        <v>711</v>
      </c>
      <c r="E701" s="96" t="s">
        <v>120</v>
      </c>
      <c r="F701" s="54">
        <f t="shared" si="143"/>
        <v>0</v>
      </c>
      <c r="G701" s="267"/>
      <c r="H701" s="267"/>
      <c r="I701" s="267"/>
      <c r="J701" s="267"/>
      <c r="K701" s="75">
        <f t="shared" si="144"/>
        <v>0</v>
      </c>
      <c r="L701" s="305"/>
      <c r="M701" s="305"/>
      <c r="N701" s="305"/>
      <c r="O701" s="305"/>
      <c r="P701" s="352">
        <f t="shared" si="141"/>
        <v>0</v>
      </c>
      <c r="Q701" s="305"/>
      <c r="R701" s="305"/>
      <c r="S701" s="305"/>
      <c r="T701" s="305"/>
      <c r="U701" s="352">
        <f t="shared" si="142"/>
        <v>0</v>
      </c>
      <c r="V701" s="298"/>
      <c r="W701" s="298"/>
      <c r="X701" s="298"/>
      <c r="Y701" s="298"/>
      <c r="Z701" s="298"/>
      <c r="AA701" s="298"/>
      <c r="AB701" s="298"/>
      <c r="AC701" s="298"/>
      <c r="AD701" s="298"/>
      <c r="AE701" s="298"/>
      <c r="AF701" s="298"/>
      <c r="AG701" s="298"/>
      <c r="AH701" s="298"/>
      <c r="AI701" s="298"/>
      <c r="AJ701" s="298"/>
      <c r="AK701" s="298"/>
      <c r="AL701" s="298"/>
      <c r="AM701" s="298"/>
      <c r="AN701" s="298"/>
      <c r="AO701" s="298"/>
      <c r="AP701" s="298"/>
      <c r="AQ701" s="298"/>
      <c r="AR701" s="298"/>
      <c r="AS701" s="298"/>
      <c r="AT701" s="298"/>
      <c r="AU701" s="298"/>
      <c r="AV701" s="298"/>
      <c r="AW701" s="298"/>
      <c r="AX701" s="298"/>
      <c r="AY701" s="298"/>
      <c r="AZ701" s="298"/>
      <c r="BA701" s="298"/>
      <c r="BB701" s="298"/>
      <c r="BC701" s="298"/>
      <c r="BD701" s="298"/>
      <c r="BE701" s="298"/>
      <c r="BF701" s="298"/>
      <c r="BG701" s="298"/>
      <c r="BH701" s="298"/>
      <c r="BI701" s="298"/>
      <c r="BJ701" s="298"/>
      <c r="BK701" s="298"/>
      <c r="BL701" s="298"/>
      <c r="BM701" s="298"/>
      <c r="BN701" s="298"/>
      <c r="BO701" s="298"/>
      <c r="BP701" s="298"/>
      <c r="BQ701" s="298"/>
      <c r="BR701" s="298"/>
      <c r="BS701" s="298"/>
      <c r="BT701" s="298"/>
      <c r="BU701" s="298"/>
      <c r="BV701" s="298"/>
      <c r="BW701" s="298"/>
      <c r="BX701" s="298"/>
      <c r="BY701" s="298"/>
      <c r="BZ701" s="298"/>
      <c r="CA701" s="298"/>
      <c r="CB701" s="298"/>
      <c r="CC701" s="298"/>
      <c r="CD701" s="298"/>
      <c r="CE701" s="298"/>
      <c r="CF701" s="298"/>
      <c r="CG701" s="298"/>
      <c r="CH701" s="298"/>
      <c r="CI701" s="298"/>
      <c r="CJ701" s="298"/>
      <c r="CK701" s="298"/>
      <c r="CL701" s="298"/>
      <c r="CM701" s="298"/>
      <c r="CN701" s="298"/>
      <c r="CO701" s="298"/>
      <c r="CP701" s="298"/>
      <c r="CQ701" s="298"/>
      <c r="CR701" s="298"/>
      <c r="CS701" s="298"/>
      <c r="CT701" s="298"/>
      <c r="CU701" s="298"/>
      <c r="CV701" s="298"/>
      <c r="CW701" s="298"/>
      <c r="CX701" s="298"/>
      <c r="CY701" s="298"/>
      <c r="CZ701" s="298"/>
    </row>
    <row r="702" spans="2:104" s="297" customFormat="1" ht="21" customHeight="1" thickBot="1" x14ac:dyDescent="0.3">
      <c r="B702" s="545"/>
      <c r="C702" s="764"/>
      <c r="D702" s="683"/>
      <c r="E702" s="97" t="s">
        <v>207</v>
      </c>
      <c r="F702" s="54">
        <f t="shared" si="143"/>
        <v>0</v>
      </c>
      <c r="G702" s="268"/>
      <c r="H702" s="268"/>
      <c r="I702" s="268"/>
      <c r="J702" s="268"/>
      <c r="K702" s="75">
        <f t="shared" si="144"/>
        <v>0</v>
      </c>
      <c r="L702" s="305"/>
      <c r="M702" s="305"/>
      <c r="N702" s="305"/>
      <c r="O702" s="305"/>
      <c r="P702" s="352">
        <f t="shared" si="141"/>
        <v>0</v>
      </c>
      <c r="Q702" s="305"/>
      <c r="R702" s="305"/>
      <c r="S702" s="305"/>
      <c r="T702" s="305"/>
      <c r="U702" s="352">
        <f t="shared" si="142"/>
        <v>0</v>
      </c>
      <c r="V702" s="298"/>
      <c r="W702" s="298"/>
      <c r="X702" s="298"/>
      <c r="Y702" s="298"/>
      <c r="Z702" s="298"/>
      <c r="AA702" s="298"/>
      <c r="AB702" s="298"/>
      <c r="AC702" s="298"/>
      <c r="AD702" s="298"/>
      <c r="AE702" s="298"/>
      <c r="AF702" s="298"/>
      <c r="AG702" s="298"/>
      <c r="AH702" s="298"/>
      <c r="AI702" s="298"/>
      <c r="AJ702" s="298"/>
      <c r="AK702" s="298"/>
      <c r="AL702" s="298"/>
      <c r="AM702" s="298"/>
      <c r="AN702" s="298"/>
      <c r="AO702" s="298"/>
      <c r="AP702" s="298"/>
      <c r="AQ702" s="298"/>
      <c r="AR702" s="298"/>
      <c r="AS702" s="298"/>
      <c r="AT702" s="298"/>
      <c r="AU702" s="298"/>
      <c r="AV702" s="298"/>
      <c r="AW702" s="298"/>
      <c r="AX702" s="298"/>
      <c r="AY702" s="298"/>
      <c r="AZ702" s="298"/>
      <c r="BA702" s="298"/>
      <c r="BB702" s="298"/>
      <c r="BC702" s="298"/>
      <c r="BD702" s="298"/>
      <c r="BE702" s="298"/>
      <c r="BF702" s="298"/>
      <c r="BG702" s="298"/>
      <c r="BH702" s="298"/>
      <c r="BI702" s="298"/>
      <c r="BJ702" s="298"/>
      <c r="BK702" s="298"/>
      <c r="BL702" s="298"/>
      <c r="BM702" s="298"/>
      <c r="BN702" s="298"/>
      <c r="BO702" s="298"/>
      <c r="BP702" s="298"/>
      <c r="BQ702" s="298"/>
      <c r="BR702" s="298"/>
      <c r="BS702" s="298"/>
      <c r="BT702" s="298"/>
      <c r="BU702" s="298"/>
      <c r="BV702" s="298"/>
      <c r="BW702" s="298"/>
      <c r="BX702" s="298"/>
      <c r="BY702" s="298"/>
      <c r="BZ702" s="298"/>
      <c r="CA702" s="298"/>
      <c r="CB702" s="298"/>
      <c r="CC702" s="298"/>
      <c r="CD702" s="298"/>
      <c r="CE702" s="298"/>
      <c r="CF702" s="298"/>
      <c r="CG702" s="298"/>
      <c r="CH702" s="298"/>
      <c r="CI702" s="298"/>
      <c r="CJ702" s="298"/>
      <c r="CK702" s="298"/>
      <c r="CL702" s="298"/>
      <c r="CM702" s="298"/>
      <c r="CN702" s="298"/>
      <c r="CO702" s="298"/>
      <c r="CP702" s="298"/>
      <c r="CQ702" s="298"/>
      <c r="CR702" s="298"/>
      <c r="CS702" s="298"/>
      <c r="CT702" s="298"/>
      <c r="CU702" s="298"/>
      <c r="CV702" s="298"/>
      <c r="CW702" s="298"/>
      <c r="CX702" s="298"/>
      <c r="CY702" s="298"/>
      <c r="CZ702" s="298"/>
    </row>
    <row r="703" spans="2:104" s="297" customFormat="1" ht="20.25" customHeight="1" thickBot="1" x14ac:dyDescent="0.3">
      <c r="B703" s="545"/>
      <c r="C703" s="764"/>
      <c r="D703" s="683"/>
      <c r="E703" s="99" t="s">
        <v>116</v>
      </c>
      <c r="F703" s="54">
        <f t="shared" si="143"/>
        <v>0</v>
      </c>
      <c r="G703" s="124">
        <v>0</v>
      </c>
      <c r="H703" s="124">
        <v>0</v>
      </c>
      <c r="I703" s="124">
        <v>0</v>
      </c>
      <c r="J703" s="124">
        <v>0</v>
      </c>
      <c r="K703" s="75">
        <f t="shared" si="144"/>
        <v>0</v>
      </c>
      <c r="L703" s="124">
        <v>0</v>
      </c>
      <c r="M703" s="124">
        <v>0</v>
      </c>
      <c r="N703" s="124">
        <v>0</v>
      </c>
      <c r="O703" s="124">
        <v>0</v>
      </c>
      <c r="P703" s="352">
        <f t="shared" si="141"/>
        <v>0</v>
      </c>
      <c r="Q703" s="124">
        <v>0</v>
      </c>
      <c r="R703" s="124">
        <v>0</v>
      </c>
      <c r="S703" s="124">
        <v>0</v>
      </c>
      <c r="T703" s="124">
        <v>0</v>
      </c>
      <c r="U703" s="352">
        <f t="shared" si="142"/>
        <v>0</v>
      </c>
      <c r="V703" s="298"/>
      <c r="W703" s="298"/>
      <c r="X703" s="298"/>
      <c r="Y703" s="298"/>
      <c r="Z703" s="298"/>
      <c r="AA703" s="298"/>
      <c r="AB703" s="298"/>
      <c r="AC703" s="298"/>
      <c r="AD703" s="298"/>
      <c r="AE703" s="298"/>
      <c r="AF703" s="298"/>
      <c r="AG703" s="298"/>
      <c r="AH703" s="298"/>
      <c r="AI703" s="298"/>
      <c r="AJ703" s="298"/>
      <c r="AK703" s="298"/>
      <c r="AL703" s="298"/>
      <c r="AM703" s="298"/>
      <c r="AN703" s="298"/>
      <c r="AO703" s="298"/>
      <c r="AP703" s="298"/>
      <c r="AQ703" s="298"/>
      <c r="AR703" s="298"/>
      <c r="AS703" s="298"/>
      <c r="AT703" s="298"/>
      <c r="AU703" s="298"/>
      <c r="AV703" s="298"/>
      <c r="AW703" s="298"/>
      <c r="AX703" s="298"/>
      <c r="AY703" s="298"/>
      <c r="AZ703" s="298"/>
      <c r="BA703" s="298"/>
      <c r="BB703" s="298"/>
      <c r="BC703" s="298"/>
      <c r="BD703" s="298"/>
      <c r="BE703" s="298"/>
      <c r="BF703" s="298"/>
      <c r="BG703" s="298"/>
      <c r="BH703" s="298"/>
      <c r="BI703" s="298"/>
      <c r="BJ703" s="298"/>
      <c r="BK703" s="298"/>
      <c r="BL703" s="298"/>
      <c r="BM703" s="298"/>
      <c r="BN703" s="298"/>
      <c r="BO703" s="298"/>
      <c r="BP703" s="298"/>
      <c r="BQ703" s="298"/>
      <c r="BR703" s="298"/>
      <c r="BS703" s="298"/>
      <c r="BT703" s="298"/>
      <c r="BU703" s="298"/>
      <c r="BV703" s="298"/>
      <c r="BW703" s="298"/>
      <c r="BX703" s="298"/>
      <c r="BY703" s="298"/>
      <c r="BZ703" s="298"/>
      <c r="CA703" s="298"/>
      <c r="CB703" s="298"/>
      <c r="CC703" s="298"/>
      <c r="CD703" s="298"/>
      <c r="CE703" s="298"/>
      <c r="CF703" s="298"/>
      <c r="CG703" s="298"/>
      <c r="CH703" s="298"/>
      <c r="CI703" s="298"/>
      <c r="CJ703" s="298"/>
      <c r="CK703" s="298"/>
      <c r="CL703" s="298"/>
      <c r="CM703" s="298"/>
      <c r="CN703" s="298"/>
      <c r="CO703" s="298"/>
      <c r="CP703" s="298"/>
      <c r="CQ703" s="298"/>
      <c r="CR703" s="298"/>
      <c r="CS703" s="298"/>
      <c r="CT703" s="298"/>
      <c r="CU703" s="298"/>
      <c r="CV703" s="298"/>
      <c r="CW703" s="298"/>
      <c r="CX703" s="298"/>
      <c r="CY703" s="298"/>
      <c r="CZ703" s="298"/>
    </row>
    <row r="704" spans="2:104" s="297" customFormat="1" ht="20.25" customHeight="1" thickBot="1" x14ac:dyDescent="0.3">
      <c r="B704" s="545"/>
      <c r="C704" s="764"/>
      <c r="D704" s="683"/>
      <c r="E704" s="100" t="s">
        <v>637</v>
      </c>
      <c r="F704" s="54">
        <f t="shared" si="143"/>
        <v>0</v>
      </c>
      <c r="G704" s="122">
        <v>0</v>
      </c>
      <c r="H704" s="122">
        <v>0</v>
      </c>
      <c r="I704" s="122">
        <v>0</v>
      </c>
      <c r="J704" s="122">
        <v>0</v>
      </c>
      <c r="K704" s="75">
        <f t="shared" si="144"/>
        <v>0</v>
      </c>
      <c r="L704" s="160">
        <v>0</v>
      </c>
      <c r="M704" s="160">
        <v>0</v>
      </c>
      <c r="N704" s="160">
        <v>0</v>
      </c>
      <c r="O704" s="160">
        <v>0</v>
      </c>
      <c r="P704" s="352">
        <f t="shared" si="141"/>
        <v>0</v>
      </c>
      <c r="Q704" s="124">
        <v>0</v>
      </c>
      <c r="R704" s="124">
        <v>0</v>
      </c>
      <c r="S704" s="124">
        <v>0</v>
      </c>
      <c r="T704" s="124">
        <v>0</v>
      </c>
      <c r="U704" s="352">
        <f t="shared" si="142"/>
        <v>0</v>
      </c>
      <c r="V704" s="298"/>
      <c r="W704" s="298"/>
      <c r="X704" s="298"/>
      <c r="Y704" s="298"/>
      <c r="Z704" s="298"/>
      <c r="AA704" s="298"/>
      <c r="AB704" s="298"/>
      <c r="AC704" s="298"/>
      <c r="AD704" s="298"/>
      <c r="AE704" s="298"/>
      <c r="AF704" s="298"/>
      <c r="AG704" s="298"/>
      <c r="AH704" s="298"/>
      <c r="AI704" s="298"/>
      <c r="AJ704" s="298"/>
      <c r="AK704" s="298"/>
      <c r="AL704" s="298"/>
      <c r="AM704" s="298"/>
      <c r="AN704" s="298"/>
      <c r="AO704" s="298"/>
      <c r="AP704" s="298"/>
      <c r="AQ704" s="298"/>
      <c r="AR704" s="298"/>
      <c r="AS704" s="298"/>
      <c r="AT704" s="298"/>
      <c r="AU704" s="298"/>
      <c r="AV704" s="298"/>
      <c r="AW704" s="298"/>
      <c r="AX704" s="298"/>
      <c r="AY704" s="298"/>
      <c r="AZ704" s="298"/>
      <c r="BA704" s="298"/>
      <c r="BB704" s="298"/>
      <c r="BC704" s="298"/>
      <c r="BD704" s="298"/>
      <c r="BE704" s="298"/>
      <c r="BF704" s="298"/>
      <c r="BG704" s="298"/>
      <c r="BH704" s="298"/>
      <c r="BI704" s="298"/>
      <c r="BJ704" s="298"/>
      <c r="BK704" s="298"/>
      <c r="BL704" s="298"/>
      <c r="BM704" s="298"/>
      <c r="BN704" s="298"/>
      <c r="BO704" s="298"/>
      <c r="BP704" s="298"/>
      <c r="BQ704" s="298"/>
      <c r="BR704" s="298"/>
      <c r="BS704" s="298"/>
      <c r="BT704" s="298"/>
      <c r="BU704" s="298"/>
      <c r="BV704" s="298"/>
      <c r="BW704" s="298"/>
      <c r="BX704" s="298"/>
      <c r="BY704" s="298"/>
      <c r="BZ704" s="298"/>
      <c r="CA704" s="298"/>
      <c r="CB704" s="298"/>
      <c r="CC704" s="298"/>
      <c r="CD704" s="298"/>
      <c r="CE704" s="298"/>
      <c r="CF704" s="298"/>
      <c r="CG704" s="298"/>
      <c r="CH704" s="298"/>
      <c r="CI704" s="298"/>
      <c r="CJ704" s="298"/>
      <c r="CK704" s="298"/>
      <c r="CL704" s="298"/>
      <c r="CM704" s="298"/>
      <c r="CN704" s="298"/>
      <c r="CO704" s="298"/>
      <c r="CP704" s="298"/>
      <c r="CQ704" s="298"/>
      <c r="CR704" s="298"/>
      <c r="CS704" s="298"/>
      <c r="CT704" s="298"/>
      <c r="CU704" s="298"/>
      <c r="CV704" s="298"/>
      <c r="CW704" s="298"/>
      <c r="CX704" s="298"/>
      <c r="CY704" s="298"/>
      <c r="CZ704" s="298"/>
    </row>
    <row r="705" spans="1:104" s="297" customFormat="1" ht="21" customHeight="1" thickBot="1" x14ac:dyDescent="0.3">
      <c r="B705" s="516"/>
      <c r="C705" s="764"/>
      <c r="D705" s="684"/>
      <c r="E705" s="100" t="s">
        <v>636</v>
      </c>
      <c r="F705" s="54">
        <f t="shared" si="143"/>
        <v>0</v>
      </c>
      <c r="G705" s="123">
        <v>0</v>
      </c>
      <c r="H705" s="123">
        <v>0</v>
      </c>
      <c r="I705" s="123">
        <v>0</v>
      </c>
      <c r="J705" s="123">
        <v>0</v>
      </c>
      <c r="K705" s="75">
        <f t="shared" si="144"/>
        <v>0</v>
      </c>
      <c r="L705" s="161">
        <v>0</v>
      </c>
      <c r="M705" s="161">
        <v>0</v>
      </c>
      <c r="N705" s="161">
        <v>0</v>
      </c>
      <c r="O705" s="161">
        <v>0</v>
      </c>
      <c r="P705" s="352">
        <f t="shared" si="141"/>
        <v>0</v>
      </c>
      <c r="Q705" s="124">
        <v>0</v>
      </c>
      <c r="R705" s="124">
        <v>0</v>
      </c>
      <c r="S705" s="124">
        <v>0</v>
      </c>
      <c r="T705" s="124">
        <v>0</v>
      </c>
      <c r="U705" s="352">
        <f t="shared" si="142"/>
        <v>0</v>
      </c>
      <c r="V705" s="298"/>
      <c r="W705" s="298"/>
      <c r="X705" s="298"/>
      <c r="Y705" s="298"/>
      <c r="Z705" s="298"/>
      <c r="AA705" s="298"/>
      <c r="AB705" s="298"/>
      <c r="AC705" s="298"/>
      <c r="AD705" s="298"/>
      <c r="AE705" s="298"/>
      <c r="AF705" s="298"/>
      <c r="AG705" s="298"/>
      <c r="AH705" s="298"/>
      <c r="AI705" s="298"/>
      <c r="AJ705" s="298"/>
      <c r="AK705" s="298"/>
      <c r="AL705" s="298"/>
      <c r="AM705" s="298"/>
      <c r="AN705" s="298"/>
      <c r="AO705" s="298"/>
      <c r="AP705" s="298"/>
      <c r="AQ705" s="298"/>
      <c r="AR705" s="298"/>
      <c r="AS705" s="298"/>
      <c r="AT705" s="298"/>
      <c r="AU705" s="298"/>
      <c r="AV705" s="298"/>
      <c r="AW705" s="298"/>
      <c r="AX705" s="298"/>
      <c r="AY705" s="298"/>
      <c r="AZ705" s="298"/>
      <c r="BA705" s="298"/>
      <c r="BB705" s="298"/>
      <c r="BC705" s="298"/>
      <c r="BD705" s="298"/>
      <c r="BE705" s="298"/>
      <c r="BF705" s="298"/>
      <c r="BG705" s="298"/>
      <c r="BH705" s="298"/>
      <c r="BI705" s="298"/>
      <c r="BJ705" s="298"/>
      <c r="BK705" s="298"/>
      <c r="BL705" s="298"/>
      <c r="BM705" s="298"/>
      <c r="BN705" s="298"/>
      <c r="BO705" s="298"/>
      <c r="BP705" s="298"/>
      <c r="BQ705" s="298"/>
      <c r="BR705" s="298"/>
      <c r="BS705" s="298"/>
      <c r="BT705" s="298"/>
      <c r="BU705" s="298"/>
      <c r="BV705" s="298"/>
      <c r="BW705" s="298"/>
      <c r="BX705" s="298"/>
      <c r="BY705" s="298"/>
      <c r="BZ705" s="298"/>
      <c r="CA705" s="298"/>
      <c r="CB705" s="298"/>
      <c r="CC705" s="298"/>
      <c r="CD705" s="298"/>
      <c r="CE705" s="298"/>
      <c r="CF705" s="298"/>
      <c r="CG705" s="298"/>
      <c r="CH705" s="298"/>
      <c r="CI705" s="298"/>
      <c r="CJ705" s="298"/>
      <c r="CK705" s="298"/>
      <c r="CL705" s="298"/>
      <c r="CM705" s="298"/>
      <c r="CN705" s="298"/>
      <c r="CO705" s="298"/>
      <c r="CP705" s="298"/>
      <c r="CQ705" s="298"/>
      <c r="CR705" s="298"/>
      <c r="CS705" s="298"/>
      <c r="CT705" s="298"/>
      <c r="CU705" s="298"/>
      <c r="CV705" s="298"/>
      <c r="CW705" s="298"/>
      <c r="CX705" s="298"/>
      <c r="CY705" s="298"/>
      <c r="CZ705" s="298"/>
    </row>
    <row r="706" spans="1:104" s="297" customFormat="1" ht="25.5" customHeight="1" thickBot="1" x14ac:dyDescent="0.3">
      <c r="B706" s="544">
        <v>26</v>
      </c>
      <c r="C706" s="764"/>
      <c r="D706" s="680" t="s">
        <v>259</v>
      </c>
      <c r="E706" s="127" t="s">
        <v>120</v>
      </c>
      <c r="F706" s="54">
        <f t="shared" si="143"/>
        <v>0</v>
      </c>
      <c r="G706" s="161">
        <v>0</v>
      </c>
      <c r="H706" s="161">
        <v>0</v>
      </c>
      <c r="I706" s="161">
        <v>0</v>
      </c>
      <c r="J706" s="161">
        <v>0</v>
      </c>
      <c r="K706" s="75">
        <f t="shared" si="144"/>
        <v>0</v>
      </c>
      <c r="L706" s="124">
        <v>0</v>
      </c>
      <c r="M706" s="124">
        <v>0</v>
      </c>
      <c r="N706" s="124">
        <v>0</v>
      </c>
      <c r="O706" s="124">
        <v>0</v>
      </c>
      <c r="P706" s="352">
        <f t="shared" si="141"/>
        <v>0</v>
      </c>
      <c r="Q706" s="124">
        <v>0</v>
      </c>
      <c r="R706" s="124">
        <v>0</v>
      </c>
      <c r="S706" s="124">
        <v>0</v>
      </c>
      <c r="T706" s="124">
        <v>0</v>
      </c>
      <c r="U706" s="352">
        <f t="shared" si="142"/>
        <v>0</v>
      </c>
      <c r="V706" s="298"/>
      <c r="W706" s="298"/>
      <c r="X706" s="298"/>
      <c r="Y706" s="298"/>
      <c r="Z706" s="298"/>
      <c r="AA706" s="298"/>
      <c r="AB706" s="298"/>
      <c r="AC706" s="298"/>
      <c r="AD706" s="298"/>
      <c r="AE706" s="298"/>
      <c r="AF706" s="298"/>
      <c r="AG706" s="298"/>
      <c r="AH706" s="298"/>
      <c r="AI706" s="298"/>
      <c r="AJ706" s="298"/>
      <c r="AK706" s="298"/>
      <c r="AL706" s="298"/>
      <c r="AM706" s="298"/>
      <c r="AN706" s="298"/>
      <c r="AO706" s="298"/>
      <c r="AP706" s="298"/>
      <c r="AQ706" s="298"/>
      <c r="AR706" s="298"/>
      <c r="AS706" s="298"/>
      <c r="AT706" s="298"/>
      <c r="AU706" s="298"/>
      <c r="AV706" s="298"/>
      <c r="AW706" s="298"/>
      <c r="AX706" s="298"/>
      <c r="AY706" s="298"/>
      <c r="AZ706" s="298"/>
      <c r="BA706" s="298"/>
      <c r="BB706" s="298"/>
      <c r="BC706" s="298"/>
      <c r="BD706" s="298"/>
      <c r="BE706" s="298"/>
      <c r="BF706" s="298"/>
      <c r="BG706" s="298"/>
      <c r="BH706" s="298"/>
      <c r="BI706" s="298"/>
      <c r="BJ706" s="298"/>
      <c r="BK706" s="298"/>
      <c r="BL706" s="298"/>
      <c r="BM706" s="298"/>
      <c r="BN706" s="298"/>
      <c r="BO706" s="298"/>
      <c r="BP706" s="298"/>
      <c r="BQ706" s="298"/>
      <c r="BR706" s="298"/>
      <c r="BS706" s="298"/>
      <c r="BT706" s="298"/>
      <c r="BU706" s="298"/>
      <c r="BV706" s="298"/>
      <c r="BW706" s="298"/>
      <c r="BX706" s="298"/>
      <c r="BY706" s="298"/>
      <c r="BZ706" s="298"/>
      <c r="CA706" s="298"/>
      <c r="CB706" s="298"/>
      <c r="CC706" s="298"/>
      <c r="CD706" s="298"/>
      <c r="CE706" s="298"/>
      <c r="CF706" s="298"/>
      <c r="CG706" s="298"/>
      <c r="CH706" s="298"/>
      <c r="CI706" s="298"/>
      <c r="CJ706" s="298"/>
      <c r="CK706" s="298"/>
      <c r="CL706" s="298"/>
      <c r="CM706" s="298"/>
      <c r="CN706" s="298"/>
      <c r="CO706" s="298"/>
      <c r="CP706" s="298"/>
      <c r="CQ706" s="298"/>
      <c r="CR706" s="298"/>
      <c r="CS706" s="298"/>
      <c r="CT706" s="298"/>
      <c r="CU706" s="298"/>
      <c r="CV706" s="298"/>
      <c r="CW706" s="298"/>
      <c r="CX706" s="298"/>
      <c r="CY706" s="298"/>
      <c r="CZ706" s="298"/>
    </row>
    <row r="707" spans="1:104" s="297" customFormat="1" ht="32.25" customHeight="1" thickBot="1" x14ac:dyDescent="0.3">
      <c r="B707" s="545"/>
      <c r="C707" s="764"/>
      <c r="D707" s="681"/>
      <c r="E707" s="90" t="s">
        <v>207</v>
      </c>
      <c r="F707" s="54">
        <f t="shared" si="143"/>
        <v>0</v>
      </c>
      <c r="G707" s="160">
        <v>0</v>
      </c>
      <c r="H707" s="160">
        <v>0</v>
      </c>
      <c r="I707" s="160">
        <v>0</v>
      </c>
      <c r="J707" s="160">
        <v>0</v>
      </c>
      <c r="K707" s="75">
        <f t="shared" si="144"/>
        <v>0</v>
      </c>
      <c r="L707" s="121">
        <v>0</v>
      </c>
      <c r="M707" s="121">
        <v>0</v>
      </c>
      <c r="N707" s="121">
        <v>0</v>
      </c>
      <c r="O707" s="121">
        <v>0</v>
      </c>
      <c r="P707" s="352">
        <f t="shared" si="141"/>
        <v>0</v>
      </c>
      <c r="Q707" s="124">
        <v>0</v>
      </c>
      <c r="R707" s="124">
        <v>0</v>
      </c>
      <c r="S707" s="124">
        <v>0</v>
      </c>
      <c r="T707" s="124">
        <v>0</v>
      </c>
      <c r="U707" s="352">
        <f t="shared" si="142"/>
        <v>0</v>
      </c>
      <c r="V707" s="298"/>
      <c r="W707" s="298"/>
      <c r="X707" s="298"/>
      <c r="Y707" s="298"/>
      <c r="Z707" s="298"/>
      <c r="AA707" s="298"/>
      <c r="AB707" s="298"/>
      <c r="AC707" s="298"/>
      <c r="AD707" s="298"/>
      <c r="AE707" s="298"/>
      <c r="AF707" s="298"/>
      <c r="AG707" s="298"/>
      <c r="AH707" s="298"/>
      <c r="AI707" s="298"/>
      <c r="AJ707" s="298"/>
      <c r="AK707" s="298"/>
      <c r="AL707" s="298"/>
      <c r="AM707" s="298"/>
      <c r="AN707" s="298"/>
      <c r="AO707" s="298"/>
      <c r="AP707" s="298"/>
      <c r="AQ707" s="298"/>
      <c r="AR707" s="298"/>
      <c r="AS707" s="298"/>
      <c r="AT707" s="298"/>
      <c r="AU707" s="298"/>
      <c r="AV707" s="298"/>
      <c r="AW707" s="298"/>
      <c r="AX707" s="298"/>
      <c r="AY707" s="298"/>
      <c r="AZ707" s="298"/>
      <c r="BA707" s="298"/>
      <c r="BB707" s="298"/>
      <c r="BC707" s="298"/>
      <c r="BD707" s="298"/>
      <c r="BE707" s="298"/>
      <c r="BF707" s="298"/>
      <c r="BG707" s="298"/>
      <c r="BH707" s="298"/>
      <c r="BI707" s="298"/>
      <c r="BJ707" s="298"/>
      <c r="BK707" s="298"/>
      <c r="BL707" s="298"/>
      <c r="BM707" s="298"/>
      <c r="BN707" s="298"/>
      <c r="BO707" s="298"/>
      <c r="BP707" s="298"/>
      <c r="BQ707" s="298"/>
      <c r="BR707" s="298"/>
      <c r="BS707" s="298"/>
      <c r="BT707" s="298"/>
      <c r="BU707" s="298"/>
      <c r="BV707" s="298"/>
      <c r="BW707" s="298"/>
      <c r="BX707" s="298"/>
      <c r="BY707" s="298"/>
      <c r="BZ707" s="298"/>
      <c r="CA707" s="298"/>
      <c r="CB707" s="298"/>
      <c r="CC707" s="298"/>
      <c r="CD707" s="298"/>
      <c r="CE707" s="298"/>
      <c r="CF707" s="298"/>
      <c r="CG707" s="298"/>
      <c r="CH707" s="298"/>
      <c r="CI707" s="298"/>
      <c r="CJ707" s="298"/>
      <c r="CK707" s="298"/>
      <c r="CL707" s="298"/>
      <c r="CM707" s="298"/>
      <c r="CN707" s="298"/>
      <c r="CO707" s="298"/>
      <c r="CP707" s="298"/>
      <c r="CQ707" s="298"/>
      <c r="CR707" s="298"/>
      <c r="CS707" s="298"/>
      <c r="CT707" s="298"/>
      <c r="CU707" s="298"/>
      <c r="CV707" s="298"/>
      <c r="CW707" s="298"/>
      <c r="CX707" s="298"/>
      <c r="CY707" s="298"/>
      <c r="CZ707" s="298"/>
    </row>
    <row r="708" spans="1:104" s="297" customFormat="1" ht="29.25" customHeight="1" thickBot="1" x14ac:dyDescent="0.3">
      <c r="B708" s="516"/>
      <c r="C708" s="764"/>
      <c r="D708" s="681"/>
      <c r="E708" s="91" t="s">
        <v>116</v>
      </c>
      <c r="F708" s="54">
        <f t="shared" si="143"/>
        <v>0</v>
      </c>
      <c r="G708" s="160">
        <v>0</v>
      </c>
      <c r="H708" s="160">
        <v>0</v>
      </c>
      <c r="I708" s="160">
        <v>0</v>
      </c>
      <c r="J708" s="160">
        <v>0</v>
      </c>
      <c r="K708" s="75">
        <f t="shared" si="144"/>
        <v>0</v>
      </c>
      <c r="L708" s="161">
        <v>0</v>
      </c>
      <c r="M708" s="161">
        <v>0</v>
      </c>
      <c r="N708" s="161">
        <v>0</v>
      </c>
      <c r="O708" s="161">
        <v>0</v>
      </c>
      <c r="P708" s="352">
        <f t="shared" si="141"/>
        <v>0</v>
      </c>
      <c r="Q708" s="124">
        <v>0</v>
      </c>
      <c r="R708" s="124">
        <v>0</v>
      </c>
      <c r="S708" s="124">
        <v>0</v>
      </c>
      <c r="T708" s="124">
        <v>0</v>
      </c>
      <c r="U708" s="352">
        <f t="shared" si="142"/>
        <v>0</v>
      </c>
      <c r="V708" s="298"/>
      <c r="W708" s="298"/>
      <c r="X708" s="298"/>
      <c r="Y708" s="298"/>
      <c r="Z708" s="298"/>
      <c r="AA708" s="298"/>
      <c r="AB708" s="298"/>
      <c r="AC708" s="298"/>
      <c r="AD708" s="298"/>
      <c r="AE708" s="298"/>
      <c r="AF708" s="298"/>
      <c r="AG708" s="298"/>
      <c r="AH708" s="298"/>
      <c r="AI708" s="298"/>
      <c r="AJ708" s="298"/>
      <c r="AK708" s="298"/>
      <c r="AL708" s="298"/>
      <c r="AM708" s="298"/>
      <c r="AN708" s="298"/>
      <c r="AO708" s="298"/>
      <c r="AP708" s="298"/>
      <c r="AQ708" s="298"/>
      <c r="AR708" s="298"/>
      <c r="AS708" s="298"/>
      <c r="AT708" s="298"/>
      <c r="AU708" s="298"/>
      <c r="AV708" s="298"/>
      <c r="AW708" s="298"/>
      <c r="AX708" s="298"/>
      <c r="AY708" s="298"/>
      <c r="AZ708" s="298"/>
      <c r="BA708" s="298"/>
      <c r="BB708" s="298"/>
      <c r="BC708" s="298"/>
      <c r="BD708" s="298"/>
      <c r="BE708" s="298"/>
      <c r="BF708" s="298"/>
      <c r="BG708" s="298"/>
      <c r="BH708" s="298"/>
      <c r="BI708" s="298"/>
      <c r="BJ708" s="298"/>
      <c r="BK708" s="298"/>
      <c r="BL708" s="298"/>
      <c r="BM708" s="298"/>
      <c r="BN708" s="298"/>
      <c r="BO708" s="298"/>
      <c r="BP708" s="298"/>
      <c r="BQ708" s="298"/>
      <c r="BR708" s="298"/>
      <c r="BS708" s="298"/>
      <c r="BT708" s="298"/>
      <c r="BU708" s="298"/>
      <c r="BV708" s="298"/>
      <c r="BW708" s="298"/>
      <c r="BX708" s="298"/>
      <c r="BY708" s="298"/>
      <c r="BZ708" s="298"/>
      <c r="CA708" s="298"/>
      <c r="CB708" s="298"/>
      <c r="CC708" s="298"/>
      <c r="CD708" s="298"/>
      <c r="CE708" s="298"/>
      <c r="CF708" s="298"/>
      <c r="CG708" s="298"/>
      <c r="CH708" s="298"/>
      <c r="CI708" s="298"/>
      <c r="CJ708" s="298"/>
      <c r="CK708" s="298"/>
      <c r="CL708" s="298"/>
      <c r="CM708" s="298"/>
      <c r="CN708" s="298"/>
      <c r="CO708" s="298"/>
      <c r="CP708" s="298"/>
      <c r="CQ708" s="298"/>
      <c r="CR708" s="298"/>
      <c r="CS708" s="298"/>
      <c r="CT708" s="298"/>
      <c r="CU708" s="298"/>
      <c r="CV708" s="298"/>
      <c r="CW708" s="298"/>
      <c r="CX708" s="298"/>
      <c r="CY708" s="298"/>
      <c r="CZ708" s="298"/>
    </row>
    <row r="709" spans="1:104" s="297" customFormat="1" ht="29.25" customHeight="1" thickBot="1" x14ac:dyDescent="0.3">
      <c r="B709" s="544">
        <v>27</v>
      </c>
      <c r="C709" s="764"/>
      <c r="D709" s="680" t="s">
        <v>719</v>
      </c>
      <c r="E709" s="98" t="s">
        <v>720</v>
      </c>
      <c r="F709" s="54">
        <f t="shared" si="143"/>
        <v>0</v>
      </c>
      <c r="G709" s="160">
        <v>0</v>
      </c>
      <c r="H709" s="160">
        <v>0</v>
      </c>
      <c r="I709" s="160">
        <v>0</v>
      </c>
      <c r="J709" s="160">
        <v>0</v>
      </c>
      <c r="K709" s="75">
        <f t="shared" si="144"/>
        <v>0</v>
      </c>
      <c r="L709" s="341">
        <v>0</v>
      </c>
      <c r="M709" s="341">
        <v>0</v>
      </c>
      <c r="N709" s="341">
        <v>0</v>
      </c>
      <c r="O709" s="341">
        <v>0</v>
      </c>
      <c r="P709" s="352">
        <f t="shared" si="141"/>
        <v>0</v>
      </c>
      <c r="Q709" s="124">
        <v>0</v>
      </c>
      <c r="R709" s="124">
        <v>0</v>
      </c>
      <c r="S709" s="124">
        <v>0</v>
      </c>
      <c r="T709" s="124">
        <v>0</v>
      </c>
      <c r="U709" s="352">
        <f t="shared" si="142"/>
        <v>0</v>
      </c>
      <c r="V709" s="298"/>
      <c r="W709" s="298"/>
      <c r="X709" s="298"/>
      <c r="Y709" s="298"/>
      <c r="Z709" s="298"/>
      <c r="AA709" s="298"/>
      <c r="AB709" s="298"/>
      <c r="AC709" s="298"/>
      <c r="AD709" s="298"/>
      <c r="AE709" s="298"/>
      <c r="AF709" s="298"/>
      <c r="AG709" s="298"/>
      <c r="AH709" s="298"/>
      <c r="AI709" s="298"/>
      <c r="AJ709" s="298"/>
      <c r="AK709" s="298"/>
      <c r="AL709" s="298"/>
      <c r="AM709" s="298"/>
      <c r="AN709" s="298"/>
      <c r="AO709" s="298"/>
      <c r="AP709" s="298"/>
      <c r="AQ709" s="298"/>
      <c r="AR709" s="298"/>
      <c r="AS709" s="298"/>
      <c r="AT709" s="298"/>
      <c r="AU709" s="298"/>
      <c r="AV709" s="298"/>
      <c r="AW709" s="298"/>
      <c r="AX709" s="298"/>
      <c r="AY709" s="298"/>
      <c r="AZ709" s="298"/>
      <c r="BA709" s="298"/>
      <c r="BB709" s="298"/>
      <c r="BC709" s="298"/>
      <c r="BD709" s="298"/>
      <c r="BE709" s="298"/>
      <c r="BF709" s="298"/>
      <c r="BG709" s="298"/>
      <c r="BH709" s="298"/>
      <c r="BI709" s="298"/>
      <c r="BJ709" s="298"/>
      <c r="BK709" s="298"/>
      <c r="BL709" s="298"/>
      <c r="BM709" s="298"/>
      <c r="BN709" s="298"/>
      <c r="BO709" s="298"/>
      <c r="BP709" s="298"/>
      <c r="BQ709" s="298"/>
      <c r="BR709" s="298"/>
      <c r="BS709" s="298"/>
      <c r="BT709" s="298"/>
      <c r="BU709" s="298"/>
      <c r="BV709" s="298"/>
      <c r="BW709" s="298"/>
      <c r="BX709" s="298"/>
      <c r="BY709" s="298"/>
      <c r="BZ709" s="298"/>
      <c r="CA709" s="298"/>
      <c r="CB709" s="298"/>
      <c r="CC709" s="298"/>
      <c r="CD709" s="298"/>
      <c r="CE709" s="298"/>
      <c r="CF709" s="298"/>
      <c r="CG709" s="298"/>
      <c r="CH709" s="298"/>
      <c r="CI709" s="298"/>
      <c r="CJ709" s="298"/>
      <c r="CK709" s="298"/>
      <c r="CL709" s="298"/>
      <c r="CM709" s="298"/>
      <c r="CN709" s="298"/>
      <c r="CO709" s="298"/>
      <c r="CP709" s="298"/>
      <c r="CQ709" s="298"/>
      <c r="CR709" s="298"/>
      <c r="CS709" s="298"/>
      <c r="CT709" s="298"/>
      <c r="CU709" s="298"/>
      <c r="CV709" s="298"/>
      <c r="CW709" s="298"/>
      <c r="CX709" s="298"/>
      <c r="CY709" s="298"/>
      <c r="CZ709" s="298"/>
    </row>
    <row r="710" spans="1:104" s="297" customFormat="1" ht="29.25" customHeight="1" thickBot="1" x14ac:dyDescent="0.3">
      <c r="B710" s="516"/>
      <c r="C710" s="764"/>
      <c r="D710" s="681"/>
      <c r="E710" s="100" t="s">
        <v>637</v>
      </c>
      <c r="F710" s="54">
        <f t="shared" si="143"/>
        <v>0</v>
      </c>
      <c r="G710" s="160">
        <v>0</v>
      </c>
      <c r="H710" s="160">
        <v>0</v>
      </c>
      <c r="I710" s="160">
        <v>0</v>
      </c>
      <c r="J710" s="160">
        <v>0</v>
      </c>
      <c r="K710" s="75">
        <f t="shared" si="144"/>
        <v>0</v>
      </c>
      <c r="L710" s="341">
        <v>0</v>
      </c>
      <c r="M710" s="341">
        <v>0</v>
      </c>
      <c r="N710" s="341">
        <v>0</v>
      </c>
      <c r="O710" s="341">
        <v>0</v>
      </c>
      <c r="P710" s="352">
        <f t="shared" si="141"/>
        <v>0</v>
      </c>
      <c r="Q710" s="124">
        <v>0</v>
      </c>
      <c r="R710" s="124">
        <v>0</v>
      </c>
      <c r="S710" s="124">
        <v>0</v>
      </c>
      <c r="T710" s="124">
        <v>0</v>
      </c>
      <c r="U710" s="352">
        <f t="shared" si="142"/>
        <v>0</v>
      </c>
      <c r="V710" s="298"/>
      <c r="W710" s="298"/>
      <c r="X710" s="298"/>
      <c r="Y710" s="298"/>
      <c r="Z710" s="298"/>
      <c r="AA710" s="298"/>
      <c r="AB710" s="298"/>
      <c r="AC710" s="298"/>
      <c r="AD710" s="298"/>
      <c r="AE710" s="298"/>
      <c r="AF710" s="298"/>
      <c r="AG710" s="298"/>
      <c r="AH710" s="298"/>
      <c r="AI710" s="298"/>
      <c r="AJ710" s="298"/>
      <c r="AK710" s="298"/>
      <c r="AL710" s="298"/>
      <c r="AM710" s="298"/>
      <c r="AN710" s="298"/>
      <c r="AO710" s="298"/>
      <c r="AP710" s="298"/>
      <c r="AQ710" s="298"/>
      <c r="AR710" s="298"/>
      <c r="AS710" s="298"/>
      <c r="AT710" s="298"/>
      <c r="AU710" s="298"/>
      <c r="AV710" s="298"/>
      <c r="AW710" s="298"/>
      <c r="AX710" s="298"/>
      <c r="AY710" s="298"/>
      <c r="AZ710" s="298"/>
      <c r="BA710" s="298"/>
      <c r="BB710" s="298"/>
      <c r="BC710" s="298"/>
      <c r="BD710" s="298"/>
      <c r="BE710" s="298"/>
      <c r="BF710" s="298"/>
      <c r="BG710" s="298"/>
      <c r="BH710" s="298"/>
      <c r="BI710" s="298"/>
      <c r="BJ710" s="298"/>
      <c r="BK710" s="298"/>
      <c r="BL710" s="298"/>
      <c r="BM710" s="298"/>
      <c r="BN710" s="298"/>
      <c r="BO710" s="298"/>
      <c r="BP710" s="298"/>
      <c r="BQ710" s="298"/>
      <c r="BR710" s="298"/>
      <c r="BS710" s="298"/>
      <c r="BT710" s="298"/>
      <c r="BU710" s="298"/>
      <c r="BV710" s="298"/>
      <c r="BW710" s="298"/>
      <c r="BX710" s="298"/>
      <c r="BY710" s="298"/>
      <c r="BZ710" s="298"/>
      <c r="CA710" s="298"/>
      <c r="CB710" s="298"/>
      <c r="CC710" s="298"/>
      <c r="CD710" s="298"/>
      <c r="CE710" s="298"/>
      <c r="CF710" s="298"/>
      <c r="CG710" s="298"/>
      <c r="CH710" s="298"/>
      <c r="CI710" s="298"/>
      <c r="CJ710" s="298"/>
      <c r="CK710" s="298"/>
      <c r="CL710" s="298"/>
      <c r="CM710" s="298"/>
      <c r="CN710" s="298"/>
      <c r="CO710" s="298"/>
      <c r="CP710" s="298"/>
      <c r="CQ710" s="298"/>
      <c r="CR710" s="298"/>
      <c r="CS710" s="298"/>
      <c r="CT710" s="298"/>
      <c r="CU710" s="298"/>
      <c r="CV710" s="298"/>
      <c r="CW710" s="298"/>
      <c r="CX710" s="298"/>
      <c r="CY710" s="298"/>
      <c r="CZ710" s="298"/>
    </row>
    <row r="711" spans="1:104" s="297" customFormat="1" ht="29.25" customHeight="1" thickBot="1" x14ac:dyDescent="0.3">
      <c r="B711" s="544">
        <v>28</v>
      </c>
      <c r="C711" s="764"/>
      <c r="D711" s="691" t="s">
        <v>760</v>
      </c>
      <c r="E711" s="300" t="s">
        <v>637</v>
      </c>
      <c r="F711" s="54">
        <f t="shared" si="143"/>
        <v>0</v>
      </c>
      <c r="G711" s="160">
        <v>0</v>
      </c>
      <c r="H711" s="160">
        <v>0</v>
      </c>
      <c r="I711" s="160">
        <v>0</v>
      </c>
      <c r="J711" s="160">
        <v>0</v>
      </c>
      <c r="K711" s="75">
        <f t="shared" si="144"/>
        <v>0</v>
      </c>
      <c r="L711" s="341">
        <v>0</v>
      </c>
      <c r="M711" s="341">
        <v>0</v>
      </c>
      <c r="N711" s="341">
        <v>0</v>
      </c>
      <c r="O711" s="341">
        <v>0</v>
      </c>
      <c r="P711" s="352">
        <f t="shared" si="141"/>
        <v>0</v>
      </c>
      <c r="Q711" s="124">
        <v>0</v>
      </c>
      <c r="R711" s="124">
        <v>0</v>
      </c>
      <c r="S711" s="124">
        <v>0</v>
      </c>
      <c r="T711" s="124">
        <v>0</v>
      </c>
      <c r="U711" s="352">
        <f t="shared" si="142"/>
        <v>0</v>
      </c>
      <c r="V711" s="298"/>
      <c r="W711" s="298"/>
      <c r="X711" s="298"/>
      <c r="Y711" s="298"/>
      <c r="Z711" s="298"/>
      <c r="AA711" s="298"/>
      <c r="AB711" s="298"/>
      <c r="AC711" s="298"/>
      <c r="AD711" s="298"/>
      <c r="AE711" s="298"/>
      <c r="AF711" s="298"/>
      <c r="AG711" s="298"/>
      <c r="AH711" s="298"/>
      <c r="AI711" s="298"/>
      <c r="AJ711" s="298"/>
      <c r="AK711" s="298"/>
      <c r="AL711" s="298"/>
      <c r="AM711" s="298"/>
      <c r="AN711" s="298"/>
      <c r="AO711" s="298"/>
      <c r="AP711" s="298"/>
      <c r="AQ711" s="298"/>
      <c r="AR711" s="298"/>
      <c r="AS711" s="298"/>
      <c r="AT711" s="298"/>
      <c r="AU711" s="298"/>
      <c r="AV711" s="298"/>
      <c r="AW711" s="298"/>
      <c r="AX711" s="298"/>
      <c r="AY711" s="298"/>
      <c r="AZ711" s="298"/>
      <c r="BA711" s="298"/>
      <c r="BB711" s="298"/>
      <c r="BC711" s="298"/>
      <c r="BD711" s="298"/>
      <c r="BE711" s="298"/>
      <c r="BF711" s="298"/>
      <c r="BG711" s="298"/>
      <c r="BH711" s="298"/>
      <c r="BI711" s="298"/>
      <c r="BJ711" s="298"/>
      <c r="BK711" s="298"/>
      <c r="BL711" s="298"/>
      <c r="BM711" s="298"/>
      <c r="BN711" s="298"/>
      <c r="BO711" s="298"/>
      <c r="BP711" s="298"/>
      <c r="BQ711" s="298"/>
      <c r="BR711" s="298"/>
      <c r="BS711" s="298"/>
      <c r="BT711" s="298"/>
      <c r="BU711" s="298"/>
      <c r="BV711" s="298"/>
      <c r="BW711" s="298"/>
      <c r="BX711" s="298"/>
      <c r="BY711" s="298"/>
      <c r="BZ711" s="298"/>
      <c r="CA711" s="298"/>
      <c r="CB711" s="298"/>
      <c r="CC711" s="298"/>
      <c r="CD711" s="298"/>
      <c r="CE711" s="298"/>
      <c r="CF711" s="298"/>
      <c r="CG711" s="298"/>
      <c r="CH711" s="298"/>
      <c r="CI711" s="298"/>
      <c r="CJ711" s="298"/>
      <c r="CK711" s="298"/>
      <c r="CL711" s="298"/>
      <c r="CM711" s="298"/>
      <c r="CN711" s="298"/>
      <c r="CO711" s="298"/>
      <c r="CP711" s="298"/>
      <c r="CQ711" s="298"/>
      <c r="CR711" s="298"/>
      <c r="CS711" s="298"/>
      <c r="CT711" s="298"/>
      <c r="CU711" s="298"/>
      <c r="CV711" s="298"/>
      <c r="CW711" s="298"/>
      <c r="CX711" s="298"/>
      <c r="CY711" s="298"/>
      <c r="CZ711" s="298"/>
    </row>
    <row r="712" spans="1:104" s="297" customFormat="1" ht="29.25" customHeight="1" thickBot="1" x14ac:dyDescent="0.3">
      <c r="B712" s="516"/>
      <c r="C712" s="764"/>
      <c r="D712" s="692"/>
      <c r="E712" s="300" t="s">
        <v>720</v>
      </c>
      <c r="F712" s="54">
        <f t="shared" si="143"/>
        <v>0</v>
      </c>
      <c r="G712" s="160">
        <v>0</v>
      </c>
      <c r="H712" s="160">
        <v>0</v>
      </c>
      <c r="I712" s="160">
        <v>0</v>
      </c>
      <c r="J712" s="160">
        <v>0</v>
      </c>
      <c r="K712" s="75">
        <f t="shared" si="144"/>
        <v>0</v>
      </c>
      <c r="L712" s="341">
        <v>0</v>
      </c>
      <c r="M712" s="341">
        <v>0</v>
      </c>
      <c r="N712" s="341">
        <v>0</v>
      </c>
      <c r="O712" s="341">
        <v>0</v>
      </c>
      <c r="P712" s="352">
        <f t="shared" si="141"/>
        <v>0</v>
      </c>
      <c r="Q712" s="124">
        <v>0</v>
      </c>
      <c r="R712" s="124">
        <v>0</v>
      </c>
      <c r="S712" s="124">
        <v>0</v>
      </c>
      <c r="T712" s="124">
        <v>0</v>
      </c>
      <c r="U712" s="352">
        <f t="shared" si="142"/>
        <v>0</v>
      </c>
      <c r="V712" s="298"/>
      <c r="W712" s="298"/>
      <c r="X712" s="298"/>
      <c r="Y712" s="298"/>
      <c r="Z712" s="298"/>
      <c r="AA712" s="298"/>
      <c r="AB712" s="298"/>
      <c r="AC712" s="298"/>
      <c r="AD712" s="298"/>
      <c r="AE712" s="298"/>
      <c r="AF712" s="298"/>
      <c r="AG712" s="298"/>
      <c r="AH712" s="298"/>
      <c r="AI712" s="298"/>
      <c r="AJ712" s="298"/>
      <c r="AK712" s="298"/>
      <c r="AL712" s="298"/>
      <c r="AM712" s="298"/>
      <c r="AN712" s="298"/>
      <c r="AO712" s="298"/>
      <c r="AP712" s="298"/>
      <c r="AQ712" s="298"/>
      <c r="AR712" s="298"/>
      <c r="AS712" s="298"/>
      <c r="AT712" s="298"/>
      <c r="AU712" s="298"/>
      <c r="AV712" s="298"/>
      <c r="AW712" s="298"/>
      <c r="AX712" s="298"/>
      <c r="AY712" s="298"/>
      <c r="AZ712" s="298"/>
      <c r="BA712" s="298"/>
      <c r="BB712" s="298"/>
      <c r="BC712" s="298"/>
      <c r="BD712" s="298"/>
      <c r="BE712" s="298"/>
      <c r="BF712" s="298"/>
      <c r="BG712" s="298"/>
      <c r="BH712" s="298"/>
      <c r="BI712" s="298"/>
      <c r="BJ712" s="298"/>
      <c r="BK712" s="298"/>
      <c r="BL712" s="298"/>
      <c r="BM712" s="298"/>
      <c r="BN712" s="298"/>
      <c r="BO712" s="298"/>
      <c r="BP712" s="298"/>
      <c r="BQ712" s="298"/>
      <c r="BR712" s="298"/>
      <c r="BS712" s="298"/>
      <c r="BT712" s="298"/>
      <c r="BU712" s="298"/>
      <c r="BV712" s="298"/>
      <c r="BW712" s="298"/>
      <c r="BX712" s="298"/>
      <c r="BY712" s="298"/>
      <c r="BZ712" s="298"/>
      <c r="CA712" s="298"/>
      <c r="CB712" s="298"/>
      <c r="CC712" s="298"/>
      <c r="CD712" s="298"/>
      <c r="CE712" s="298"/>
      <c r="CF712" s="298"/>
      <c r="CG712" s="298"/>
      <c r="CH712" s="298"/>
      <c r="CI712" s="298"/>
      <c r="CJ712" s="298"/>
      <c r="CK712" s="298"/>
      <c r="CL712" s="298"/>
      <c r="CM712" s="298"/>
      <c r="CN712" s="298"/>
      <c r="CO712" s="298"/>
      <c r="CP712" s="298"/>
      <c r="CQ712" s="298"/>
      <c r="CR712" s="298"/>
      <c r="CS712" s="298"/>
      <c r="CT712" s="298"/>
      <c r="CU712" s="298"/>
      <c r="CV712" s="298"/>
      <c r="CW712" s="298"/>
      <c r="CX712" s="298"/>
      <c r="CY712" s="298"/>
      <c r="CZ712" s="298"/>
    </row>
    <row r="713" spans="1:104" s="297" customFormat="1" ht="16.5" customHeight="1" x14ac:dyDescent="0.25">
      <c r="A713" s="761"/>
      <c r="B713" s="20"/>
      <c r="C713" s="764"/>
      <c r="D713" s="670" t="s">
        <v>204</v>
      </c>
      <c r="E713" s="671"/>
      <c r="F713" s="54">
        <f t="shared" si="143"/>
        <v>31</v>
      </c>
      <c r="G713" s="75">
        <f t="shared" ref="G713:G714" si="145">G595+G600+G605+G615+G630+G635+G640+G645+G655+G660+G670+G675+G680+G685+G688+G693+G696+G706</f>
        <v>10</v>
      </c>
      <c r="H713" s="75">
        <f t="shared" ref="H713:J713" si="146">H585+H590+H595+H600+H605+H610+H615+H620+H625+H630+H635+H640+H645+H650+H655+H665+H670+H675+H680+H685+H688+H693+H696+H701+H706+H660</f>
        <v>0</v>
      </c>
      <c r="I713" s="75">
        <f t="shared" si="146"/>
        <v>0</v>
      </c>
      <c r="J713" s="75">
        <f t="shared" si="146"/>
        <v>0</v>
      </c>
      <c r="K713" s="75">
        <f t="shared" si="144"/>
        <v>10</v>
      </c>
      <c r="L713" s="75">
        <f t="shared" ref="L713:O713" si="147">L585+L590+L595+L600+L605+L610+L615+L620+L625+L630+L635+L640+L645+L650+L655+L665+L670+L675+L680+L685+L688+L693+L696+L701+L706+L660</f>
        <v>11</v>
      </c>
      <c r="M713" s="75">
        <f t="shared" si="147"/>
        <v>0</v>
      </c>
      <c r="N713" s="75">
        <f t="shared" si="147"/>
        <v>0</v>
      </c>
      <c r="O713" s="75">
        <f t="shared" si="147"/>
        <v>0</v>
      </c>
      <c r="P713" s="352">
        <f t="shared" si="141"/>
        <v>11</v>
      </c>
      <c r="Q713" s="75">
        <f t="shared" ref="Q713:T713" si="148">Q585+Q590+Q595+Q600+Q605+Q610+Q615+Q620+Q625+Q630+Q635+Q640+Q645+Q650+Q655+Q665+Q670+Q675+Q680+Q685+Q688+Q693+Q696+Q701+Q706+Q660</f>
        <v>10</v>
      </c>
      <c r="R713" s="75">
        <f t="shared" si="148"/>
        <v>0</v>
      </c>
      <c r="S713" s="75">
        <f t="shared" si="148"/>
        <v>0</v>
      </c>
      <c r="T713" s="75">
        <f t="shared" si="148"/>
        <v>0</v>
      </c>
      <c r="U713" s="352">
        <f t="shared" si="142"/>
        <v>10</v>
      </c>
    </row>
    <row r="714" spans="1:104" s="297" customFormat="1" ht="16.5" customHeight="1" x14ac:dyDescent="0.25">
      <c r="A714" s="761"/>
      <c r="B714" s="20"/>
      <c r="C714" s="764"/>
      <c r="D714" s="661" t="s">
        <v>205</v>
      </c>
      <c r="E714" s="662"/>
      <c r="F714" s="54">
        <f t="shared" si="143"/>
        <v>0</v>
      </c>
      <c r="G714" s="75">
        <f t="shared" si="145"/>
        <v>0</v>
      </c>
      <c r="H714" s="75">
        <f t="shared" ref="H714:J714" si="149">H586+H591+H596+H601+H606+H611+H616+H621+H626+H631+H636+H641+H646+H651+H656+H666+H671+H676+H681+H686+H689+H694+H697+H707</f>
        <v>0</v>
      </c>
      <c r="I714" s="75">
        <f t="shared" si="149"/>
        <v>0</v>
      </c>
      <c r="J714" s="75">
        <f t="shared" si="149"/>
        <v>0</v>
      </c>
      <c r="K714" s="75">
        <f t="shared" si="144"/>
        <v>0</v>
      </c>
      <c r="L714" s="75">
        <f t="shared" ref="L714:O714" si="150">L586+L591+L596+L601+L606+L611+L616+L621+L626+L631+L636+L641+L646+L651+L656+L666+L671+L676+L681+L686+L689+L694+L697+L707</f>
        <v>0</v>
      </c>
      <c r="M714" s="75">
        <f t="shared" si="150"/>
        <v>0</v>
      </c>
      <c r="N714" s="75">
        <f t="shared" si="150"/>
        <v>0</v>
      </c>
      <c r="O714" s="75">
        <f t="shared" si="150"/>
        <v>0</v>
      </c>
      <c r="P714" s="352">
        <f t="shared" ref="P714:P777" si="151">L714+M714+N714+O714</f>
        <v>0</v>
      </c>
      <c r="Q714" s="75">
        <f t="shared" ref="Q714:T714" si="152">Q586+Q591+Q596+Q601+Q606+Q611+Q616+Q621+Q626+Q631+Q636+Q641+Q646+Q651+Q656+Q666+Q671+Q676+Q681+Q686+Q689+Q694+Q697+Q707</f>
        <v>0</v>
      </c>
      <c r="R714" s="75">
        <f t="shared" si="152"/>
        <v>0</v>
      </c>
      <c r="S714" s="75">
        <f t="shared" si="152"/>
        <v>0</v>
      </c>
      <c r="T714" s="75">
        <f t="shared" si="152"/>
        <v>0</v>
      </c>
      <c r="U714" s="352">
        <f t="shared" ref="U714:U777" si="153">Q714+R714+S714+T714</f>
        <v>0</v>
      </c>
    </row>
    <row r="715" spans="1:104" s="297" customFormat="1" ht="16.5" customHeight="1" thickBot="1" x14ac:dyDescent="0.3">
      <c r="B715" s="20"/>
      <c r="C715" s="764"/>
      <c r="D715" s="665" t="s">
        <v>206</v>
      </c>
      <c r="E715" s="666"/>
      <c r="F715" s="54">
        <f t="shared" ref="F715:F778" si="154">K715+P715+U715</f>
        <v>26</v>
      </c>
      <c r="G715" s="75">
        <f t="shared" ref="G715" si="155">G587+G592+G597+G602+G607+G612+G617+G622+G627+G632+G637+G642+G647+G652+G657+G662+G667+G672+G677+G682+G687+G690+G695+G698+G703+G708+G709+G712</f>
        <v>6</v>
      </c>
      <c r="H715" s="75">
        <f t="shared" ref="H715:J715" si="156">H587+H592+H597+H602+H607+H612+H617+H622+H627+H632+H637+H642+H647+H652+H657+H667+H672+H677+H682+H687+H690+H695+H698+H703+H708+H710+H712</f>
        <v>0</v>
      </c>
      <c r="I715" s="75">
        <f t="shared" si="156"/>
        <v>0</v>
      </c>
      <c r="J715" s="75">
        <f t="shared" si="156"/>
        <v>0</v>
      </c>
      <c r="K715" s="75">
        <f t="shared" ref="K715:K778" si="157">G715+H715+I715+J715</f>
        <v>6</v>
      </c>
      <c r="L715" s="75">
        <f t="shared" ref="L715:O715" si="158">L587+L592+L597+L602+L607+L612+L617+L622+L627+L632+L637+L642+L647+L652+L657+L667+L672+L677+L682+L687+L690+L695+L698+L703+L708+L710+L712</f>
        <v>12</v>
      </c>
      <c r="M715" s="75">
        <f t="shared" si="158"/>
        <v>0</v>
      </c>
      <c r="N715" s="75">
        <f t="shared" si="158"/>
        <v>0</v>
      </c>
      <c r="O715" s="75">
        <f t="shared" si="158"/>
        <v>0</v>
      </c>
      <c r="P715" s="352">
        <f t="shared" si="151"/>
        <v>12</v>
      </c>
      <c r="Q715" s="75">
        <f t="shared" ref="Q715:T715" si="159">Q587+Q592+Q597+Q602+Q607+Q612+Q617+Q622+Q627+Q632+Q637+Q642+Q647+Q652+Q657+Q667+Q672+Q677+Q682+Q687+Q690+Q695+Q698+Q703+Q708+Q710+Q712</f>
        <v>8</v>
      </c>
      <c r="R715" s="75">
        <f t="shared" si="159"/>
        <v>0</v>
      </c>
      <c r="S715" s="75">
        <f t="shared" si="159"/>
        <v>0</v>
      </c>
      <c r="T715" s="75">
        <f t="shared" si="159"/>
        <v>0</v>
      </c>
      <c r="U715" s="352">
        <f t="shared" si="153"/>
        <v>8</v>
      </c>
    </row>
    <row r="716" spans="1:104" s="297" customFormat="1" ht="16.5" customHeight="1" thickBot="1" x14ac:dyDescent="0.3">
      <c r="B716" s="235"/>
      <c r="C716" s="764"/>
      <c r="D716" s="659" t="s">
        <v>498</v>
      </c>
      <c r="E716" s="660"/>
      <c r="F716" s="54">
        <f t="shared" si="154"/>
        <v>3</v>
      </c>
      <c r="G716" s="75">
        <f t="shared" ref="G716" si="160">G588+G593+G598+G603+G608+G613+G618+G623+G628+G633+G638+G643+G648+G653+G658+G663+G668+G673+G678+G683+G691+G699+G704+G710</f>
        <v>1</v>
      </c>
      <c r="H716" s="75">
        <f t="shared" ref="H716:J716" si="161">H588+H593+H598+H603+H608+H613+H691+H699+H75205+H623+H628+H633+H638+H643+H648+H653+H658+H668+H673+H678+H683+H704+H618+H663+H709+H711</f>
        <v>0</v>
      </c>
      <c r="I716" s="75">
        <f t="shared" si="161"/>
        <v>0</v>
      </c>
      <c r="J716" s="75">
        <f t="shared" si="161"/>
        <v>0</v>
      </c>
      <c r="K716" s="75">
        <f t="shared" si="157"/>
        <v>1</v>
      </c>
      <c r="L716" s="75">
        <f t="shared" ref="L716:O716" si="162">L588+L593+L598+L603+L608+L613+L691+L699+L75205+L623+L628+L633+L638+L643+L648+L653+L658+L668+L673+L678+L683+L704+L618+L663+L709+L711</f>
        <v>2</v>
      </c>
      <c r="M716" s="75">
        <f t="shared" si="162"/>
        <v>0</v>
      </c>
      <c r="N716" s="75">
        <f t="shared" si="162"/>
        <v>0</v>
      </c>
      <c r="O716" s="75">
        <f t="shared" si="162"/>
        <v>0</v>
      </c>
      <c r="P716" s="352">
        <f t="shared" si="151"/>
        <v>2</v>
      </c>
      <c r="Q716" s="75">
        <f t="shared" ref="Q716:T716" si="163">Q588+Q593+Q598+Q603+Q608+Q613+Q691+Q699+Q75205+Q623+Q628+Q633+Q638+Q643+Q648+Q653+Q658+Q668+Q673+Q678+Q683+Q704+Q618+Q663+Q709+Q711</f>
        <v>0</v>
      </c>
      <c r="R716" s="75">
        <f t="shared" si="163"/>
        <v>0</v>
      </c>
      <c r="S716" s="75">
        <f t="shared" si="163"/>
        <v>0</v>
      </c>
      <c r="T716" s="75">
        <f t="shared" si="163"/>
        <v>0</v>
      </c>
      <c r="U716" s="352">
        <f t="shared" si="153"/>
        <v>0</v>
      </c>
    </row>
    <row r="717" spans="1:104" s="297" customFormat="1" ht="16.5" customHeight="1" thickBot="1" x14ac:dyDescent="0.3">
      <c r="B717" s="179"/>
      <c r="C717" s="765"/>
      <c r="D717" s="659" t="s">
        <v>661</v>
      </c>
      <c r="E717" s="660"/>
      <c r="F717" s="54">
        <f t="shared" si="154"/>
        <v>0</v>
      </c>
      <c r="G717" s="75">
        <f t="shared" ref="G717" si="164">G589+G594+G599+G604+G609+G614+G619+G624+G629+G634+G639+G644+G649+G654+G659+G664+G669+G674+G679+G684+G692+G700+G705</f>
        <v>0</v>
      </c>
      <c r="H717" s="75">
        <f t="shared" ref="H717:J717" si="165">H589+H594+H599+H604+H609+H614+H619+H624+H67+H692+H700+H7476+H634+H639+H644+H649+H654+H659+H669+H674+H679+H684+H705+H664+H629</f>
        <v>0</v>
      </c>
      <c r="I717" s="75">
        <f t="shared" si="165"/>
        <v>0</v>
      </c>
      <c r="J717" s="75">
        <f t="shared" si="165"/>
        <v>0</v>
      </c>
      <c r="K717" s="75">
        <f t="shared" si="157"/>
        <v>0</v>
      </c>
      <c r="L717" s="75">
        <f t="shared" ref="L717:O717" si="166">L589+L594+L599+L604+L609+L614+L619+L624+L67+L692+L700+L7476+L634+L639+L644+L649+L654+L659+L669+L674+L679+L684+L705+L664+L629</f>
        <v>0</v>
      </c>
      <c r="M717" s="75">
        <f t="shared" si="166"/>
        <v>0</v>
      </c>
      <c r="N717" s="75">
        <f t="shared" si="166"/>
        <v>0</v>
      </c>
      <c r="O717" s="75">
        <f t="shared" si="166"/>
        <v>0</v>
      </c>
      <c r="P717" s="352">
        <f t="shared" si="151"/>
        <v>0</v>
      </c>
      <c r="Q717" s="75">
        <f t="shared" ref="Q717:T717" si="167">Q589+Q594+Q599+Q604+Q609+Q614+Q619+Q624+Q67+Q692+Q700+Q7476+Q634+Q639+Q644+Q649+Q654+Q659+Q669+Q674+Q679+Q684+Q705+Q664+Q629</f>
        <v>0</v>
      </c>
      <c r="R717" s="75">
        <f t="shared" si="167"/>
        <v>0</v>
      </c>
      <c r="S717" s="75">
        <f t="shared" si="167"/>
        <v>0</v>
      </c>
      <c r="T717" s="75">
        <f t="shared" si="167"/>
        <v>0</v>
      </c>
      <c r="U717" s="352">
        <f t="shared" si="153"/>
        <v>0</v>
      </c>
    </row>
    <row r="718" spans="1:104" s="261" customFormat="1" ht="16.5" customHeight="1" thickBot="1" x14ac:dyDescent="0.3">
      <c r="B718" s="544">
        <v>1</v>
      </c>
      <c r="C718" s="730" t="s">
        <v>625</v>
      </c>
      <c r="D718" s="633" t="s">
        <v>274</v>
      </c>
      <c r="E718" s="104" t="s">
        <v>120</v>
      </c>
      <c r="F718" s="54">
        <f t="shared" si="154"/>
        <v>0</v>
      </c>
      <c r="G718" s="139"/>
      <c r="H718" s="139"/>
      <c r="I718" s="139"/>
      <c r="J718" s="139"/>
      <c r="K718" s="75">
        <f t="shared" si="157"/>
        <v>0</v>
      </c>
      <c r="L718" s="305"/>
      <c r="M718" s="305"/>
      <c r="N718" s="305"/>
      <c r="O718" s="305"/>
      <c r="P718" s="352">
        <f t="shared" si="151"/>
        <v>0</v>
      </c>
      <c r="Q718" s="305"/>
      <c r="R718" s="305"/>
      <c r="S718" s="305"/>
      <c r="T718" s="305"/>
      <c r="U718" s="352">
        <f t="shared" si="153"/>
        <v>0</v>
      </c>
    </row>
    <row r="719" spans="1:104" s="261" customFormat="1" ht="16.5" customHeight="1" thickBot="1" x14ac:dyDescent="0.3">
      <c r="B719" s="545"/>
      <c r="C719" s="731"/>
      <c r="D719" s="634"/>
      <c r="E719" s="105" t="s">
        <v>207</v>
      </c>
      <c r="F719" s="54">
        <f t="shared" si="154"/>
        <v>0</v>
      </c>
      <c r="G719" s="136"/>
      <c r="H719" s="136"/>
      <c r="I719" s="136"/>
      <c r="J719" s="136"/>
      <c r="K719" s="75">
        <f t="shared" si="157"/>
        <v>0</v>
      </c>
      <c r="L719" s="305"/>
      <c r="M719" s="305"/>
      <c r="N719" s="305"/>
      <c r="O719" s="305"/>
      <c r="P719" s="352">
        <f t="shared" si="151"/>
        <v>0</v>
      </c>
      <c r="Q719" s="305"/>
      <c r="R719" s="305"/>
      <c r="S719" s="305"/>
      <c r="T719" s="305"/>
      <c r="U719" s="352">
        <f t="shared" si="153"/>
        <v>0</v>
      </c>
    </row>
    <row r="720" spans="1:104" s="261" customFormat="1" ht="16.5" customHeight="1" thickBot="1" x14ac:dyDescent="0.3">
      <c r="B720" s="545"/>
      <c r="C720" s="731"/>
      <c r="D720" s="634"/>
      <c r="E720" s="125" t="s">
        <v>116</v>
      </c>
      <c r="F720" s="54">
        <f t="shared" si="154"/>
        <v>0</v>
      </c>
      <c r="G720" s="103">
        <v>0</v>
      </c>
      <c r="H720" s="103">
        <v>0</v>
      </c>
      <c r="I720" s="103">
        <v>0</v>
      </c>
      <c r="J720" s="103">
        <v>0</v>
      </c>
      <c r="K720" s="75">
        <f t="shared" si="157"/>
        <v>0</v>
      </c>
      <c r="L720" s="103">
        <v>0</v>
      </c>
      <c r="M720" s="103">
        <v>0</v>
      </c>
      <c r="N720" s="103">
        <v>0</v>
      </c>
      <c r="O720" s="103">
        <v>0</v>
      </c>
      <c r="P720" s="352">
        <f t="shared" si="151"/>
        <v>0</v>
      </c>
      <c r="Q720" s="103">
        <v>0</v>
      </c>
      <c r="R720" s="103">
        <v>0</v>
      </c>
      <c r="S720" s="103">
        <v>0</v>
      </c>
      <c r="T720" s="103">
        <v>0</v>
      </c>
      <c r="U720" s="352">
        <f t="shared" si="153"/>
        <v>0</v>
      </c>
    </row>
    <row r="721" spans="2:21" s="261" customFormat="1" ht="16.5" customHeight="1" thickBot="1" x14ac:dyDescent="0.3">
      <c r="B721" s="545"/>
      <c r="C721" s="731"/>
      <c r="D721" s="634"/>
      <c r="E721" s="238" t="s">
        <v>637</v>
      </c>
      <c r="F721" s="54">
        <f t="shared" si="154"/>
        <v>0</v>
      </c>
      <c r="G721" s="182">
        <v>0</v>
      </c>
      <c r="H721" s="182">
        <v>0</v>
      </c>
      <c r="I721" s="182">
        <v>0</v>
      </c>
      <c r="J721" s="182">
        <v>0</v>
      </c>
      <c r="K721" s="75">
        <f t="shared" si="157"/>
        <v>0</v>
      </c>
      <c r="L721" s="182">
        <v>0</v>
      </c>
      <c r="M721" s="182">
        <v>0</v>
      </c>
      <c r="N721" s="182">
        <v>0</v>
      </c>
      <c r="O721" s="182">
        <v>0</v>
      </c>
      <c r="P721" s="352">
        <f t="shared" si="151"/>
        <v>0</v>
      </c>
      <c r="Q721" s="182">
        <v>0</v>
      </c>
      <c r="R721" s="182">
        <v>0</v>
      </c>
      <c r="S721" s="182">
        <v>0</v>
      </c>
      <c r="T721" s="182">
        <v>0</v>
      </c>
      <c r="U721" s="352">
        <f t="shared" si="153"/>
        <v>0</v>
      </c>
    </row>
    <row r="722" spans="2:21" s="261" customFormat="1" ht="21.75" thickBot="1" x14ac:dyDescent="0.3">
      <c r="B722" s="516"/>
      <c r="C722" s="731"/>
      <c r="D722" s="635"/>
      <c r="E722" s="233" t="s">
        <v>636</v>
      </c>
      <c r="F722" s="54">
        <f t="shared" si="154"/>
        <v>0</v>
      </c>
      <c r="G722" s="161">
        <v>0</v>
      </c>
      <c r="H722" s="161">
        <v>0</v>
      </c>
      <c r="I722" s="161">
        <v>0</v>
      </c>
      <c r="J722" s="161">
        <v>0</v>
      </c>
      <c r="K722" s="75">
        <f t="shared" si="157"/>
        <v>0</v>
      </c>
      <c r="L722" s="161">
        <v>0</v>
      </c>
      <c r="M722" s="161">
        <v>0</v>
      </c>
      <c r="N722" s="161">
        <v>0</v>
      </c>
      <c r="O722" s="161">
        <v>0</v>
      </c>
      <c r="P722" s="352">
        <f t="shared" si="151"/>
        <v>0</v>
      </c>
      <c r="Q722" s="161">
        <v>0</v>
      </c>
      <c r="R722" s="161">
        <v>0</v>
      </c>
      <c r="S722" s="161">
        <v>0</v>
      </c>
      <c r="T722" s="161">
        <v>0</v>
      </c>
      <c r="U722" s="352">
        <f t="shared" si="153"/>
        <v>0</v>
      </c>
    </row>
    <row r="723" spans="2:21" s="261" customFormat="1" ht="16.5" customHeight="1" thickBot="1" x14ac:dyDescent="0.3">
      <c r="B723" s="544">
        <v>2</v>
      </c>
      <c r="C723" s="731"/>
      <c r="D723" s="633" t="s">
        <v>573</v>
      </c>
      <c r="E723" s="164" t="s">
        <v>120</v>
      </c>
      <c r="F723" s="54">
        <f t="shared" si="154"/>
        <v>0</v>
      </c>
      <c r="G723" s="139"/>
      <c r="H723" s="139"/>
      <c r="I723" s="139"/>
      <c r="J723" s="139"/>
      <c r="K723" s="75">
        <f t="shared" si="157"/>
        <v>0</v>
      </c>
      <c r="L723" s="305"/>
      <c r="M723" s="305"/>
      <c r="N723" s="305"/>
      <c r="O723" s="305"/>
      <c r="P723" s="352">
        <f t="shared" si="151"/>
        <v>0</v>
      </c>
      <c r="Q723" s="305"/>
      <c r="R723" s="305"/>
      <c r="S723" s="305"/>
      <c r="T723" s="305"/>
      <c r="U723" s="352">
        <f t="shared" si="153"/>
        <v>0</v>
      </c>
    </row>
    <row r="724" spans="2:21" s="261" customFormat="1" ht="16.5" customHeight="1" thickBot="1" x14ac:dyDescent="0.3">
      <c r="B724" s="545"/>
      <c r="C724" s="731"/>
      <c r="D724" s="634"/>
      <c r="E724" s="105" t="s">
        <v>207</v>
      </c>
      <c r="F724" s="54">
        <f t="shared" si="154"/>
        <v>0</v>
      </c>
      <c r="G724" s="136"/>
      <c r="H724" s="136"/>
      <c r="I724" s="136"/>
      <c r="J724" s="136"/>
      <c r="K724" s="75">
        <f t="shared" si="157"/>
        <v>0</v>
      </c>
      <c r="L724" s="305"/>
      <c r="M724" s="305"/>
      <c r="N724" s="305"/>
      <c r="O724" s="305"/>
      <c r="P724" s="352">
        <f t="shared" si="151"/>
        <v>0</v>
      </c>
      <c r="Q724" s="305"/>
      <c r="R724" s="305"/>
      <c r="S724" s="305"/>
      <c r="T724" s="305"/>
      <c r="U724" s="352">
        <f t="shared" si="153"/>
        <v>0</v>
      </c>
    </row>
    <row r="725" spans="2:21" s="261" customFormat="1" ht="16.5" customHeight="1" thickBot="1" x14ac:dyDescent="0.3">
      <c r="B725" s="545"/>
      <c r="C725" s="731"/>
      <c r="D725" s="634"/>
      <c r="E725" s="125" t="s">
        <v>116</v>
      </c>
      <c r="F725" s="54">
        <f t="shared" si="154"/>
        <v>0</v>
      </c>
      <c r="G725" s="103">
        <v>0</v>
      </c>
      <c r="H725" s="103">
        <v>0</v>
      </c>
      <c r="I725" s="103">
        <v>0</v>
      </c>
      <c r="J725" s="103">
        <v>0</v>
      </c>
      <c r="K725" s="75">
        <f t="shared" si="157"/>
        <v>0</v>
      </c>
      <c r="L725" s="103">
        <v>0</v>
      </c>
      <c r="M725" s="103">
        <v>0</v>
      </c>
      <c r="N725" s="103">
        <v>0</v>
      </c>
      <c r="O725" s="103">
        <v>0</v>
      </c>
      <c r="P725" s="352">
        <f t="shared" si="151"/>
        <v>0</v>
      </c>
      <c r="Q725" s="103">
        <v>0</v>
      </c>
      <c r="R725" s="103">
        <v>0</v>
      </c>
      <c r="S725" s="103">
        <v>0</v>
      </c>
      <c r="T725" s="103">
        <v>0</v>
      </c>
      <c r="U725" s="352">
        <f t="shared" si="153"/>
        <v>0</v>
      </c>
    </row>
    <row r="726" spans="2:21" s="261" customFormat="1" ht="16.5" customHeight="1" thickBot="1" x14ac:dyDescent="0.3">
      <c r="B726" s="545"/>
      <c r="C726" s="731"/>
      <c r="D726" s="634"/>
      <c r="E726" s="238" t="s">
        <v>637</v>
      </c>
      <c r="F726" s="54">
        <f t="shared" si="154"/>
        <v>0</v>
      </c>
      <c r="G726" s="182">
        <v>0</v>
      </c>
      <c r="H726" s="182">
        <v>0</v>
      </c>
      <c r="I726" s="182">
        <v>0</v>
      </c>
      <c r="J726" s="182">
        <v>0</v>
      </c>
      <c r="K726" s="75">
        <f t="shared" si="157"/>
        <v>0</v>
      </c>
      <c r="L726" s="103">
        <v>0</v>
      </c>
      <c r="M726" s="103">
        <v>0</v>
      </c>
      <c r="N726" s="103">
        <v>0</v>
      </c>
      <c r="O726" s="103">
        <v>0</v>
      </c>
      <c r="P726" s="352">
        <f t="shared" si="151"/>
        <v>0</v>
      </c>
      <c r="Q726" s="182">
        <v>0</v>
      </c>
      <c r="R726" s="182">
        <v>0</v>
      </c>
      <c r="S726" s="182">
        <v>0</v>
      </c>
      <c r="T726" s="182">
        <v>0</v>
      </c>
      <c r="U726" s="352">
        <f t="shared" si="153"/>
        <v>0</v>
      </c>
    </row>
    <row r="727" spans="2:21" s="261" customFormat="1" ht="21.75" thickBot="1" x14ac:dyDescent="0.3">
      <c r="B727" s="516"/>
      <c r="C727" s="731"/>
      <c r="D727" s="635"/>
      <c r="E727" s="233" t="s">
        <v>636</v>
      </c>
      <c r="F727" s="54">
        <f t="shared" si="154"/>
        <v>0</v>
      </c>
      <c r="G727" s="161">
        <v>0</v>
      </c>
      <c r="H727" s="161">
        <v>0</v>
      </c>
      <c r="I727" s="161">
        <v>0</v>
      </c>
      <c r="J727" s="161">
        <v>0</v>
      </c>
      <c r="K727" s="75">
        <f t="shared" si="157"/>
        <v>0</v>
      </c>
      <c r="L727" s="103">
        <v>0</v>
      </c>
      <c r="M727" s="103">
        <v>0</v>
      </c>
      <c r="N727" s="103">
        <v>0</v>
      </c>
      <c r="O727" s="103">
        <v>0</v>
      </c>
      <c r="P727" s="352">
        <f t="shared" si="151"/>
        <v>0</v>
      </c>
      <c r="Q727" s="161">
        <v>0</v>
      </c>
      <c r="R727" s="161">
        <v>0</v>
      </c>
      <c r="S727" s="161">
        <v>0</v>
      </c>
      <c r="T727" s="161">
        <v>0</v>
      </c>
      <c r="U727" s="352">
        <f t="shared" si="153"/>
        <v>0</v>
      </c>
    </row>
    <row r="728" spans="2:21" s="261" customFormat="1" ht="16.5" customHeight="1" thickBot="1" x14ac:dyDescent="0.3">
      <c r="B728" s="544">
        <v>3</v>
      </c>
      <c r="C728" s="731"/>
      <c r="D728" s="633" t="s">
        <v>387</v>
      </c>
      <c r="E728" s="104" t="s">
        <v>120</v>
      </c>
      <c r="F728" s="54">
        <f t="shared" si="154"/>
        <v>0</v>
      </c>
      <c r="G728" s="139"/>
      <c r="H728" s="139"/>
      <c r="I728" s="139"/>
      <c r="J728" s="139"/>
      <c r="K728" s="75">
        <f t="shared" si="157"/>
        <v>0</v>
      </c>
      <c r="L728" s="305"/>
      <c r="M728" s="305"/>
      <c r="N728" s="305"/>
      <c r="O728" s="305"/>
      <c r="P728" s="352">
        <f t="shared" si="151"/>
        <v>0</v>
      </c>
      <c r="Q728" s="305"/>
      <c r="R728" s="305"/>
      <c r="S728" s="305"/>
      <c r="T728" s="305"/>
      <c r="U728" s="352">
        <f t="shared" si="153"/>
        <v>0</v>
      </c>
    </row>
    <row r="729" spans="2:21" s="261" customFormat="1" ht="15" customHeight="1" thickBot="1" x14ac:dyDescent="0.3">
      <c r="B729" s="545"/>
      <c r="C729" s="731"/>
      <c r="D729" s="634"/>
      <c r="E729" s="105" t="s">
        <v>207</v>
      </c>
      <c r="F729" s="54">
        <f t="shared" si="154"/>
        <v>0</v>
      </c>
      <c r="G729" s="136"/>
      <c r="H729" s="136"/>
      <c r="I729" s="136"/>
      <c r="J729" s="136"/>
      <c r="K729" s="75">
        <f t="shared" si="157"/>
        <v>0</v>
      </c>
      <c r="L729" s="305"/>
      <c r="M729" s="305"/>
      <c r="N729" s="305"/>
      <c r="O729" s="305"/>
      <c r="P729" s="352">
        <f t="shared" si="151"/>
        <v>0</v>
      </c>
      <c r="Q729" s="305"/>
      <c r="R729" s="305"/>
      <c r="S729" s="305"/>
      <c r="T729" s="305"/>
      <c r="U729" s="352">
        <f t="shared" si="153"/>
        <v>0</v>
      </c>
    </row>
    <row r="730" spans="2:21" s="261" customFormat="1" ht="17.45" customHeight="1" thickBot="1" x14ac:dyDescent="0.3">
      <c r="B730" s="545"/>
      <c r="C730" s="731"/>
      <c r="D730" s="634"/>
      <c r="E730" s="125" t="s">
        <v>116</v>
      </c>
      <c r="F730" s="54">
        <f t="shared" si="154"/>
        <v>0</v>
      </c>
      <c r="G730" s="103">
        <v>0</v>
      </c>
      <c r="H730" s="103">
        <v>0</v>
      </c>
      <c r="I730" s="103">
        <v>0</v>
      </c>
      <c r="J730" s="103">
        <v>0</v>
      </c>
      <c r="K730" s="75">
        <f t="shared" si="157"/>
        <v>0</v>
      </c>
      <c r="L730" s="103">
        <v>0</v>
      </c>
      <c r="M730" s="103">
        <v>0</v>
      </c>
      <c r="N730" s="103">
        <v>0</v>
      </c>
      <c r="O730" s="103">
        <v>0</v>
      </c>
      <c r="P730" s="352">
        <f t="shared" si="151"/>
        <v>0</v>
      </c>
      <c r="Q730" s="103">
        <v>0</v>
      </c>
      <c r="R730" s="103">
        <v>0</v>
      </c>
      <c r="S730" s="103">
        <v>0</v>
      </c>
      <c r="T730" s="103">
        <v>0</v>
      </c>
      <c r="U730" s="352">
        <f t="shared" si="153"/>
        <v>0</v>
      </c>
    </row>
    <row r="731" spans="2:21" s="261" customFormat="1" ht="17.45" customHeight="1" thickBot="1" x14ac:dyDescent="0.3">
      <c r="B731" s="545"/>
      <c r="C731" s="731"/>
      <c r="D731" s="634"/>
      <c r="E731" s="238" t="s">
        <v>637</v>
      </c>
      <c r="F731" s="54">
        <f t="shared" si="154"/>
        <v>0</v>
      </c>
      <c r="G731" s="182">
        <v>0</v>
      </c>
      <c r="H731" s="182">
        <v>0</v>
      </c>
      <c r="I731" s="182">
        <v>0</v>
      </c>
      <c r="J731" s="182">
        <v>0</v>
      </c>
      <c r="K731" s="75">
        <f t="shared" si="157"/>
        <v>0</v>
      </c>
      <c r="L731" s="182">
        <v>0</v>
      </c>
      <c r="M731" s="182">
        <v>0</v>
      </c>
      <c r="N731" s="182">
        <v>0</v>
      </c>
      <c r="O731" s="182">
        <v>0</v>
      </c>
      <c r="P731" s="352">
        <f t="shared" si="151"/>
        <v>0</v>
      </c>
      <c r="Q731" s="182">
        <v>0</v>
      </c>
      <c r="R731" s="182">
        <v>0</v>
      </c>
      <c r="S731" s="182">
        <v>0</v>
      </c>
      <c r="T731" s="182">
        <v>0</v>
      </c>
      <c r="U731" s="352">
        <f t="shared" si="153"/>
        <v>0</v>
      </c>
    </row>
    <row r="732" spans="2:21" s="261" customFormat="1" ht="21.75" thickBot="1" x14ac:dyDescent="0.3">
      <c r="B732" s="516"/>
      <c r="C732" s="731"/>
      <c r="D732" s="635"/>
      <c r="E732" s="233" t="s">
        <v>636</v>
      </c>
      <c r="F732" s="54">
        <f t="shared" si="154"/>
        <v>0</v>
      </c>
      <c r="G732" s="161">
        <v>0</v>
      </c>
      <c r="H732" s="161">
        <v>0</v>
      </c>
      <c r="I732" s="161">
        <v>0</v>
      </c>
      <c r="J732" s="161">
        <v>0</v>
      </c>
      <c r="K732" s="75">
        <f t="shared" si="157"/>
        <v>0</v>
      </c>
      <c r="L732" s="161">
        <v>0</v>
      </c>
      <c r="M732" s="161">
        <v>0</v>
      </c>
      <c r="N732" s="161">
        <v>0</v>
      </c>
      <c r="O732" s="161">
        <v>0</v>
      </c>
      <c r="P732" s="352">
        <f t="shared" si="151"/>
        <v>0</v>
      </c>
      <c r="Q732" s="161">
        <v>0</v>
      </c>
      <c r="R732" s="161">
        <v>0</v>
      </c>
      <c r="S732" s="161">
        <v>0</v>
      </c>
      <c r="T732" s="161">
        <v>0</v>
      </c>
      <c r="U732" s="352">
        <f t="shared" si="153"/>
        <v>0</v>
      </c>
    </row>
    <row r="733" spans="2:21" s="261" customFormat="1" ht="17.45" customHeight="1" thickBot="1" x14ac:dyDescent="0.3">
      <c r="B733" s="544">
        <v>4</v>
      </c>
      <c r="C733" s="731"/>
      <c r="D733" s="633" t="s">
        <v>634</v>
      </c>
      <c r="E733" s="104" t="s">
        <v>120</v>
      </c>
      <c r="F733" s="54">
        <f t="shared" si="154"/>
        <v>0</v>
      </c>
      <c r="G733" s="139"/>
      <c r="H733" s="139"/>
      <c r="I733" s="139"/>
      <c r="J733" s="139"/>
      <c r="K733" s="75">
        <f t="shared" si="157"/>
        <v>0</v>
      </c>
      <c r="L733" s="305"/>
      <c r="M733" s="305"/>
      <c r="N733" s="305"/>
      <c r="O733" s="305"/>
      <c r="P733" s="352">
        <f t="shared" si="151"/>
        <v>0</v>
      </c>
      <c r="Q733" s="305"/>
      <c r="R733" s="305"/>
      <c r="S733" s="305"/>
      <c r="T733" s="305"/>
      <c r="U733" s="352">
        <f t="shared" si="153"/>
        <v>0</v>
      </c>
    </row>
    <row r="734" spans="2:21" s="261" customFormat="1" ht="17.45" customHeight="1" thickBot="1" x14ac:dyDescent="0.3">
      <c r="B734" s="545"/>
      <c r="C734" s="731"/>
      <c r="D734" s="634"/>
      <c r="E734" s="105" t="s">
        <v>207</v>
      </c>
      <c r="F734" s="54">
        <f t="shared" si="154"/>
        <v>0</v>
      </c>
      <c r="G734" s="139"/>
      <c r="H734" s="139"/>
      <c r="I734" s="139"/>
      <c r="J734" s="139"/>
      <c r="K734" s="75">
        <f t="shared" si="157"/>
        <v>0</v>
      </c>
      <c r="L734" s="305"/>
      <c r="M734" s="305"/>
      <c r="N734" s="305"/>
      <c r="O734" s="305"/>
      <c r="P734" s="352">
        <f t="shared" si="151"/>
        <v>0</v>
      </c>
      <c r="Q734" s="305"/>
      <c r="R734" s="305"/>
      <c r="S734" s="305"/>
      <c r="T734" s="305"/>
      <c r="U734" s="352">
        <f t="shared" si="153"/>
        <v>0</v>
      </c>
    </row>
    <row r="735" spans="2:21" s="261" customFormat="1" ht="17.45" customHeight="1" thickBot="1" x14ac:dyDescent="0.3">
      <c r="B735" s="545"/>
      <c r="C735" s="731"/>
      <c r="D735" s="634"/>
      <c r="E735" s="125" t="s">
        <v>116</v>
      </c>
      <c r="F735" s="54">
        <f t="shared" si="154"/>
        <v>0</v>
      </c>
      <c r="G735" s="103">
        <v>0</v>
      </c>
      <c r="H735" s="103">
        <v>0</v>
      </c>
      <c r="I735" s="103">
        <v>0</v>
      </c>
      <c r="J735" s="103">
        <v>0</v>
      </c>
      <c r="K735" s="75">
        <f t="shared" si="157"/>
        <v>0</v>
      </c>
      <c r="L735" s="103">
        <v>0</v>
      </c>
      <c r="M735" s="103">
        <v>0</v>
      </c>
      <c r="N735" s="103">
        <v>0</v>
      </c>
      <c r="O735" s="103">
        <v>0</v>
      </c>
      <c r="P735" s="352">
        <f t="shared" si="151"/>
        <v>0</v>
      </c>
      <c r="Q735" s="103">
        <v>0</v>
      </c>
      <c r="R735" s="103">
        <v>0</v>
      </c>
      <c r="S735" s="103">
        <v>0</v>
      </c>
      <c r="T735" s="103">
        <v>0</v>
      </c>
      <c r="U735" s="352">
        <f t="shared" si="153"/>
        <v>0</v>
      </c>
    </row>
    <row r="736" spans="2:21" s="261" customFormat="1" ht="17.45" customHeight="1" thickBot="1" x14ac:dyDescent="0.3">
      <c r="B736" s="545"/>
      <c r="C736" s="731"/>
      <c r="D736" s="634"/>
      <c r="E736" s="238" t="s">
        <v>637</v>
      </c>
      <c r="F736" s="54">
        <f t="shared" si="154"/>
        <v>0</v>
      </c>
      <c r="G736" s="103">
        <v>0</v>
      </c>
      <c r="H736" s="103">
        <v>0</v>
      </c>
      <c r="I736" s="103">
        <v>0</v>
      </c>
      <c r="J736" s="103">
        <v>0</v>
      </c>
      <c r="K736" s="75">
        <f t="shared" si="157"/>
        <v>0</v>
      </c>
      <c r="L736" s="182">
        <v>0</v>
      </c>
      <c r="M736" s="182">
        <v>0</v>
      </c>
      <c r="N736" s="182">
        <v>0</v>
      </c>
      <c r="O736" s="182">
        <v>0</v>
      </c>
      <c r="P736" s="352">
        <f t="shared" si="151"/>
        <v>0</v>
      </c>
      <c r="Q736" s="182">
        <v>0</v>
      </c>
      <c r="R736" s="182">
        <v>0</v>
      </c>
      <c r="S736" s="182">
        <v>0</v>
      </c>
      <c r="T736" s="182">
        <v>0</v>
      </c>
      <c r="U736" s="352">
        <f t="shared" si="153"/>
        <v>0</v>
      </c>
    </row>
    <row r="737" spans="2:21" s="261" customFormat="1" ht="35.25" customHeight="1" thickBot="1" x14ac:dyDescent="0.3">
      <c r="B737" s="516"/>
      <c r="C737" s="731"/>
      <c r="D737" s="635"/>
      <c r="E737" s="233" t="s">
        <v>636</v>
      </c>
      <c r="F737" s="54">
        <f t="shared" si="154"/>
        <v>0</v>
      </c>
      <c r="G737" s="103">
        <v>0</v>
      </c>
      <c r="H737" s="103">
        <v>0</v>
      </c>
      <c r="I737" s="103">
        <v>0</v>
      </c>
      <c r="J737" s="103">
        <v>0</v>
      </c>
      <c r="K737" s="75">
        <f t="shared" si="157"/>
        <v>0</v>
      </c>
      <c r="L737" s="160">
        <v>0</v>
      </c>
      <c r="M737" s="160">
        <v>0</v>
      </c>
      <c r="N737" s="160">
        <v>0</v>
      </c>
      <c r="O737" s="160">
        <v>0</v>
      </c>
      <c r="P737" s="352">
        <f t="shared" si="151"/>
        <v>0</v>
      </c>
      <c r="Q737" s="160">
        <v>0</v>
      </c>
      <c r="R737" s="160">
        <v>0</v>
      </c>
      <c r="S737" s="160">
        <v>0</v>
      </c>
      <c r="T737" s="160">
        <v>0</v>
      </c>
      <c r="U737" s="352">
        <f t="shared" si="153"/>
        <v>0</v>
      </c>
    </row>
    <row r="738" spans="2:21" s="261" customFormat="1" ht="28.5" customHeight="1" thickBot="1" x14ac:dyDescent="0.3">
      <c r="B738" s="544">
        <v>5</v>
      </c>
      <c r="C738" s="731"/>
      <c r="D738" s="633" t="s">
        <v>574</v>
      </c>
      <c r="E738" s="125" t="s">
        <v>116</v>
      </c>
      <c r="F738" s="54">
        <f t="shared" si="154"/>
        <v>0</v>
      </c>
      <c r="G738" s="103">
        <v>0</v>
      </c>
      <c r="H738" s="103">
        <v>0</v>
      </c>
      <c r="I738" s="103">
        <v>0</v>
      </c>
      <c r="J738" s="103">
        <v>0</v>
      </c>
      <c r="K738" s="75">
        <f t="shared" si="157"/>
        <v>0</v>
      </c>
      <c r="L738" s="161">
        <v>0</v>
      </c>
      <c r="M738" s="161">
        <v>0</v>
      </c>
      <c r="N738" s="161">
        <v>0</v>
      </c>
      <c r="O738" s="161">
        <v>0</v>
      </c>
      <c r="P738" s="352">
        <f t="shared" si="151"/>
        <v>0</v>
      </c>
      <c r="Q738" s="161">
        <v>0</v>
      </c>
      <c r="R738" s="161">
        <v>0</v>
      </c>
      <c r="S738" s="161">
        <v>0</v>
      </c>
      <c r="T738" s="161">
        <v>0</v>
      </c>
      <c r="U738" s="352">
        <f t="shared" si="153"/>
        <v>0</v>
      </c>
    </row>
    <row r="739" spans="2:21" s="261" customFormat="1" ht="28.5" customHeight="1" thickBot="1" x14ac:dyDescent="0.3">
      <c r="B739" s="545"/>
      <c r="C739" s="731"/>
      <c r="D739" s="634"/>
      <c r="E739" s="238" t="s">
        <v>637</v>
      </c>
      <c r="F739" s="54">
        <f t="shared" si="154"/>
        <v>0</v>
      </c>
      <c r="G739" s="103">
        <v>0</v>
      </c>
      <c r="H739" s="103">
        <v>0</v>
      </c>
      <c r="I739" s="103">
        <v>0</v>
      </c>
      <c r="J739" s="103">
        <v>0</v>
      </c>
      <c r="K739" s="75">
        <f t="shared" si="157"/>
        <v>0</v>
      </c>
      <c r="L739" s="161">
        <v>0</v>
      </c>
      <c r="M739" s="161">
        <v>0</v>
      </c>
      <c r="N739" s="161">
        <v>0</v>
      </c>
      <c r="O739" s="161">
        <v>0</v>
      </c>
      <c r="P739" s="352">
        <f t="shared" si="151"/>
        <v>0</v>
      </c>
      <c r="Q739" s="161">
        <v>0</v>
      </c>
      <c r="R739" s="161">
        <v>0</v>
      </c>
      <c r="S739" s="161">
        <v>0</v>
      </c>
      <c r="T739" s="161">
        <v>0</v>
      </c>
      <c r="U739" s="352">
        <f t="shared" si="153"/>
        <v>0</v>
      </c>
    </row>
    <row r="740" spans="2:21" s="261" customFormat="1" ht="28.5" customHeight="1" thickBot="1" x14ac:dyDescent="0.3">
      <c r="B740" s="516"/>
      <c r="C740" s="731"/>
      <c r="D740" s="635"/>
      <c r="E740" s="233" t="s">
        <v>636</v>
      </c>
      <c r="F740" s="54">
        <f t="shared" si="154"/>
        <v>0</v>
      </c>
      <c r="G740" s="103">
        <v>0</v>
      </c>
      <c r="H740" s="103">
        <v>0</v>
      </c>
      <c r="I740" s="103">
        <v>0</v>
      </c>
      <c r="J740" s="103">
        <v>0</v>
      </c>
      <c r="K740" s="75">
        <f t="shared" si="157"/>
        <v>0</v>
      </c>
      <c r="L740" s="161">
        <v>0</v>
      </c>
      <c r="M740" s="161">
        <v>0</v>
      </c>
      <c r="N740" s="161">
        <v>0</v>
      </c>
      <c r="O740" s="161">
        <v>0</v>
      </c>
      <c r="P740" s="352">
        <f t="shared" si="151"/>
        <v>0</v>
      </c>
      <c r="Q740" s="161">
        <v>0</v>
      </c>
      <c r="R740" s="161">
        <v>0</v>
      </c>
      <c r="S740" s="161">
        <v>0</v>
      </c>
      <c r="T740" s="161">
        <v>0</v>
      </c>
      <c r="U740" s="352">
        <f t="shared" si="153"/>
        <v>0</v>
      </c>
    </row>
    <row r="741" spans="2:21" s="261" customFormat="1" ht="28.5" customHeight="1" thickBot="1" x14ac:dyDescent="0.3">
      <c r="B741" s="544">
        <v>6</v>
      </c>
      <c r="C741" s="731"/>
      <c r="D741" s="633" t="s">
        <v>575</v>
      </c>
      <c r="E741" s="125" t="s">
        <v>116</v>
      </c>
      <c r="F741" s="54">
        <f t="shared" si="154"/>
        <v>0</v>
      </c>
      <c r="G741" s="103">
        <v>0</v>
      </c>
      <c r="H741" s="103">
        <v>0</v>
      </c>
      <c r="I741" s="103">
        <v>0</v>
      </c>
      <c r="J741" s="103">
        <v>0</v>
      </c>
      <c r="K741" s="75">
        <f t="shared" si="157"/>
        <v>0</v>
      </c>
      <c r="L741" s="161">
        <v>0</v>
      </c>
      <c r="M741" s="161">
        <v>0</v>
      </c>
      <c r="N741" s="161">
        <v>0</v>
      </c>
      <c r="O741" s="161">
        <v>0</v>
      </c>
      <c r="P741" s="352">
        <f t="shared" si="151"/>
        <v>0</v>
      </c>
      <c r="Q741" s="161">
        <v>0</v>
      </c>
      <c r="R741" s="161">
        <v>0</v>
      </c>
      <c r="S741" s="161">
        <v>0</v>
      </c>
      <c r="T741" s="161">
        <v>0</v>
      </c>
      <c r="U741" s="352">
        <f t="shared" si="153"/>
        <v>0</v>
      </c>
    </row>
    <row r="742" spans="2:21" s="261" customFormat="1" ht="28.5" customHeight="1" thickBot="1" x14ac:dyDescent="0.3">
      <c r="B742" s="545"/>
      <c r="C742" s="731"/>
      <c r="D742" s="634"/>
      <c r="E742" s="238" t="s">
        <v>637</v>
      </c>
      <c r="F742" s="54">
        <f t="shared" si="154"/>
        <v>0</v>
      </c>
      <c r="G742" s="103">
        <v>0</v>
      </c>
      <c r="H742" s="103">
        <v>0</v>
      </c>
      <c r="I742" s="103">
        <v>0</v>
      </c>
      <c r="J742" s="103">
        <v>0</v>
      </c>
      <c r="K742" s="75">
        <f t="shared" si="157"/>
        <v>0</v>
      </c>
      <c r="L742" s="161">
        <v>0</v>
      </c>
      <c r="M742" s="161">
        <v>0</v>
      </c>
      <c r="N742" s="161">
        <v>0</v>
      </c>
      <c r="O742" s="161">
        <v>0</v>
      </c>
      <c r="P742" s="352">
        <f t="shared" si="151"/>
        <v>0</v>
      </c>
      <c r="Q742" s="161">
        <v>0</v>
      </c>
      <c r="R742" s="161">
        <v>0</v>
      </c>
      <c r="S742" s="161">
        <v>0</v>
      </c>
      <c r="T742" s="161">
        <v>0</v>
      </c>
      <c r="U742" s="352">
        <f t="shared" si="153"/>
        <v>0</v>
      </c>
    </row>
    <row r="743" spans="2:21" s="261" customFormat="1" ht="28.5" customHeight="1" thickBot="1" x14ac:dyDescent="0.3">
      <c r="B743" s="516"/>
      <c r="C743" s="731"/>
      <c r="D743" s="635"/>
      <c r="E743" s="233" t="s">
        <v>636</v>
      </c>
      <c r="F743" s="54">
        <f t="shared" si="154"/>
        <v>0</v>
      </c>
      <c r="G743" s="103">
        <v>0</v>
      </c>
      <c r="H743" s="103">
        <v>0</v>
      </c>
      <c r="I743" s="103">
        <v>0</v>
      </c>
      <c r="J743" s="103">
        <v>0</v>
      </c>
      <c r="K743" s="75">
        <f t="shared" si="157"/>
        <v>0</v>
      </c>
      <c r="L743" s="161">
        <v>0</v>
      </c>
      <c r="M743" s="161">
        <v>0</v>
      </c>
      <c r="N743" s="161">
        <v>0</v>
      </c>
      <c r="O743" s="161">
        <v>0</v>
      </c>
      <c r="P743" s="352">
        <f t="shared" si="151"/>
        <v>0</v>
      </c>
      <c r="Q743" s="161">
        <v>0</v>
      </c>
      <c r="R743" s="161">
        <v>0</v>
      </c>
      <c r="S743" s="161">
        <v>0</v>
      </c>
      <c r="T743" s="161">
        <v>0</v>
      </c>
      <c r="U743" s="352">
        <f t="shared" si="153"/>
        <v>0</v>
      </c>
    </row>
    <row r="744" spans="2:21" s="261" customFormat="1" ht="28.5" customHeight="1" thickBot="1" x14ac:dyDescent="0.3">
      <c r="B744" s="544">
        <v>7</v>
      </c>
      <c r="C744" s="731"/>
      <c r="D744" s="633" t="s">
        <v>680</v>
      </c>
      <c r="E744" s="125" t="s">
        <v>116</v>
      </c>
      <c r="F744" s="54">
        <f t="shared" si="154"/>
        <v>0</v>
      </c>
      <c r="G744" s="103">
        <v>0</v>
      </c>
      <c r="H744" s="103">
        <v>0</v>
      </c>
      <c r="I744" s="103">
        <v>0</v>
      </c>
      <c r="J744" s="103">
        <v>0</v>
      </c>
      <c r="K744" s="75">
        <f t="shared" si="157"/>
        <v>0</v>
      </c>
      <c r="L744" s="161">
        <v>0</v>
      </c>
      <c r="M744" s="161">
        <v>0</v>
      </c>
      <c r="N744" s="161">
        <v>0</v>
      </c>
      <c r="O744" s="161">
        <v>0</v>
      </c>
      <c r="P744" s="352">
        <f t="shared" si="151"/>
        <v>0</v>
      </c>
      <c r="Q744" s="161">
        <v>0</v>
      </c>
      <c r="R744" s="161">
        <v>0</v>
      </c>
      <c r="S744" s="161">
        <v>0</v>
      </c>
      <c r="T744" s="161">
        <v>0</v>
      </c>
      <c r="U744" s="352">
        <f t="shared" si="153"/>
        <v>0</v>
      </c>
    </row>
    <row r="745" spans="2:21" s="261" customFormat="1" ht="28.5" customHeight="1" thickBot="1" x14ac:dyDescent="0.3">
      <c r="B745" s="545"/>
      <c r="C745" s="731"/>
      <c r="D745" s="634"/>
      <c r="E745" s="238" t="s">
        <v>637</v>
      </c>
      <c r="F745" s="54">
        <f t="shared" si="154"/>
        <v>0</v>
      </c>
      <c r="G745" s="103">
        <v>0</v>
      </c>
      <c r="H745" s="103">
        <v>0</v>
      </c>
      <c r="I745" s="103">
        <v>0</v>
      </c>
      <c r="J745" s="103">
        <v>0</v>
      </c>
      <c r="K745" s="75">
        <f t="shared" si="157"/>
        <v>0</v>
      </c>
      <c r="L745" s="161">
        <v>0</v>
      </c>
      <c r="M745" s="161">
        <v>0</v>
      </c>
      <c r="N745" s="161">
        <v>0</v>
      </c>
      <c r="O745" s="161">
        <v>0</v>
      </c>
      <c r="P745" s="352">
        <f t="shared" si="151"/>
        <v>0</v>
      </c>
      <c r="Q745" s="161">
        <v>0</v>
      </c>
      <c r="R745" s="161">
        <v>0</v>
      </c>
      <c r="S745" s="161">
        <v>0</v>
      </c>
      <c r="T745" s="161">
        <v>0</v>
      </c>
      <c r="U745" s="352">
        <f t="shared" si="153"/>
        <v>0</v>
      </c>
    </row>
    <row r="746" spans="2:21" s="261" customFormat="1" ht="28.5" customHeight="1" thickBot="1" x14ac:dyDescent="0.3">
      <c r="B746" s="516"/>
      <c r="C746" s="731"/>
      <c r="D746" s="636"/>
      <c r="E746" s="241" t="s">
        <v>636</v>
      </c>
      <c r="F746" s="54">
        <f t="shared" si="154"/>
        <v>0</v>
      </c>
      <c r="G746" s="103">
        <v>0</v>
      </c>
      <c r="H746" s="103">
        <v>0</v>
      </c>
      <c r="I746" s="103">
        <v>0</v>
      </c>
      <c r="J746" s="103">
        <v>0</v>
      </c>
      <c r="K746" s="75">
        <f t="shared" si="157"/>
        <v>0</v>
      </c>
      <c r="L746" s="161">
        <v>0</v>
      </c>
      <c r="M746" s="161">
        <v>0</v>
      </c>
      <c r="N746" s="161">
        <v>0</v>
      </c>
      <c r="O746" s="161">
        <v>0</v>
      </c>
      <c r="P746" s="352">
        <f t="shared" si="151"/>
        <v>0</v>
      </c>
      <c r="Q746" s="161">
        <v>0</v>
      </c>
      <c r="R746" s="161">
        <v>0</v>
      </c>
      <c r="S746" s="161">
        <v>0</v>
      </c>
      <c r="T746" s="161">
        <v>0</v>
      </c>
      <c r="U746" s="352">
        <f t="shared" si="153"/>
        <v>0</v>
      </c>
    </row>
    <row r="747" spans="2:21" s="261" customFormat="1" ht="28.5" customHeight="1" thickBot="1" x14ac:dyDescent="0.3">
      <c r="B747" s="544">
        <v>8</v>
      </c>
      <c r="C747" s="731"/>
      <c r="D747" s="654" t="s">
        <v>681</v>
      </c>
      <c r="E747" s="125" t="s">
        <v>116</v>
      </c>
      <c r="F747" s="54">
        <f t="shared" si="154"/>
        <v>0</v>
      </c>
      <c r="G747" s="103">
        <v>0</v>
      </c>
      <c r="H747" s="103">
        <v>0</v>
      </c>
      <c r="I747" s="103">
        <v>0</v>
      </c>
      <c r="J747" s="103">
        <v>0</v>
      </c>
      <c r="K747" s="75">
        <f t="shared" si="157"/>
        <v>0</v>
      </c>
      <c r="L747" s="161">
        <v>0</v>
      </c>
      <c r="M747" s="161">
        <v>0</v>
      </c>
      <c r="N747" s="161">
        <v>0</v>
      </c>
      <c r="O747" s="161">
        <v>0</v>
      </c>
      <c r="P747" s="352">
        <f t="shared" si="151"/>
        <v>0</v>
      </c>
      <c r="Q747" s="161">
        <v>0</v>
      </c>
      <c r="R747" s="161">
        <v>0</v>
      </c>
      <c r="S747" s="161">
        <v>0</v>
      </c>
      <c r="T747" s="161">
        <v>0</v>
      </c>
      <c r="U747" s="352">
        <f t="shared" si="153"/>
        <v>0</v>
      </c>
    </row>
    <row r="748" spans="2:21" s="261" customFormat="1" ht="28.5" customHeight="1" thickBot="1" x14ac:dyDescent="0.3">
      <c r="B748" s="545"/>
      <c r="C748" s="731"/>
      <c r="D748" s="634"/>
      <c r="E748" s="238" t="s">
        <v>637</v>
      </c>
      <c r="F748" s="54">
        <f t="shared" si="154"/>
        <v>0</v>
      </c>
      <c r="G748" s="103">
        <v>0</v>
      </c>
      <c r="H748" s="103">
        <v>0</v>
      </c>
      <c r="I748" s="103">
        <v>0</v>
      </c>
      <c r="J748" s="103">
        <v>0</v>
      </c>
      <c r="K748" s="75">
        <f t="shared" si="157"/>
        <v>0</v>
      </c>
      <c r="L748" s="161">
        <v>0</v>
      </c>
      <c r="M748" s="161">
        <v>0</v>
      </c>
      <c r="N748" s="161">
        <v>0</v>
      </c>
      <c r="O748" s="161">
        <v>0</v>
      </c>
      <c r="P748" s="352">
        <f t="shared" si="151"/>
        <v>0</v>
      </c>
      <c r="Q748" s="161">
        <v>0</v>
      </c>
      <c r="R748" s="161">
        <v>0</v>
      </c>
      <c r="S748" s="161">
        <v>0</v>
      </c>
      <c r="T748" s="161">
        <v>0</v>
      </c>
      <c r="U748" s="352">
        <f t="shared" si="153"/>
        <v>0</v>
      </c>
    </row>
    <row r="749" spans="2:21" s="261" customFormat="1" ht="28.5" customHeight="1" thickBot="1" x14ac:dyDescent="0.3">
      <c r="B749" s="516"/>
      <c r="C749" s="731"/>
      <c r="D749" s="636"/>
      <c r="E749" s="241" t="s">
        <v>636</v>
      </c>
      <c r="F749" s="54">
        <f t="shared" si="154"/>
        <v>0</v>
      </c>
      <c r="G749" s="103">
        <v>0</v>
      </c>
      <c r="H749" s="103">
        <v>0</v>
      </c>
      <c r="I749" s="103">
        <v>0</v>
      </c>
      <c r="J749" s="103">
        <v>0</v>
      </c>
      <c r="K749" s="75">
        <f t="shared" si="157"/>
        <v>0</v>
      </c>
      <c r="L749" s="161">
        <v>0</v>
      </c>
      <c r="M749" s="161">
        <v>0</v>
      </c>
      <c r="N749" s="161">
        <v>0</v>
      </c>
      <c r="O749" s="161">
        <v>0</v>
      </c>
      <c r="P749" s="352">
        <f t="shared" si="151"/>
        <v>0</v>
      </c>
      <c r="Q749" s="161">
        <v>0</v>
      </c>
      <c r="R749" s="161">
        <v>0</v>
      </c>
      <c r="S749" s="161">
        <v>0</v>
      </c>
      <c r="T749" s="161">
        <v>0</v>
      </c>
      <c r="U749" s="352">
        <f t="shared" si="153"/>
        <v>0</v>
      </c>
    </row>
    <row r="750" spans="2:21" s="261" customFormat="1" ht="16.5" customHeight="1" x14ac:dyDescent="0.25">
      <c r="B750" s="20"/>
      <c r="C750" s="731"/>
      <c r="D750" s="695" t="s">
        <v>225</v>
      </c>
      <c r="E750" s="696"/>
      <c r="F750" s="54">
        <f t="shared" si="154"/>
        <v>0</v>
      </c>
      <c r="G750" s="75">
        <f t="shared" ref="G750:J751" si="168">G718+G723+G728+G733</f>
        <v>0</v>
      </c>
      <c r="H750" s="75">
        <f t="shared" si="168"/>
        <v>0</v>
      </c>
      <c r="I750" s="75">
        <f t="shared" si="168"/>
        <v>0</v>
      </c>
      <c r="J750" s="75">
        <f t="shared" si="168"/>
        <v>0</v>
      </c>
      <c r="K750" s="75">
        <f t="shared" si="157"/>
        <v>0</v>
      </c>
      <c r="L750" s="75">
        <f t="shared" ref="L750:O751" si="169">L718+L723+L728+L733</f>
        <v>0</v>
      </c>
      <c r="M750" s="75">
        <f t="shared" si="169"/>
        <v>0</v>
      </c>
      <c r="N750" s="75">
        <f t="shared" si="169"/>
        <v>0</v>
      </c>
      <c r="O750" s="75">
        <f t="shared" si="169"/>
        <v>0</v>
      </c>
      <c r="P750" s="352">
        <f t="shared" si="151"/>
        <v>0</v>
      </c>
      <c r="Q750" s="75">
        <f t="shared" ref="Q750:T751" si="170">Q718+Q723+Q728+Q733</f>
        <v>0</v>
      </c>
      <c r="R750" s="75">
        <f t="shared" si="170"/>
        <v>0</v>
      </c>
      <c r="S750" s="75">
        <f t="shared" si="170"/>
        <v>0</v>
      </c>
      <c r="T750" s="75">
        <f t="shared" si="170"/>
        <v>0</v>
      </c>
      <c r="U750" s="352">
        <f t="shared" si="153"/>
        <v>0</v>
      </c>
    </row>
    <row r="751" spans="2:21" s="261" customFormat="1" ht="16.5" customHeight="1" x14ac:dyDescent="0.25">
      <c r="B751" s="20"/>
      <c r="C751" s="731"/>
      <c r="D751" s="695" t="s">
        <v>226</v>
      </c>
      <c r="E751" s="696"/>
      <c r="F751" s="54">
        <f t="shared" si="154"/>
        <v>0</v>
      </c>
      <c r="G751" s="75">
        <f t="shared" si="168"/>
        <v>0</v>
      </c>
      <c r="H751" s="75">
        <f t="shared" si="168"/>
        <v>0</v>
      </c>
      <c r="I751" s="75">
        <f t="shared" si="168"/>
        <v>0</v>
      </c>
      <c r="J751" s="75">
        <f t="shared" si="168"/>
        <v>0</v>
      </c>
      <c r="K751" s="75">
        <f t="shared" si="157"/>
        <v>0</v>
      </c>
      <c r="L751" s="75">
        <f t="shared" si="169"/>
        <v>0</v>
      </c>
      <c r="M751" s="75">
        <f t="shared" si="169"/>
        <v>0</v>
      </c>
      <c r="N751" s="75">
        <f t="shared" si="169"/>
        <v>0</v>
      </c>
      <c r="O751" s="75">
        <f t="shared" si="169"/>
        <v>0</v>
      </c>
      <c r="P751" s="352">
        <f t="shared" si="151"/>
        <v>0</v>
      </c>
      <c r="Q751" s="75">
        <f t="shared" si="170"/>
        <v>0</v>
      </c>
      <c r="R751" s="75">
        <f t="shared" si="170"/>
        <v>0</v>
      </c>
      <c r="S751" s="75">
        <f t="shared" si="170"/>
        <v>0</v>
      </c>
      <c r="T751" s="75">
        <f t="shared" si="170"/>
        <v>0</v>
      </c>
      <c r="U751" s="352">
        <f t="shared" si="153"/>
        <v>0</v>
      </c>
    </row>
    <row r="752" spans="2:21" s="261" customFormat="1" ht="16.5" customHeight="1" thickBot="1" x14ac:dyDescent="0.3">
      <c r="B752" s="20"/>
      <c r="C752" s="731"/>
      <c r="D752" s="676" t="s">
        <v>227</v>
      </c>
      <c r="E752" s="677"/>
      <c r="F752" s="54">
        <f t="shared" si="154"/>
        <v>0</v>
      </c>
      <c r="G752" s="74">
        <f t="shared" ref="G752:J754" si="171">G720+G725+G730+G735+G738+G741+G744+G747</f>
        <v>0</v>
      </c>
      <c r="H752" s="74">
        <f t="shared" si="171"/>
        <v>0</v>
      </c>
      <c r="I752" s="74">
        <f t="shared" si="171"/>
        <v>0</v>
      </c>
      <c r="J752" s="74">
        <f t="shared" si="171"/>
        <v>0</v>
      </c>
      <c r="K752" s="75">
        <f t="shared" si="157"/>
        <v>0</v>
      </c>
      <c r="L752" s="74">
        <f t="shared" ref="L752:O754" si="172">L720+L725+L730+L735+L738+L741+L744+L747</f>
        <v>0</v>
      </c>
      <c r="M752" s="74">
        <f t="shared" si="172"/>
        <v>0</v>
      </c>
      <c r="N752" s="74">
        <f t="shared" si="172"/>
        <v>0</v>
      </c>
      <c r="O752" s="74">
        <f t="shared" si="172"/>
        <v>0</v>
      </c>
      <c r="P752" s="352">
        <f t="shared" si="151"/>
        <v>0</v>
      </c>
      <c r="Q752" s="74">
        <f t="shared" ref="Q752:T754" si="173">Q720+Q725+Q730+Q735+Q738+Q741+Q744+Q747</f>
        <v>0</v>
      </c>
      <c r="R752" s="74">
        <f t="shared" si="173"/>
        <v>0</v>
      </c>
      <c r="S752" s="74">
        <f t="shared" si="173"/>
        <v>0</v>
      </c>
      <c r="T752" s="74">
        <f t="shared" si="173"/>
        <v>0</v>
      </c>
      <c r="U752" s="352">
        <f t="shared" si="153"/>
        <v>0</v>
      </c>
    </row>
    <row r="753" spans="2:21" s="261" customFormat="1" ht="16.5" customHeight="1" x14ac:dyDescent="0.25">
      <c r="B753" s="20"/>
      <c r="C753" s="731"/>
      <c r="D753" s="678" t="s">
        <v>421</v>
      </c>
      <c r="E753" s="679"/>
      <c r="F753" s="54">
        <f t="shared" si="154"/>
        <v>0</v>
      </c>
      <c r="G753" s="74">
        <f t="shared" si="171"/>
        <v>0</v>
      </c>
      <c r="H753" s="74">
        <f t="shared" si="171"/>
        <v>0</v>
      </c>
      <c r="I753" s="74">
        <f t="shared" si="171"/>
        <v>0</v>
      </c>
      <c r="J753" s="74">
        <f t="shared" si="171"/>
        <v>0</v>
      </c>
      <c r="K753" s="75">
        <f t="shared" si="157"/>
        <v>0</v>
      </c>
      <c r="L753" s="74">
        <f t="shared" si="172"/>
        <v>0</v>
      </c>
      <c r="M753" s="74">
        <f t="shared" si="172"/>
        <v>0</v>
      </c>
      <c r="N753" s="74">
        <f t="shared" si="172"/>
        <v>0</v>
      </c>
      <c r="O753" s="74">
        <f t="shared" si="172"/>
        <v>0</v>
      </c>
      <c r="P753" s="352">
        <f t="shared" si="151"/>
        <v>0</v>
      </c>
      <c r="Q753" s="74">
        <f t="shared" si="173"/>
        <v>0</v>
      </c>
      <c r="R753" s="74">
        <f t="shared" si="173"/>
        <v>0</v>
      </c>
      <c r="S753" s="74">
        <f t="shared" si="173"/>
        <v>0</v>
      </c>
      <c r="T753" s="74">
        <f t="shared" si="173"/>
        <v>0</v>
      </c>
      <c r="U753" s="352">
        <f t="shared" si="153"/>
        <v>0</v>
      </c>
    </row>
    <row r="754" spans="2:21" s="261" customFormat="1" ht="16.5" customHeight="1" thickBot="1" x14ac:dyDescent="0.3">
      <c r="B754" s="179"/>
      <c r="C754" s="732"/>
      <c r="D754" s="676" t="s">
        <v>662</v>
      </c>
      <c r="E754" s="677"/>
      <c r="F754" s="54">
        <f t="shared" si="154"/>
        <v>0</v>
      </c>
      <c r="G754" s="74">
        <f t="shared" si="171"/>
        <v>0</v>
      </c>
      <c r="H754" s="74">
        <f t="shared" si="171"/>
        <v>0</v>
      </c>
      <c r="I754" s="74">
        <f t="shared" si="171"/>
        <v>0</v>
      </c>
      <c r="J754" s="74">
        <f t="shared" si="171"/>
        <v>0</v>
      </c>
      <c r="K754" s="75">
        <f t="shared" si="157"/>
        <v>0</v>
      </c>
      <c r="L754" s="74">
        <f t="shared" si="172"/>
        <v>0</v>
      </c>
      <c r="M754" s="74">
        <f t="shared" si="172"/>
        <v>0</v>
      </c>
      <c r="N754" s="74">
        <f t="shared" si="172"/>
        <v>0</v>
      </c>
      <c r="O754" s="74">
        <f t="shared" si="172"/>
        <v>0</v>
      </c>
      <c r="P754" s="352">
        <f t="shared" si="151"/>
        <v>0</v>
      </c>
      <c r="Q754" s="74">
        <f t="shared" si="173"/>
        <v>0</v>
      </c>
      <c r="R754" s="74">
        <f t="shared" si="173"/>
        <v>0</v>
      </c>
      <c r="S754" s="74">
        <f t="shared" si="173"/>
        <v>0</v>
      </c>
      <c r="T754" s="74">
        <f t="shared" si="173"/>
        <v>0</v>
      </c>
      <c r="U754" s="352">
        <f t="shared" si="153"/>
        <v>0</v>
      </c>
    </row>
    <row r="755" spans="2:21" s="261" customFormat="1" ht="16.5" customHeight="1" thickBot="1" x14ac:dyDescent="0.3">
      <c r="B755" s="763">
        <v>1</v>
      </c>
      <c r="C755" s="730" t="s">
        <v>232</v>
      </c>
      <c r="D755" s="633" t="s">
        <v>467</v>
      </c>
      <c r="E755" s="104" t="s">
        <v>120</v>
      </c>
      <c r="F755" s="54">
        <f t="shared" si="154"/>
        <v>0</v>
      </c>
      <c r="G755" s="139"/>
      <c r="H755" s="139"/>
      <c r="I755" s="139"/>
      <c r="J755" s="139"/>
      <c r="K755" s="75">
        <f t="shared" si="157"/>
        <v>0</v>
      </c>
      <c r="L755" s="305"/>
      <c r="M755" s="305"/>
      <c r="N755" s="305"/>
      <c r="O755" s="305"/>
      <c r="P755" s="352">
        <f t="shared" si="151"/>
        <v>0</v>
      </c>
      <c r="Q755" s="305"/>
      <c r="R755" s="305"/>
      <c r="S755" s="305"/>
      <c r="T755" s="305"/>
      <c r="U755" s="352">
        <f t="shared" si="153"/>
        <v>0</v>
      </c>
    </row>
    <row r="756" spans="2:21" s="261" customFormat="1" ht="18.600000000000001" customHeight="1" thickBot="1" x14ac:dyDescent="0.3">
      <c r="B756" s="545"/>
      <c r="C756" s="731"/>
      <c r="D756" s="634"/>
      <c r="E756" s="106" t="s">
        <v>207</v>
      </c>
      <c r="F756" s="54">
        <f t="shared" si="154"/>
        <v>0</v>
      </c>
      <c r="G756" s="136"/>
      <c r="H756" s="136"/>
      <c r="I756" s="136"/>
      <c r="J756" s="136"/>
      <c r="K756" s="75">
        <f t="shared" si="157"/>
        <v>0</v>
      </c>
      <c r="L756" s="305"/>
      <c r="M756" s="305"/>
      <c r="N756" s="305"/>
      <c r="O756" s="305"/>
      <c r="P756" s="352">
        <f t="shared" si="151"/>
        <v>0</v>
      </c>
      <c r="Q756" s="305"/>
      <c r="R756" s="305"/>
      <c r="S756" s="305"/>
      <c r="T756" s="305"/>
      <c r="U756" s="352">
        <f t="shared" si="153"/>
        <v>0</v>
      </c>
    </row>
    <row r="757" spans="2:21" s="261" customFormat="1" ht="21.75" thickBot="1" x14ac:dyDescent="0.3">
      <c r="B757" s="545"/>
      <c r="C757" s="731"/>
      <c r="D757" s="634"/>
      <c r="E757" s="125" t="s">
        <v>116</v>
      </c>
      <c r="F757" s="54">
        <f t="shared" si="154"/>
        <v>0</v>
      </c>
      <c r="G757" s="103">
        <v>0</v>
      </c>
      <c r="H757" s="103">
        <v>0</v>
      </c>
      <c r="I757" s="103">
        <v>0</v>
      </c>
      <c r="J757" s="103">
        <v>0</v>
      </c>
      <c r="K757" s="75">
        <f t="shared" si="157"/>
        <v>0</v>
      </c>
      <c r="L757" s="103">
        <v>0</v>
      </c>
      <c r="M757" s="103">
        <v>0</v>
      </c>
      <c r="N757" s="103">
        <v>0</v>
      </c>
      <c r="O757" s="103">
        <v>0</v>
      </c>
      <c r="P757" s="352">
        <f t="shared" si="151"/>
        <v>0</v>
      </c>
      <c r="Q757" s="103">
        <v>0</v>
      </c>
      <c r="R757" s="103">
        <v>0</v>
      </c>
      <c r="S757" s="103">
        <v>0</v>
      </c>
      <c r="T757" s="103">
        <v>0</v>
      </c>
      <c r="U757" s="352">
        <f t="shared" si="153"/>
        <v>0</v>
      </c>
    </row>
    <row r="758" spans="2:21" s="261" customFormat="1" ht="21.75" thickBot="1" x14ac:dyDescent="0.3">
      <c r="B758" s="545"/>
      <c r="C758" s="731"/>
      <c r="D758" s="634"/>
      <c r="E758" s="238" t="s">
        <v>637</v>
      </c>
      <c r="F758" s="54">
        <f t="shared" si="154"/>
        <v>0</v>
      </c>
      <c r="G758" s="182">
        <v>0</v>
      </c>
      <c r="H758" s="182">
        <v>0</v>
      </c>
      <c r="I758" s="182">
        <v>0</v>
      </c>
      <c r="J758" s="182">
        <v>0</v>
      </c>
      <c r="K758" s="75">
        <f t="shared" si="157"/>
        <v>0</v>
      </c>
      <c r="L758" s="103">
        <v>0</v>
      </c>
      <c r="M758" s="103">
        <v>0</v>
      </c>
      <c r="N758" s="103">
        <v>0</v>
      </c>
      <c r="O758" s="103">
        <v>0</v>
      </c>
      <c r="P758" s="352">
        <f t="shared" si="151"/>
        <v>0</v>
      </c>
      <c r="Q758" s="103">
        <v>0</v>
      </c>
      <c r="R758" s="103">
        <v>0</v>
      </c>
      <c r="S758" s="103">
        <v>0</v>
      </c>
      <c r="T758" s="103">
        <v>0</v>
      </c>
      <c r="U758" s="352">
        <f t="shared" si="153"/>
        <v>0</v>
      </c>
    </row>
    <row r="759" spans="2:21" s="261" customFormat="1" ht="21.75" thickBot="1" x14ac:dyDescent="0.3">
      <c r="B759" s="516"/>
      <c r="C759" s="731"/>
      <c r="D759" s="635"/>
      <c r="E759" s="233" t="s">
        <v>636</v>
      </c>
      <c r="F759" s="54">
        <f t="shared" si="154"/>
        <v>0</v>
      </c>
      <c r="G759" s="161">
        <v>0</v>
      </c>
      <c r="H759" s="161">
        <v>0</v>
      </c>
      <c r="I759" s="161">
        <v>0</v>
      </c>
      <c r="J759" s="161">
        <v>0</v>
      </c>
      <c r="K759" s="75">
        <f t="shared" si="157"/>
        <v>0</v>
      </c>
      <c r="L759" s="103">
        <v>0</v>
      </c>
      <c r="M759" s="103">
        <v>0</v>
      </c>
      <c r="N759" s="103">
        <v>0</v>
      </c>
      <c r="O759" s="103">
        <v>0</v>
      </c>
      <c r="P759" s="352">
        <f t="shared" si="151"/>
        <v>0</v>
      </c>
      <c r="Q759" s="103">
        <v>0</v>
      </c>
      <c r="R759" s="103">
        <v>0</v>
      </c>
      <c r="S759" s="103">
        <v>0</v>
      </c>
      <c r="T759" s="103">
        <v>0</v>
      </c>
      <c r="U759" s="352">
        <f t="shared" si="153"/>
        <v>0</v>
      </c>
    </row>
    <row r="760" spans="2:21" s="261" customFormat="1" ht="40.5" customHeight="1" thickBot="1" x14ac:dyDescent="0.3">
      <c r="B760" s="544">
        <v>2</v>
      </c>
      <c r="C760" s="731"/>
      <c r="D760" s="633" t="s">
        <v>433</v>
      </c>
      <c r="E760" s="104" t="s">
        <v>120</v>
      </c>
      <c r="F760" s="54">
        <f t="shared" si="154"/>
        <v>0</v>
      </c>
      <c r="G760" s="139"/>
      <c r="H760" s="139"/>
      <c r="I760" s="139"/>
      <c r="J760" s="139"/>
      <c r="K760" s="75">
        <f t="shared" si="157"/>
        <v>0</v>
      </c>
      <c r="L760" s="305"/>
      <c r="M760" s="305"/>
      <c r="N760" s="305"/>
      <c r="O760" s="305"/>
      <c r="P760" s="352">
        <f t="shared" si="151"/>
        <v>0</v>
      </c>
      <c r="Q760" s="305"/>
      <c r="R760" s="305"/>
      <c r="S760" s="305"/>
      <c r="T760" s="305"/>
      <c r="U760" s="352">
        <f t="shared" si="153"/>
        <v>0</v>
      </c>
    </row>
    <row r="761" spans="2:21" s="261" customFormat="1" ht="40.5" customHeight="1" thickBot="1" x14ac:dyDescent="0.3">
      <c r="B761" s="545"/>
      <c r="C761" s="731"/>
      <c r="D761" s="634"/>
      <c r="E761" s="106" t="s">
        <v>207</v>
      </c>
      <c r="F761" s="54">
        <f t="shared" si="154"/>
        <v>0</v>
      </c>
      <c r="G761" s="136"/>
      <c r="H761" s="136"/>
      <c r="I761" s="136"/>
      <c r="J761" s="136"/>
      <c r="K761" s="75">
        <f t="shared" si="157"/>
        <v>0</v>
      </c>
      <c r="L761" s="305"/>
      <c r="M761" s="305"/>
      <c r="N761" s="305"/>
      <c r="O761" s="305"/>
      <c r="P761" s="352">
        <f t="shared" si="151"/>
        <v>0</v>
      </c>
      <c r="Q761" s="305"/>
      <c r="R761" s="305"/>
      <c r="S761" s="305"/>
      <c r="T761" s="305"/>
      <c r="U761" s="352">
        <f t="shared" si="153"/>
        <v>0</v>
      </c>
    </row>
    <row r="762" spans="2:21" s="261" customFormat="1" ht="40.5" customHeight="1" thickBot="1" x14ac:dyDescent="0.3">
      <c r="B762" s="545"/>
      <c r="C762" s="731"/>
      <c r="D762" s="634"/>
      <c r="E762" s="125" t="s">
        <v>116</v>
      </c>
      <c r="F762" s="54">
        <f t="shared" si="154"/>
        <v>0</v>
      </c>
      <c r="G762" s="103">
        <v>0</v>
      </c>
      <c r="H762" s="103">
        <v>0</v>
      </c>
      <c r="I762" s="103">
        <v>0</v>
      </c>
      <c r="J762" s="103">
        <v>0</v>
      </c>
      <c r="K762" s="75">
        <f t="shared" si="157"/>
        <v>0</v>
      </c>
      <c r="L762" s="103">
        <v>0</v>
      </c>
      <c r="M762" s="103">
        <v>0</v>
      </c>
      <c r="N762" s="103">
        <v>0</v>
      </c>
      <c r="O762" s="103">
        <v>0</v>
      </c>
      <c r="P762" s="352">
        <f t="shared" si="151"/>
        <v>0</v>
      </c>
      <c r="Q762" s="103">
        <v>0</v>
      </c>
      <c r="R762" s="103">
        <v>0</v>
      </c>
      <c r="S762" s="103">
        <v>0</v>
      </c>
      <c r="T762" s="103">
        <v>0</v>
      </c>
      <c r="U762" s="352">
        <f t="shared" si="153"/>
        <v>0</v>
      </c>
    </row>
    <row r="763" spans="2:21" s="261" customFormat="1" ht="40.5" customHeight="1" thickBot="1" x14ac:dyDescent="0.3">
      <c r="B763" s="545"/>
      <c r="C763" s="731"/>
      <c r="D763" s="634"/>
      <c r="E763" s="238" t="s">
        <v>637</v>
      </c>
      <c r="F763" s="54">
        <f t="shared" si="154"/>
        <v>0</v>
      </c>
      <c r="G763" s="182">
        <v>0</v>
      </c>
      <c r="H763" s="182">
        <v>0</v>
      </c>
      <c r="I763" s="182">
        <v>0</v>
      </c>
      <c r="J763" s="182">
        <v>0</v>
      </c>
      <c r="K763" s="75">
        <f t="shared" si="157"/>
        <v>0</v>
      </c>
      <c r="L763" s="103">
        <v>0</v>
      </c>
      <c r="M763" s="103">
        <v>0</v>
      </c>
      <c r="N763" s="103">
        <v>0</v>
      </c>
      <c r="O763" s="103">
        <v>0</v>
      </c>
      <c r="P763" s="352">
        <f t="shared" si="151"/>
        <v>0</v>
      </c>
      <c r="Q763" s="103">
        <v>0</v>
      </c>
      <c r="R763" s="103">
        <v>0</v>
      </c>
      <c r="S763" s="103">
        <v>0</v>
      </c>
      <c r="T763" s="103">
        <v>0</v>
      </c>
      <c r="U763" s="352">
        <f t="shared" si="153"/>
        <v>0</v>
      </c>
    </row>
    <row r="764" spans="2:21" s="261" customFormat="1" ht="40.5" customHeight="1" thickBot="1" x14ac:dyDescent="0.3">
      <c r="B764" s="516"/>
      <c r="C764" s="731"/>
      <c r="D764" s="635"/>
      <c r="E764" s="233" t="s">
        <v>636</v>
      </c>
      <c r="F764" s="54">
        <f t="shared" si="154"/>
        <v>0</v>
      </c>
      <c r="G764" s="161">
        <v>0</v>
      </c>
      <c r="H764" s="161">
        <v>0</v>
      </c>
      <c r="I764" s="161">
        <v>0</v>
      </c>
      <c r="J764" s="161">
        <v>0</v>
      </c>
      <c r="K764" s="75">
        <f t="shared" si="157"/>
        <v>0</v>
      </c>
      <c r="L764" s="103">
        <v>0</v>
      </c>
      <c r="M764" s="103">
        <v>0</v>
      </c>
      <c r="N764" s="103">
        <v>0</v>
      </c>
      <c r="O764" s="103">
        <v>0</v>
      </c>
      <c r="P764" s="352">
        <f t="shared" si="151"/>
        <v>0</v>
      </c>
      <c r="Q764" s="103">
        <v>0</v>
      </c>
      <c r="R764" s="103">
        <v>0</v>
      </c>
      <c r="S764" s="103">
        <v>0</v>
      </c>
      <c r="T764" s="103">
        <v>0</v>
      </c>
      <c r="U764" s="352">
        <f t="shared" si="153"/>
        <v>0</v>
      </c>
    </row>
    <row r="765" spans="2:21" s="261" customFormat="1" ht="18" customHeight="1" thickBot="1" x14ac:dyDescent="0.3">
      <c r="B765" s="545">
        <v>3</v>
      </c>
      <c r="C765" s="731"/>
      <c r="D765" s="633" t="s">
        <v>594</v>
      </c>
      <c r="E765" s="216" t="s">
        <v>120</v>
      </c>
      <c r="F765" s="54">
        <f t="shared" si="154"/>
        <v>0</v>
      </c>
      <c r="G765" s="95">
        <v>0</v>
      </c>
      <c r="H765" s="101">
        <v>0</v>
      </c>
      <c r="I765" s="101">
        <v>0</v>
      </c>
      <c r="J765" s="101">
        <v>0</v>
      </c>
      <c r="K765" s="75">
        <f t="shared" si="157"/>
        <v>0</v>
      </c>
      <c r="L765" s="103">
        <v>0</v>
      </c>
      <c r="M765" s="103">
        <v>0</v>
      </c>
      <c r="N765" s="103">
        <v>0</v>
      </c>
      <c r="O765" s="103">
        <v>0</v>
      </c>
      <c r="P765" s="352">
        <f t="shared" si="151"/>
        <v>0</v>
      </c>
      <c r="Q765" s="103">
        <v>0</v>
      </c>
      <c r="R765" s="103">
        <v>0</v>
      </c>
      <c r="S765" s="103">
        <v>0</v>
      </c>
      <c r="T765" s="103">
        <v>0</v>
      </c>
      <c r="U765" s="352">
        <f t="shared" si="153"/>
        <v>0</v>
      </c>
    </row>
    <row r="766" spans="2:21" s="261" customFormat="1" ht="18" customHeight="1" thickBot="1" x14ac:dyDescent="0.3">
      <c r="B766" s="545"/>
      <c r="C766" s="731"/>
      <c r="D766" s="634"/>
      <c r="E766" s="169" t="s">
        <v>207</v>
      </c>
      <c r="F766" s="54">
        <f t="shared" si="154"/>
        <v>0</v>
      </c>
      <c r="G766" s="89">
        <v>0</v>
      </c>
      <c r="H766" s="102">
        <v>0</v>
      </c>
      <c r="I766" s="102">
        <v>0</v>
      </c>
      <c r="J766" s="102">
        <v>0</v>
      </c>
      <c r="K766" s="75">
        <f t="shared" si="157"/>
        <v>0</v>
      </c>
      <c r="L766" s="103">
        <v>0</v>
      </c>
      <c r="M766" s="103">
        <v>0</v>
      </c>
      <c r="N766" s="103">
        <v>0</v>
      </c>
      <c r="O766" s="103">
        <v>0</v>
      </c>
      <c r="P766" s="352">
        <f t="shared" si="151"/>
        <v>0</v>
      </c>
      <c r="Q766" s="103">
        <v>0</v>
      </c>
      <c r="R766" s="103">
        <v>0</v>
      </c>
      <c r="S766" s="103">
        <v>0</v>
      </c>
      <c r="T766" s="103">
        <v>0</v>
      </c>
      <c r="U766" s="352">
        <f t="shared" si="153"/>
        <v>0</v>
      </c>
    </row>
    <row r="767" spans="2:21" s="261" customFormat="1" ht="18" customHeight="1" thickBot="1" x14ac:dyDescent="0.3">
      <c r="B767" s="545"/>
      <c r="C767" s="731"/>
      <c r="D767" s="634"/>
      <c r="E767" s="125" t="s">
        <v>116</v>
      </c>
      <c r="F767" s="54">
        <f t="shared" si="154"/>
        <v>0</v>
      </c>
      <c r="G767" s="92">
        <v>0</v>
      </c>
      <c r="H767" s="103">
        <v>0</v>
      </c>
      <c r="I767" s="103">
        <v>0</v>
      </c>
      <c r="J767" s="103">
        <v>0</v>
      </c>
      <c r="K767" s="75">
        <f t="shared" si="157"/>
        <v>0</v>
      </c>
      <c r="L767" s="103">
        <v>0</v>
      </c>
      <c r="M767" s="103">
        <v>0</v>
      </c>
      <c r="N767" s="103">
        <v>0</v>
      </c>
      <c r="O767" s="103">
        <v>0</v>
      </c>
      <c r="P767" s="352">
        <f t="shared" si="151"/>
        <v>0</v>
      </c>
      <c r="Q767" s="103">
        <v>0</v>
      </c>
      <c r="R767" s="103">
        <v>0</v>
      </c>
      <c r="S767" s="103">
        <v>0</v>
      </c>
      <c r="T767" s="103">
        <v>0</v>
      </c>
      <c r="U767" s="352">
        <f t="shared" si="153"/>
        <v>0</v>
      </c>
    </row>
    <row r="768" spans="2:21" s="261" customFormat="1" ht="18" customHeight="1" thickBot="1" x14ac:dyDescent="0.3">
      <c r="B768" s="545"/>
      <c r="C768" s="731"/>
      <c r="D768" s="634"/>
      <c r="E768" s="238" t="s">
        <v>637</v>
      </c>
      <c r="F768" s="54">
        <f t="shared" si="154"/>
        <v>0</v>
      </c>
      <c r="G768" s="237">
        <v>0</v>
      </c>
      <c r="H768" s="182">
        <v>0</v>
      </c>
      <c r="I768" s="182">
        <v>0</v>
      </c>
      <c r="J768" s="182">
        <v>0</v>
      </c>
      <c r="K768" s="75">
        <f t="shared" si="157"/>
        <v>0</v>
      </c>
      <c r="L768" s="103">
        <v>0</v>
      </c>
      <c r="M768" s="103">
        <v>0</v>
      </c>
      <c r="N768" s="103">
        <v>0</v>
      </c>
      <c r="O768" s="103">
        <v>0</v>
      </c>
      <c r="P768" s="352">
        <f t="shared" si="151"/>
        <v>0</v>
      </c>
      <c r="Q768" s="103">
        <v>0</v>
      </c>
      <c r="R768" s="103">
        <v>0</v>
      </c>
      <c r="S768" s="103">
        <v>0</v>
      </c>
      <c r="T768" s="103">
        <v>0</v>
      </c>
      <c r="U768" s="352">
        <f t="shared" si="153"/>
        <v>0</v>
      </c>
    </row>
    <row r="769" spans="2:21" s="261" customFormat="1" ht="18" customHeight="1" thickBot="1" x14ac:dyDescent="0.3">
      <c r="B769" s="516"/>
      <c r="C769" s="731"/>
      <c r="D769" s="635"/>
      <c r="E769" s="233" t="s">
        <v>636</v>
      </c>
      <c r="F769" s="54">
        <f t="shared" si="154"/>
        <v>0</v>
      </c>
      <c r="G769" s="143">
        <v>0</v>
      </c>
      <c r="H769" s="161">
        <v>0</v>
      </c>
      <c r="I769" s="161">
        <v>0</v>
      </c>
      <c r="J769" s="161">
        <v>0</v>
      </c>
      <c r="K769" s="75">
        <f t="shared" si="157"/>
        <v>0</v>
      </c>
      <c r="L769" s="103">
        <v>0</v>
      </c>
      <c r="M769" s="103">
        <v>0</v>
      </c>
      <c r="N769" s="103">
        <v>0</v>
      </c>
      <c r="O769" s="103">
        <v>0</v>
      </c>
      <c r="P769" s="352">
        <f t="shared" si="151"/>
        <v>0</v>
      </c>
      <c r="Q769" s="103">
        <v>0</v>
      </c>
      <c r="R769" s="103">
        <v>0</v>
      </c>
      <c r="S769" s="103">
        <v>0</v>
      </c>
      <c r="T769" s="103">
        <v>0</v>
      </c>
      <c r="U769" s="352">
        <f t="shared" si="153"/>
        <v>0</v>
      </c>
    </row>
    <row r="770" spans="2:21" s="261" customFormat="1" ht="18" customHeight="1" thickBot="1" x14ac:dyDescent="0.3">
      <c r="B770" s="545">
        <v>4</v>
      </c>
      <c r="C770" s="731"/>
      <c r="D770" s="751" t="s">
        <v>633</v>
      </c>
      <c r="E770" s="104" t="s">
        <v>120</v>
      </c>
      <c r="F770" s="54">
        <f t="shared" si="154"/>
        <v>0</v>
      </c>
      <c r="G770" s="139"/>
      <c r="H770" s="139"/>
      <c r="I770" s="139"/>
      <c r="J770" s="139"/>
      <c r="K770" s="75">
        <f t="shared" si="157"/>
        <v>0</v>
      </c>
      <c r="L770" s="305"/>
      <c r="M770" s="305"/>
      <c r="N770" s="305"/>
      <c r="O770" s="305"/>
      <c r="P770" s="352">
        <f t="shared" si="151"/>
        <v>0</v>
      </c>
      <c r="Q770" s="305"/>
      <c r="R770" s="305"/>
      <c r="S770" s="305"/>
      <c r="T770" s="305"/>
      <c r="U770" s="352">
        <f t="shared" si="153"/>
        <v>0</v>
      </c>
    </row>
    <row r="771" spans="2:21" s="261" customFormat="1" ht="18" customHeight="1" thickBot="1" x14ac:dyDescent="0.3">
      <c r="B771" s="545"/>
      <c r="C771" s="731"/>
      <c r="D771" s="752"/>
      <c r="E771" s="106" t="s">
        <v>207</v>
      </c>
      <c r="F771" s="54">
        <f t="shared" si="154"/>
        <v>0</v>
      </c>
      <c r="G771" s="136"/>
      <c r="H771" s="136"/>
      <c r="I771" s="136"/>
      <c r="J771" s="136"/>
      <c r="K771" s="75">
        <f t="shared" si="157"/>
        <v>0</v>
      </c>
      <c r="L771" s="305"/>
      <c r="M771" s="305"/>
      <c r="N771" s="305"/>
      <c r="O771" s="305"/>
      <c r="P771" s="352">
        <f t="shared" si="151"/>
        <v>0</v>
      </c>
      <c r="Q771" s="305"/>
      <c r="R771" s="305"/>
      <c r="S771" s="305"/>
      <c r="T771" s="305"/>
      <c r="U771" s="352">
        <f t="shared" si="153"/>
        <v>0</v>
      </c>
    </row>
    <row r="772" spans="2:21" s="261" customFormat="1" ht="18" customHeight="1" thickBot="1" x14ac:dyDescent="0.3">
      <c r="B772" s="545"/>
      <c r="C772" s="731"/>
      <c r="D772" s="752"/>
      <c r="E772" s="125" t="s">
        <v>116</v>
      </c>
      <c r="F772" s="54">
        <f t="shared" si="154"/>
        <v>0</v>
      </c>
      <c r="G772" s="92">
        <v>0</v>
      </c>
      <c r="H772" s="103">
        <v>0</v>
      </c>
      <c r="I772" s="103">
        <v>0</v>
      </c>
      <c r="J772" s="103">
        <v>0</v>
      </c>
      <c r="K772" s="75">
        <f t="shared" si="157"/>
        <v>0</v>
      </c>
      <c r="L772" s="92">
        <v>0</v>
      </c>
      <c r="M772" s="92">
        <v>0</v>
      </c>
      <c r="N772" s="92">
        <v>0</v>
      </c>
      <c r="O772" s="92">
        <v>0</v>
      </c>
      <c r="P772" s="352">
        <f t="shared" si="151"/>
        <v>0</v>
      </c>
      <c r="Q772" s="92">
        <v>0</v>
      </c>
      <c r="R772" s="92">
        <v>0</v>
      </c>
      <c r="S772" s="92">
        <v>0</v>
      </c>
      <c r="T772" s="92">
        <v>0</v>
      </c>
      <c r="U772" s="352">
        <f t="shared" si="153"/>
        <v>0</v>
      </c>
    </row>
    <row r="773" spans="2:21" s="261" customFormat="1" ht="18" customHeight="1" thickBot="1" x14ac:dyDescent="0.3">
      <c r="B773" s="545"/>
      <c r="C773" s="731"/>
      <c r="D773" s="752"/>
      <c r="E773" s="238" t="s">
        <v>637</v>
      </c>
      <c r="F773" s="54">
        <f t="shared" si="154"/>
        <v>0</v>
      </c>
      <c r="G773" s="92">
        <v>0</v>
      </c>
      <c r="H773" s="103">
        <v>0</v>
      </c>
      <c r="I773" s="103">
        <v>0</v>
      </c>
      <c r="J773" s="103">
        <v>0</v>
      </c>
      <c r="K773" s="75">
        <f t="shared" si="157"/>
        <v>0</v>
      </c>
      <c r="L773" s="237">
        <v>0</v>
      </c>
      <c r="M773" s="237">
        <v>0</v>
      </c>
      <c r="N773" s="237">
        <v>0</v>
      </c>
      <c r="O773" s="237">
        <v>0</v>
      </c>
      <c r="P773" s="352">
        <f t="shared" si="151"/>
        <v>0</v>
      </c>
      <c r="Q773" s="237">
        <v>0</v>
      </c>
      <c r="R773" s="237">
        <v>0</v>
      </c>
      <c r="S773" s="237">
        <v>0</v>
      </c>
      <c r="T773" s="237">
        <v>0</v>
      </c>
      <c r="U773" s="352">
        <f t="shared" si="153"/>
        <v>0</v>
      </c>
    </row>
    <row r="774" spans="2:21" s="261" customFormat="1" ht="18" customHeight="1" thickBot="1" x14ac:dyDescent="0.3">
      <c r="B774" s="516"/>
      <c r="C774" s="731"/>
      <c r="D774" s="753"/>
      <c r="E774" s="233" t="s">
        <v>636</v>
      </c>
      <c r="F774" s="54">
        <f t="shared" si="154"/>
        <v>0</v>
      </c>
      <c r="G774" s="92">
        <v>0</v>
      </c>
      <c r="H774" s="103">
        <v>0</v>
      </c>
      <c r="I774" s="103">
        <v>0</v>
      </c>
      <c r="J774" s="103">
        <v>0</v>
      </c>
      <c r="K774" s="75">
        <f t="shared" si="157"/>
        <v>0</v>
      </c>
      <c r="L774" s="143">
        <v>0</v>
      </c>
      <c r="M774" s="143">
        <v>0</v>
      </c>
      <c r="N774" s="143">
        <v>0</v>
      </c>
      <c r="O774" s="143">
        <v>0</v>
      </c>
      <c r="P774" s="352">
        <f t="shared" si="151"/>
        <v>0</v>
      </c>
      <c r="Q774" s="143">
        <v>0</v>
      </c>
      <c r="R774" s="143">
        <v>0</v>
      </c>
      <c r="S774" s="143">
        <v>0</v>
      </c>
      <c r="T774" s="143">
        <v>0</v>
      </c>
      <c r="U774" s="352">
        <f t="shared" si="153"/>
        <v>0</v>
      </c>
    </row>
    <row r="775" spans="2:21" s="261" customFormat="1" ht="16.5" customHeight="1" x14ac:dyDescent="0.25">
      <c r="B775" s="71"/>
      <c r="C775" s="731"/>
      <c r="D775" s="697" t="s">
        <v>237</v>
      </c>
      <c r="E775" s="698"/>
      <c r="F775" s="54">
        <f t="shared" si="154"/>
        <v>0</v>
      </c>
      <c r="G775" s="75">
        <f t="shared" ref="G775:J779" si="174">G755+G760+G765+G770</f>
        <v>0</v>
      </c>
      <c r="H775" s="75">
        <f t="shared" si="174"/>
        <v>0</v>
      </c>
      <c r="I775" s="75">
        <f t="shared" si="174"/>
        <v>0</v>
      </c>
      <c r="J775" s="75">
        <f t="shared" si="174"/>
        <v>0</v>
      </c>
      <c r="K775" s="75">
        <f t="shared" si="157"/>
        <v>0</v>
      </c>
      <c r="L775" s="75">
        <f t="shared" ref="L775:O779" si="175">L755+L760+L765+L770</f>
        <v>0</v>
      </c>
      <c r="M775" s="75">
        <f t="shared" si="175"/>
        <v>0</v>
      </c>
      <c r="N775" s="75">
        <f t="shared" si="175"/>
        <v>0</v>
      </c>
      <c r="O775" s="75">
        <f t="shared" si="175"/>
        <v>0</v>
      </c>
      <c r="P775" s="352">
        <f t="shared" si="151"/>
        <v>0</v>
      </c>
      <c r="Q775" s="75">
        <f t="shared" ref="Q775:T779" si="176">Q755+Q760+Q765+Q770</f>
        <v>0</v>
      </c>
      <c r="R775" s="75">
        <f t="shared" si="176"/>
        <v>0</v>
      </c>
      <c r="S775" s="75">
        <f t="shared" si="176"/>
        <v>0</v>
      </c>
      <c r="T775" s="75">
        <f t="shared" si="176"/>
        <v>0</v>
      </c>
      <c r="U775" s="352">
        <f t="shared" si="153"/>
        <v>0</v>
      </c>
    </row>
    <row r="776" spans="2:21" s="261" customFormat="1" ht="16.5" customHeight="1" x14ac:dyDescent="0.25">
      <c r="B776" s="20"/>
      <c r="C776" s="731"/>
      <c r="D776" s="695" t="s">
        <v>238</v>
      </c>
      <c r="E776" s="696"/>
      <c r="F776" s="54">
        <f t="shared" si="154"/>
        <v>0</v>
      </c>
      <c r="G776" s="75">
        <f t="shared" si="174"/>
        <v>0</v>
      </c>
      <c r="H776" s="75">
        <f t="shared" si="174"/>
        <v>0</v>
      </c>
      <c r="I776" s="75">
        <f t="shared" si="174"/>
        <v>0</v>
      </c>
      <c r="J776" s="75">
        <f t="shared" si="174"/>
        <v>0</v>
      </c>
      <c r="K776" s="75">
        <f t="shared" si="157"/>
        <v>0</v>
      </c>
      <c r="L776" s="75">
        <f t="shared" si="175"/>
        <v>0</v>
      </c>
      <c r="M776" s="75">
        <f t="shared" si="175"/>
        <v>0</v>
      </c>
      <c r="N776" s="75">
        <f t="shared" si="175"/>
        <v>0</v>
      </c>
      <c r="O776" s="75">
        <f t="shared" si="175"/>
        <v>0</v>
      </c>
      <c r="P776" s="352">
        <f t="shared" si="151"/>
        <v>0</v>
      </c>
      <c r="Q776" s="75">
        <f t="shared" si="176"/>
        <v>0</v>
      </c>
      <c r="R776" s="75">
        <f t="shared" si="176"/>
        <v>0</v>
      </c>
      <c r="S776" s="75">
        <f t="shared" si="176"/>
        <v>0</v>
      </c>
      <c r="T776" s="75">
        <f t="shared" si="176"/>
        <v>0</v>
      </c>
      <c r="U776" s="352">
        <f t="shared" si="153"/>
        <v>0</v>
      </c>
    </row>
    <row r="777" spans="2:21" s="261" customFormat="1" ht="16.5" customHeight="1" thickBot="1" x14ac:dyDescent="0.3">
      <c r="B777" s="20"/>
      <c r="C777" s="731"/>
      <c r="D777" s="676" t="s">
        <v>239</v>
      </c>
      <c r="E777" s="677"/>
      <c r="F777" s="54">
        <f t="shared" si="154"/>
        <v>0</v>
      </c>
      <c r="G777" s="75">
        <f t="shared" si="174"/>
        <v>0</v>
      </c>
      <c r="H777" s="75">
        <f t="shared" si="174"/>
        <v>0</v>
      </c>
      <c r="I777" s="75">
        <f t="shared" si="174"/>
        <v>0</v>
      </c>
      <c r="J777" s="75">
        <f t="shared" si="174"/>
        <v>0</v>
      </c>
      <c r="K777" s="75">
        <f t="shared" si="157"/>
        <v>0</v>
      </c>
      <c r="L777" s="75">
        <f t="shared" si="175"/>
        <v>0</v>
      </c>
      <c r="M777" s="75">
        <f t="shared" si="175"/>
        <v>0</v>
      </c>
      <c r="N777" s="75">
        <f t="shared" si="175"/>
        <v>0</v>
      </c>
      <c r="O777" s="75">
        <f t="shared" si="175"/>
        <v>0</v>
      </c>
      <c r="P777" s="352">
        <f t="shared" si="151"/>
        <v>0</v>
      </c>
      <c r="Q777" s="75">
        <f t="shared" si="176"/>
        <v>0</v>
      </c>
      <c r="R777" s="75">
        <f t="shared" si="176"/>
        <v>0</v>
      </c>
      <c r="S777" s="75">
        <f t="shared" si="176"/>
        <v>0</v>
      </c>
      <c r="T777" s="75">
        <f t="shared" si="176"/>
        <v>0</v>
      </c>
      <c r="U777" s="352">
        <f t="shared" si="153"/>
        <v>0</v>
      </c>
    </row>
    <row r="778" spans="2:21" s="261" customFormat="1" ht="16.5" customHeight="1" thickBot="1" x14ac:dyDescent="0.3">
      <c r="B778" s="235"/>
      <c r="C778" s="731"/>
      <c r="D778" s="693" t="s">
        <v>422</v>
      </c>
      <c r="E778" s="694"/>
      <c r="F778" s="54">
        <f t="shared" si="154"/>
        <v>0</v>
      </c>
      <c r="G778" s="75">
        <f t="shared" si="174"/>
        <v>0</v>
      </c>
      <c r="H778" s="75">
        <f t="shared" si="174"/>
        <v>0</v>
      </c>
      <c r="I778" s="75">
        <f t="shared" si="174"/>
        <v>0</v>
      </c>
      <c r="J778" s="75">
        <f t="shared" si="174"/>
        <v>0</v>
      </c>
      <c r="K778" s="75">
        <f t="shared" si="157"/>
        <v>0</v>
      </c>
      <c r="L778" s="75">
        <f t="shared" si="175"/>
        <v>0</v>
      </c>
      <c r="M778" s="75">
        <f t="shared" si="175"/>
        <v>0</v>
      </c>
      <c r="N778" s="75">
        <f t="shared" si="175"/>
        <v>0</v>
      </c>
      <c r="O778" s="75">
        <f t="shared" si="175"/>
        <v>0</v>
      </c>
      <c r="P778" s="352">
        <f t="shared" ref="P778:P841" si="177">L778+M778+N778+O778</f>
        <v>0</v>
      </c>
      <c r="Q778" s="75">
        <f t="shared" si="176"/>
        <v>0</v>
      </c>
      <c r="R778" s="75">
        <f t="shared" si="176"/>
        <v>0</v>
      </c>
      <c r="S778" s="75">
        <f t="shared" si="176"/>
        <v>0</v>
      </c>
      <c r="T778" s="75">
        <f t="shared" si="176"/>
        <v>0</v>
      </c>
      <c r="U778" s="352">
        <f t="shared" ref="U778:U841" si="178">Q778+R778+S778+T778</f>
        <v>0</v>
      </c>
    </row>
    <row r="779" spans="2:21" s="261" customFormat="1" ht="16.5" customHeight="1" thickBot="1" x14ac:dyDescent="0.3">
      <c r="B779" s="179"/>
      <c r="C779" s="732"/>
      <c r="D779" s="693" t="s">
        <v>663</v>
      </c>
      <c r="E779" s="694"/>
      <c r="F779" s="54">
        <f t="shared" ref="F779:F842" si="179">K779+P779+U779</f>
        <v>0</v>
      </c>
      <c r="G779" s="75">
        <f t="shared" si="174"/>
        <v>0</v>
      </c>
      <c r="H779" s="75">
        <f t="shared" si="174"/>
        <v>0</v>
      </c>
      <c r="I779" s="75">
        <f t="shared" si="174"/>
        <v>0</v>
      </c>
      <c r="J779" s="75">
        <f t="shared" si="174"/>
        <v>0</v>
      </c>
      <c r="K779" s="75">
        <f t="shared" ref="K779:K842" si="180">G779+H779+I779+J779</f>
        <v>0</v>
      </c>
      <c r="L779" s="75">
        <f t="shared" si="175"/>
        <v>0</v>
      </c>
      <c r="M779" s="75">
        <f t="shared" si="175"/>
        <v>0</v>
      </c>
      <c r="N779" s="75">
        <f t="shared" si="175"/>
        <v>0</v>
      </c>
      <c r="O779" s="75">
        <f t="shared" si="175"/>
        <v>0</v>
      </c>
      <c r="P779" s="352">
        <f t="shared" si="177"/>
        <v>0</v>
      </c>
      <c r="Q779" s="75">
        <f t="shared" si="176"/>
        <v>0</v>
      </c>
      <c r="R779" s="75">
        <f t="shared" si="176"/>
        <v>0</v>
      </c>
      <c r="S779" s="75">
        <f t="shared" si="176"/>
        <v>0</v>
      </c>
      <c r="T779" s="75">
        <f t="shared" si="176"/>
        <v>0</v>
      </c>
      <c r="U779" s="352">
        <f t="shared" si="178"/>
        <v>0</v>
      </c>
    </row>
    <row r="780" spans="2:21" s="261" customFormat="1" ht="18" customHeight="1" thickBot="1" x14ac:dyDescent="0.3">
      <c r="B780" s="545">
        <v>1</v>
      </c>
      <c r="C780" s="730" t="s">
        <v>233</v>
      </c>
      <c r="D780" s="702" t="s">
        <v>525</v>
      </c>
      <c r="E780" s="104" t="s">
        <v>120</v>
      </c>
      <c r="F780" s="54">
        <f t="shared" si="179"/>
        <v>0</v>
      </c>
      <c r="G780" s="139"/>
      <c r="H780" s="139"/>
      <c r="I780" s="139"/>
      <c r="J780" s="139"/>
      <c r="K780" s="75">
        <f t="shared" si="180"/>
        <v>0</v>
      </c>
      <c r="L780" s="305"/>
      <c r="M780" s="305"/>
      <c r="N780" s="305"/>
      <c r="O780" s="305"/>
      <c r="P780" s="352">
        <f t="shared" si="177"/>
        <v>0</v>
      </c>
      <c r="Q780" s="305"/>
      <c r="R780" s="305"/>
      <c r="S780" s="305"/>
      <c r="T780" s="305"/>
      <c r="U780" s="352">
        <f t="shared" si="178"/>
        <v>0</v>
      </c>
    </row>
    <row r="781" spans="2:21" s="261" customFormat="1" ht="18" customHeight="1" thickBot="1" x14ac:dyDescent="0.3">
      <c r="B781" s="545"/>
      <c r="C781" s="731"/>
      <c r="D781" s="700"/>
      <c r="E781" s="106" t="s">
        <v>207</v>
      </c>
      <c r="F781" s="54">
        <f t="shared" si="179"/>
        <v>0</v>
      </c>
      <c r="G781" s="136"/>
      <c r="H781" s="136"/>
      <c r="I781" s="136"/>
      <c r="J781" s="136"/>
      <c r="K781" s="75">
        <f t="shared" si="180"/>
        <v>0</v>
      </c>
      <c r="L781" s="305"/>
      <c r="M781" s="305"/>
      <c r="N781" s="305"/>
      <c r="O781" s="305"/>
      <c r="P781" s="352">
        <f t="shared" si="177"/>
        <v>0</v>
      </c>
      <c r="Q781" s="305"/>
      <c r="R781" s="305"/>
      <c r="S781" s="305"/>
      <c r="T781" s="305"/>
      <c r="U781" s="352">
        <f t="shared" si="178"/>
        <v>0</v>
      </c>
    </row>
    <row r="782" spans="2:21" s="261" customFormat="1" ht="18" customHeight="1" thickBot="1" x14ac:dyDescent="0.3">
      <c r="B782" s="545"/>
      <c r="C782" s="731"/>
      <c r="D782" s="700"/>
      <c r="E782" s="110" t="s">
        <v>116</v>
      </c>
      <c r="F782" s="54">
        <f t="shared" si="179"/>
        <v>0</v>
      </c>
      <c r="G782" s="92">
        <v>0</v>
      </c>
      <c r="H782" s="103">
        <v>0</v>
      </c>
      <c r="I782" s="103">
        <v>0</v>
      </c>
      <c r="J782" s="103">
        <v>0</v>
      </c>
      <c r="K782" s="75">
        <f t="shared" si="180"/>
        <v>0</v>
      </c>
      <c r="L782" s="92">
        <v>0</v>
      </c>
      <c r="M782" s="92">
        <v>0</v>
      </c>
      <c r="N782" s="92">
        <v>0</v>
      </c>
      <c r="O782" s="92">
        <v>0</v>
      </c>
      <c r="P782" s="352">
        <f t="shared" si="177"/>
        <v>0</v>
      </c>
      <c r="Q782" s="92">
        <v>0</v>
      </c>
      <c r="R782" s="92">
        <v>0</v>
      </c>
      <c r="S782" s="92">
        <v>0</v>
      </c>
      <c r="T782" s="92">
        <v>0</v>
      </c>
      <c r="U782" s="352">
        <f t="shared" si="178"/>
        <v>0</v>
      </c>
    </row>
    <row r="783" spans="2:21" s="261" customFormat="1" ht="18" customHeight="1" thickBot="1" x14ac:dyDescent="0.3">
      <c r="B783" s="545"/>
      <c r="C783" s="731"/>
      <c r="D783" s="700"/>
      <c r="E783" s="249" t="s">
        <v>637</v>
      </c>
      <c r="F783" s="54">
        <f t="shared" si="179"/>
        <v>0</v>
      </c>
      <c r="G783" s="92">
        <v>0</v>
      </c>
      <c r="H783" s="103">
        <v>0</v>
      </c>
      <c r="I783" s="103">
        <v>0</v>
      </c>
      <c r="J783" s="103">
        <v>0</v>
      </c>
      <c r="K783" s="75">
        <f t="shared" si="180"/>
        <v>0</v>
      </c>
      <c r="L783" s="237">
        <v>0</v>
      </c>
      <c r="M783" s="237">
        <v>0</v>
      </c>
      <c r="N783" s="237">
        <v>0</v>
      </c>
      <c r="O783" s="237">
        <v>0</v>
      </c>
      <c r="P783" s="352">
        <f t="shared" si="177"/>
        <v>0</v>
      </c>
      <c r="Q783" s="92">
        <v>0</v>
      </c>
      <c r="R783" s="92">
        <v>0</v>
      </c>
      <c r="S783" s="92">
        <v>0</v>
      </c>
      <c r="T783" s="92">
        <v>0</v>
      </c>
      <c r="U783" s="352">
        <f t="shared" si="178"/>
        <v>0</v>
      </c>
    </row>
    <row r="784" spans="2:21" s="261" customFormat="1" ht="18" customHeight="1" thickBot="1" x14ac:dyDescent="0.3">
      <c r="B784" s="516"/>
      <c r="C784" s="731"/>
      <c r="D784" s="703"/>
      <c r="E784" s="246" t="s">
        <v>636</v>
      </c>
      <c r="F784" s="54">
        <f t="shared" si="179"/>
        <v>0</v>
      </c>
      <c r="G784" s="92">
        <v>0</v>
      </c>
      <c r="H784" s="103">
        <v>0</v>
      </c>
      <c r="I784" s="103">
        <v>0</v>
      </c>
      <c r="J784" s="103">
        <v>0</v>
      </c>
      <c r="K784" s="75">
        <f t="shared" si="180"/>
        <v>0</v>
      </c>
      <c r="L784" s="143">
        <v>0</v>
      </c>
      <c r="M784" s="143">
        <v>0</v>
      </c>
      <c r="N784" s="143">
        <v>0</v>
      </c>
      <c r="O784" s="143">
        <v>0</v>
      </c>
      <c r="P784" s="352">
        <f t="shared" si="177"/>
        <v>0</v>
      </c>
      <c r="Q784" s="92">
        <v>0</v>
      </c>
      <c r="R784" s="92">
        <v>0</v>
      </c>
      <c r="S784" s="92">
        <v>0</v>
      </c>
      <c r="T784" s="92">
        <v>0</v>
      </c>
      <c r="U784" s="352">
        <f t="shared" si="178"/>
        <v>0</v>
      </c>
    </row>
    <row r="785" spans="1:22" s="72" customFormat="1" ht="18" customHeight="1" thickBot="1" x14ac:dyDescent="0.3">
      <c r="A785" s="73"/>
      <c r="B785" s="544">
        <v>2</v>
      </c>
      <c r="C785" s="731"/>
      <c r="D785" s="702" t="s">
        <v>524</v>
      </c>
      <c r="E785" s="104" t="s">
        <v>120</v>
      </c>
      <c r="F785" s="54">
        <f t="shared" si="179"/>
        <v>0</v>
      </c>
      <c r="G785" s="139"/>
      <c r="H785" s="139"/>
      <c r="I785" s="139"/>
      <c r="J785" s="139"/>
      <c r="K785" s="75">
        <f t="shared" si="180"/>
        <v>0</v>
      </c>
      <c r="L785" s="305"/>
      <c r="M785" s="305"/>
      <c r="N785" s="305"/>
      <c r="O785" s="305"/>
      <c r="P785" s="352">
        <f t="shared" si="177"/>
        <v>0</v>
      </c>
      <c r="Q785" s="305"/>
      <c r="R785" s="305"/>
      <c r="S785" s="305"/>
      <c r="T785" s="305"/>
      <c r="U785" s="352">
        <f t="shared" si="178"/>
        <v>0</v>
      </c>
      <c r="V785" s="490"/>
    </row>
    <row r="786" spans="1:22" s="72" customFormat="1" ht="18" customHeight="1" thickBot="1" x14ac:dyDescent="0.3">
      <c r="A786" s="73"/>
      <c r="B786" s="545"/>
      <c r="C786" s="731"/>
      <c r="D786" s="700"/>
      <c r="E786" s="106" t="s">
        <v>207</v>
      </c>
      <c r="F786" s="54">
        <f t="shared" si="179"/>
        <v>0</v>
      </c>
      <c r="G786" s="136"/>
      <c r="H786" s="136"/>
      <c r="I786" s="136"/>
      <c r="J786" s="136"/>
      <c r="K786" s="75">
        <f t="shared" si="180"/>
        <v>0</v>
      </c>
      <c r="L786" s="305"/>
      <c r="M786" s="305"/>
      <c r="N786" s="305"/>
      <c r="O786" s="305"/>
      <c r="P786" s="352">
        <f t="shared" si="177"/>
        <v>0</v>
      </c>
      <c r="Q786" s="305"/>
      <c r="R786" s="305"/>
      <c r="S786" s="305"/>
      <c r="T786" s="305"/>
      <c r="U786" s="352">
        <f t="shared" si="178"/>
        <v>0</v>
      </c>
      <c r="V786" s="490"/>
    </row>
    <row r="787" spans="1:22" s="72" customFormat="1" ht="18" customHeight="1" thickBot="1" x14ac:dyDescent="0.3">
      <c r="A787" s="73"/>
      <c r="B787" s="545"/>
      <c r="C787" s="731"/>
      <c r="D787" s="700"/>
      <c r="E787" s="110" t="s">
        <v>116</v>
      </c>
      <c r="F787" s="54">
        <f t="shared" si="179"/>
        <v>0</v>
      </c>
      <c r="G787" s="103">
        <v>0</v>
      </c>
      <c r="H787" s="103">
        <v>0</v>
      </c>
      <c r="I787" s="103">
        <v>0</v>
      </c>
      <c r="J787" s="103">
        <v>0</v>
      </c>
      <c r="K787" s="75">
        <f t="shared" si="180"/>
        <v>0</v>
      </c>
      <c r="L787" s="103">
        <v>0</v>
      </c>
      <c r="M787" s="103">
        <v>0</v>
      </c>
      <c r="N787" s="103">
        <v>0</v>
      </c>
      <c r="O787" s="103">
        <v>0</v>
      </c>
      <c r="P787" s="352">
        <f t="shared" si="177"/>
        <v>0</v>
      </c>
      <c r="Q787" s="103">
        <v>0</v>
      </c>
      <c r="R787" s="103">
        <v>0</v>
      </c>
      <c r="S787" s="103">
        <v>0</v>
      </c>
      <c r="T787" s="103">
        <v>0</v>
      </c>
      <c r="U787" s="352">
        <f t="shared" si="178"/>
        <v>0</v>
      </c>
      <c r="V787" s="490"/>
    </row>
    <row r="788" spans="1:22" s="73" customFormat="1" ht="18" customHeight="1" thickBot="1" x14ac:dyDescent="0.3">
      <c r="B788" s="545"/>
      <c r="C788" s="731"/>
      <c r="D788" s="700"/>
      <c r="E788" s="249" t="s">
        <v>637</v>
      </c>
      <c r="F788" s="54">
        <f t="shared" si="179"/>
        <v>0</v>
      </c>
      <c r="G788" s="103">
        <v>0</v>
      </c>
      <c r="H788" s="103">
        <v>0</v>
      </c>
      <c r="I788" s="103">
        <v>0</v>
      </c>
      <c r="J788" s="103">
        <v>0</v>
      </c>
      <c r="K788" s="75">
        <f t="shared" si="180"/>
        <v>0</v>
      </c>
      <c r="L788" s="103">
        <v>0</v>
      </c>
      <c r="M788" s="103">
        <v>0</v>
      </c>
      <c r="N788" s="103">
        <v>0</v>
      </c>
      <c r="O788" s="103">
        <v>0</v>
      </c>
      <c r="P788" s="352">
        <f t="shared" si="177"/>
        <v>0</v>
      </c>
      <c r="Q788" s="103">
        <v>0</v>
      </c>
      <c r="R788" s="103">
        <v>0</v>
      </c>
      <c r="S788" s="103">
        <v>0</v>
      </c>
      <c r="T788" s="103">
        <v>0</v>
      </c>
      <c r="U788" s="352">
        <f t="shared" si="178"/>
        <v>0</v>
      </c>
    </row>
    <row r="789" spans="1:22" s="73" customFormat="1" ht="18" customHeight="1" thickBot="1" x14ac:dyDescent="0.3">
      <c r="B789" s="516"/>
      <c r="C789" s="731"/>
      <c r="D789" s="703"/>
      <c r="E789" s="246" t="s">
        <v>636</v>
      </c>
      <c r="F789" s="54">
        <f t="shared" si="179"/>
        <v>0</v>
      </c>
      <c r="G789" s="123">
        <v>0</v>
      </c>
      <c r="H789" s="123">
        <v>0</v>
      </c>
      <c r="I789" s="123">
        <v>0</v>
      </c>
      <c r="J789" s="123">
        <v>0</v>
      </c>
      <c r="K789" s="75">
        <f t="shared" si="180"/>
        <v>0</v>
      </c>
      <c r="L789" s="123">
        <v>0</v>
      </c>
      <c r="M789" s="123">
        <v>0</v>
      </c>
      <c r="N789" s="123">
        <v>0</v>
      </c>
      <c r="O789" s="123">
        <v>0</v>
      </c>
      <c r="P789" s="352">
        <f t="shared" si="177"/>
        <v>0</v>
      </c>
      <c r="Q789" s="103">
        <v>0</v>
      </c>
      <c r="R789" s="103">
        <v>0</v>
      </c>
      <c r="S789" s="103">
        <v>0</v>
      </c>
      <c r="T789" s="103">
        <v>0</v>
      </c>
      <c r="U789" s="352">
        <f t="shared" si="178"/>
        <v>0</v>
      </c>
    </row>
    <row r="790" spans="1:22" s="73" customFormat="1" ht="18" customHeight="1" thickBot="1" x14ac:dyDescent="0.3">
      <c r="B790" s="517">
        <v>3</v>
      </c>
      <c r="C790" s="731"/>
      <c r="D790" s="702" t="s">
        <v>234</v>
      </c>
      <c r="E790" s="108" t="s">
        <v>120</v>
      </c>
      <c r="F790" s="54">
        <f t="shared" si="179"/>
        <v>0</v>
      </c>
      <c r="G790" s="120">
        <v>0</v>
      </c>
      <c r="H790" s="120">
        <v>0</v>
      </c>
      <c r="I790" s="120">
        <v>0</v>
      </c>
      <c r="J790" s="120">
        <v>0</v>
      </c>
      <c r="K790" s="75">
        <f t="shared" si="180"/>
        <v>0</v>
      </c>
      <c r="L790" s="120">
        <v>0</v>
      </c>
      <c r="M790" s="120">
        <v>0</v>
      </c>
      <c r="N790" s="120">
        <v>0</v>
      </c>
      <c r="O790" s="120">
        <v>0</v>
      </c>
      <c r="P790" s="352">
        <f t="shared" si="177"/>
        <v>0</v>
      </c>
      <c r="Q790" s="103">
        <v>0</v>
      </c>
      <c r="R790" s="103">
        <v>0</v>
      </c>
      <c r="S790" s="103">
        <v>0</v>
      </c>
      <c r="T790" s="103">
        <v>0</v>
      </c>
      <c r="U790" s="352">
        <f t="shared" si="178"/>
        <v>0</v>
      </c>
    </row>
    <row r="791" spans="1:22" s="73" customFormat="1" ht="18" customHeight="1" thickBot="1" x14ac:dyDescent="0.3">
      <c r="B791" s="517"/>
      <c r="C791" s="731"/>
      <c r="D791" s="700"/>
      <c r="E791" s="109" t="s">
        <v>207</v>
      </c>
      <c r="F791" s="54">
        <f t="shared" si="179"/>
        <v>0</v>
      </c>
      <c r="G791" s="120">
        <v>0</v>
      </c>
      <c r="H791" s="120">
        <v>0</v>
      </c>
      <c r="I791" s="120">
        <v>0</v>
      </c>
      <c r="J791" s="120">
        <v>0</v>
      </c>
      <c r="K791" s="75">
        <f t="shared" si="180"/>
        <v>0</v>
      </c>
      <c r="L791" s="120">
        <v>0</v>
      </c>
      <c r="M791" s="120">
        <v>0</v>
      </c>
      <c r="N791" s="120">
        <v>0</v>
      </c>
      <c r="O791" s="120">
        <v>0</v>
      </c>
      <c r="P791" s="352">
        <f t="shared" si="177"/>
        <v>0</v>
      </c>
      <c r="Q791" s="103">
        <v>0</v>
      </c>
      <c r="R791" s="103">
        <v>0</v>
      </c>
      <c r="S791" s="103">
        <v>0</v>
      </c>
      <c r="T791" s="103">
        <v>0</v>
      </c>
      <c r="U791" s="352">
        <f t="shared" si="178"/>
        <v>0</v>
      </c>
    </row>
    <row r="792" spans="1:22" s="73" customFormat="1" ht="18" customHeight="1" thickBot="1" x14ac:dyDescent="0.3">
      <c r="B792" s="517"/>
      <c r="C792" s="731"/>
      <c r="D792" s="703"/>
      <c r="E792" s="125" t="s">
        <v>116</v>
      </c>
      <c r="F792" s="54">
        <f t="shared" si="179"/>
        <v>0</v>
      </c>
      <c r="G792" s="120">
        <v>0</v>
      </c>
      <c r="H792" s="120">
        <v>0</v>
      </c>
      <c r="I792" s="120">
        <v>0</v>
      </c>
      <c r="J792" s="120">
        <v>0</v>
      </c>
      <c r="K792" s="75">
        <f t="shared" si="180"/>
        <v>0</v>
      </c>
      <c r="L792" s="161">
        <v>0</v>
      </c>
      <c r="M792" s="161">
        <v>0</v>
      </c>
      <c r="N792" s="161">
        <v>0</v>
      </c>
      <c r="O792" s="161">
        <v>0</v>
      </c>
      <c r="P792" s="352">
        <f t="shared" si="177"/>
        <v>0</v>
      </c>
      <c r="Q792" s="103">
        <v>0</v>
      </c>
      <c r="R792" s="103">
        <v>0</v>
      </c>
      <c r="S792" s="103">
        <v>0</v>
      </c>
      <c r="T792" s="103">
        <v>0</v>
      </c>
      <c r="U792" s="352">
        <f t="shared" si="178"/>
        <v>0</v>
      </c>
    </row>
    <row r="793" spans="1:22" s="73" customFormat="1" ht="18" customHeight="1" thickBot="1" x14ac:dyDescent="0.3">
      <c r="B793" s="517">
        <v>4</v>
      </c>
      <c r="C793" s="731"/>
      <c r="D793" s="702" t="s">
        <v>235</v>
      </c>
      <c r="E793" s="126" t="s">
        <v>120</v>
      </c>
      <c r="F793" s="54">
        <f t="shared" si="179"/>
        <v>0</v>
      </c>
      <c r="G793" s="120">
        <v>0</v>
      </c>
      <c r="H793" s="120">
        <v>0</v>
      </c>
      <c r="I793" s="120">
        <v>0</v>
      </c>
      <c r="J793" s="120">
        <v>0</v>
      </c>
      <c r="K793" s="75">
        <f t="shared" si="180"/>
        <v>0</v>
      </c>
      <c r="L793" s="120">
        <v>0</v>
      </c>
      <c r="M793" s="120">
        <v>0</v>
      </c>
      <c r="N793" s="120">
        <v>0</v>
      </c>
      <c r="O793" s="120">
        <v>0</v>
      </c>
      <c r="P793" s="352">
        <f t="shared" si="177"/>
        <v>0</v>
      </c>
      <c r="Q793" s="103">
        <v>0</v>
      </c>
      <c r="R793" s="103">
        <v>0</v>
      </c>
      <c r="S793" s="103">
        <v>0</v>
      </c>
      <c r="T793" s="103">
        <v>0</v>
      </c>
      <c r="U793" s="352">
        <f t="shared" si="178"/>
        <v>0</v>
      </c>
    </row>
    <row r="794" spans="1:22" s="73" customFormat="1" ht="18" customHeight="1" thickBot="1" x14ac:dyDescent="0.3">
      <c r="B794" s="517"/>
      <c r="C794" s="731"/>
      <c r="D794" s="700"/>
      <c r="E794" s="109" t="s">
        <v>207</v>
      </c>
      <c r="F794" s="54">
        <f t="shared" si="179"/>
        <v>0</v>
      </c>
      <c r="G794" s="120">
        <v>0</v>
      </c>
      <c r="H794" s="120">
        <v>0</v>
      </c>
      <c r="I794" s="120">
        <v>0</v>
      </c>
      <c r="J794" s="120">
        <v>0</v>
      </c>
      <c r="K794" s="75">
        <f t="shared" si="180"/>
        <v>0</v>
      </c>
      <c r="L794" s="120">
        <v>0</v>
      </c>
      <c r="M794" s="120">
        <v>0</v>
      </c>
      <c r="N794" s="120">
        <v>0</v>
      </c>
      <c r="O794" s="120">
        <v>0</v>
      </c>
      <c r="P794" s="352">
        <f t="shared" si="177"/>
        <v>0</v>
      </c>
      <c r="Q794" s="103">
        <v>0</v>
      </c>
      <c r="R794" s="103">
        <v>0</v>
      </c>
      <c r="S794" s="103">
        <v>0</v>
      </c>
      <c r="T794" s="103">
        <v>0</v>
      </c>
      <c r="U794" s="352">
        <f t="shared" si="178"/>
        <v>0</v>
      </c>
    </row>
    <row r="795" spans="1:22" s="73" customFormat="1" ht="18" customHeight="1" thickBot="1" x14ac:dyDescent="0.3">
      <c r="B795" s="517"/>
      <c r="C795" s="731"/>
      <c r="D795" s="703"/>
      <c r="E795" s="125" t="s">
        <v>116</v>
      </c>
      <c r="F795" s="54">
        <f t="shared" si="179"/>
        <v>0</v>
      </c>
      <c r="G795" s="120">
        <v>0</v>
      </c>
      <c r="H795" s="120">
        <v>0</v>
      </c>
      <c r="I795" s="120">
        <v>0</v>
      </c>
      <c r="J795" s="120">
        <v>0</v>
      </c>
      <c r="K795" s="75">
        <f t="shared" si="180"/>
        <v>0</v>
      </c>
      <c r="L795" s="120">
        <v>0</v>
      </c>
      <c r="M795" s="120">
        <v>0</v>
      </c>
      <c r="N795" s="120">
        <v>0</v>
      </c>
      <c r="O795" s="120">
        <v>0</v>
      </c>
      <c r="P795" s="352">
        <f t="shared" si="177"/>
        <v>0</v>
      </c>
      <c r="Q795" s="103">
        <v>0</v>
      </c>
      <c r="R795" s="103">
        <v>0</v>
      </c>
      <c r="S795" s="103">
        <v>0</v>
      </c>
      <c r="T795" s="103">
        <v>0</v>
      </c>
      <c r="U795" s="352">
        <f t="shared" si="178"/>
        <v>0</v>
      </c>
    </row>
    <row r="796" spans="1:22" s="73" customFormat="1" ht="18" customHeight="1" thickBot="1" x14ac:dyDescent="0.3">
      <c r="B796" s="517">
        <v>5</v>
      </c>
      <c r="C796" s="731"/>
      <c r="D796" s="702" t="s">
        <v>602</v>
      </c>
      <c r="E796" s="108" t="s">
        <v>120</v>
      </c>
      <c r="F796" s="54">
        <f t="shared" si="179"/>
        <v>0</v>
      </c>
      <c r="G796" s="120">
        <v>0</v>
      </c>
      <c r="H796" s="120">
        <v>0</v>
      </c>
      <c r="I796" s="120">
        <v>0</v>
      </c>
      <c r="J796" s="120">
        <v>0</v>
      </c>
      <c r="K796" s="75">
        <f t="shared" si="180"/>
        <v>0</v>
      </c>
      <c r="L796" s="120">
        <v>0</v>
      </c>
      <c r="M796" s="120">
        <v>0</v>
      </c>
      <c r="N796" s="120">
        <v>0</v>
      </c>
      <c r="O796" s="120">
        <v>0</v>
      </c>
      <c r="P796" s="352">
        <f t="shared" si="177"/>
        <v>0</v>
      </c>
      <c r="Q796" s="103">
        <v>0</v>
      </c>
      <c r="R796" s="103">
        <v>0</v>
      </c>
      <c r="S796" s="103">
        <v>0</v>
      </c>
      <c r="T796" s="103">
        <v>0</v>
      </c>
      <c r="U796" s="352">
        <f t="shared" si="178"/>
        <v>0</v>
      </c>
    </row>
    <row r="797" spans="1:22" s="73" customFormat="1" ht="18" customHeight="1" thickBot="1" x14ac:dyDescent="0.3">
      <c r="B797" s="517"/>
      <c r="C797" s="731"/>
      <c r="D797" s="700"/>
      <c r="E797" s="109" t="s">
        <v>207</v>
      </c>
      <c r="F797" s="54">
        <f t="shared" si="179"/>
        <v>0</v>
      </c>
      <c r="G797" s="120">
        <v>0</v>
      </c>
      <c r="H797" s="120">
        <v>0</v>
      </c>
      <c r="I797" s="120">
        <v>0</v>
      </c>
      <c r="J797" s="120">
        <v>0</v>
      </c>
      <c r="K797" s="75">
        <f t="shared" si="180"/>
        <v>0</v>
      </c>
      <c r="L797" s="120">
        <v>0</v>
      </c>
      <c r="M797" s="120">
        <v>0</v>
      </c>
      <c r="N797" s="120">
        <v>0</v>
      </c>
      <c r="O797" s="120">
        <v>0</v>
      </c>
      <c r="P797" s="352">
        <f t="shared" si="177"/>
        <v>0</v>
      </c>
      <c r="Q797" s="103">
        <v>0</v>
      </c>
      <c r="R797" s="103">
        <v>0</v>
      </c>
      <c r="S797" s="103">
        <v>0</v>
      </c>
      <c r="T797" s="103">
        <v>0</v>
      </c>
      <c r="U797" s="352">
        <f t="shared" si="178"/>
        <v>0</v>
      </c>
    </row>
    <row r="798" spans="1:22" s="73" customFormat="1" ht="18" customHeight="1" thickBot="1" x14ac:dyDescent="0.3">
      <c r="B798" s="517"/>
      <c r="C798" s="731"/>
      <c r="D798" s="700"/>
      <c r="E798" s="110" t="s">
        <v>116</v>
      </c>
      <c r="F798" s="54">
        <f t="shared" si="179"/>
        <v>0</v>
      </c>
      <c r="G798" s="120">
        <v>0</v>
      </c>
      <c r="H798" s="120">
        <v>0</v>
      </c>
      <c r="I798" s="120">
        <v>0</v>
      </c>
      <c r="J798" s="120">
        <v>0</v>
      </c>
      <c r="K798" s="75">
        <f t="shared" si="180"/>
        <v>0</v>
      </c>
      <c r="L798" s="120">
        <v>0</v>
      </c>
      <c r="M798" s="120">
        <v>0</v>
      </c>
      <c r="N798" s="120">
        <v>0</v>
      </c>
      <c r="O798" s="120">
        <v>0</v>
      </c>
      <c r="P798" s="352">
        <f t="shared" si="177"/>
        <v>0</v>
      </c>
      <c r="Q798" s="103">
        <v>0</v>
      </c>
      <c r="R798" s="103">
        <v>0</v>
      </c>
      <c r="S798" s="103">
        <v>0</v>
      </c>
      <c r="T798" s="103">
        <v>0</v>
      </c>
      <c r="U798" s="352">
        <f t="shared" si="178"/>
        <v>0</v>
      </c>
    </row>
    <row r="799" spans="1:22" s="73" customFormat="1" ht="18" customHeight="1" thickBot="1" x14ac:dyDescent="0.3">
      <c r="B799" s="517"/>
      <c r="C799" s="731"/>
      <c r="D799" s="700"/>
      <c r="E799" s="249" t="s">
        <v>637</v>
      </c>
      <c r="F799" s="54">
        <f t="shared" si="179"/>
        <v>0</v>
      </c>
      <c r="G799" s="120">
        <v>0</v>
      </c>
      <c r="H799" s="120">
        <v>0</v>
      </c>
      <c r="I799" s="120">
        <v>0</v>
      </c>
      <c r="J799" s="120">
        <v>0</v>
      </c>
      <c r="K799" s="75">
        <f t="shared" si="180"/>
        <v>0</v>
      </c>
      <c r="L799" s="120">
        <v>0</v>
      </c>
      <c r="M799" s="120">
        <v>0</v>
      </c>
      <c r="N799" s="120">
        <v>0</v>
      </c>
      <c r="O799" s="120">
        <v>0</v>
      </c>
      <c r="P799" s="352">
        <f t="shared" si="177"/>
        <v>0</v>
      </c>
      <c r="Q799" s="103">
        <v>0</v>
      </c>
      <c r="R799" s="103">
        <v>0</v>
      </c>
      <c r="S799" s="103">
        <v>0</v>
      </c>
      <c r="T799" s="103">
        <v>0</v>
      </c>
      <c r="U799" s="352">
        <f t="shared" si="178"/>
        <v>0</v>
      </c>
    </row>
    <row r="800" spans="1:22" s="73" customFormat="1" ht="18" customHeight="1" thickBot="1" x14ac:dyDescent="0.3">
      <c r="B800" s="517"/>
      <c r="C800" s="731"/>
      <c r="D800" s="703"/>
      <c r="E800" s="248" t="s">
        <v>636</v>
      </c>
      <c r="F800" s="54">
        <f t="shared" si="179"/>
        <v>0</v>
      </c>
      <c r="G800" s="120">
        <v>0</v>
      </c>
      <c r="H800" s="120">
        <v>0</v>
      </c>
      <c r="I800" s="120">
        <v>0</v>
      </c>
      <c r="J800" s="120">
        <v>0</v>
      </c>
      <c r="K800" s="75">
        <f t="shared" si="180"/>
        <v>0</v>
      </c>
      <c r="L800" s="120">
        <v>0</v>
      </c>
      <c r="M800" s="120">
        <v>0</v>
      </c>
      <c r="N800" s="120">
        <v>0</v>
      </c>
      <c r="O800" s="120">
        <v>0</v>
      </c>
      <c r="P800" s="352">
        <f t="shared" si="177"/>
        <v>0</v>
      </c>
      <c r="Q800" s="103">
        <v>0</v>
      </c>
      <c r="R800" s="103">
        <v>0</v>
      </c>
      <c r="S800" s="103">
        <v>0</v>
      </c>
      <c r="T800" s="103">
        <v>0</v>
      </c>
      <c r="U800" s="352">
        <f t="shared" si="178"/>
        <v>0</v>
      </c>
    </row>
    <row r="801" spans="2:21" s="73" customFormat="1" ht="18" customHeight="1" thickBot="1" x14ac:dyDescent="0.3">
      <c r="B801" s="517">
        <v>6</v>
      </c>
      <c r="C801" s="731"/>
      <c r="D801" s="702" t="s">
        <v>236</v>
      </c>
      <c r="E801" s="126" t="s">
        <v>120</v>
      </c>
      <c r="F801" s="54">
        <f t="shared" si="179"/>
        <v>0</v>
      </c>
      <c r="G801" s="120">
        <v>0</v>
      </c>
      <c r="H801" s="120">
        <v>0</v>
      </c>
      <c r="I801" s="120">
        <v>0</v>
      </c>
      <c r="J801" s="120">
        <v>0</v>
      </c>
      <c r="K801" s="75">
        <f t="shared" si="180"/>
        <v>0</v>
      </c>
      <c r="L801" s="120">
        <v>0</v>
      </c>
      <c r="M801" s="120">
        <v>0</v>
      </c>
      <c r="N801" s="120">
        <v>0</v>
      </c>
      <c r="O801" s="120">
        <v>0</v>
      </c>
      <c r="P801" s="352">
        <f t="shared" si="177"/>
        <v>0</v>
      </c>
      <c r="Q801" s="103">
        <v>0</v>
      </c>
      <c r="R801" s="103">
        <v>0</v>
      </c>
      <c r="S801" s="103">
        <v>0</v>
      </c>
      <c r="T801" s="103">
        <v>0</v>
      </c>
      <c r="U801" s="352">
        <f t="shared" si="178"/>
        <v>0</v>
      </c>
    </row>
    <row r="802" spans="2:21" s="73" customFormat="1" ht="18" customHeight="1" thickBot="1" x14ac:dyDescent="0.3">
      <c r="B802" s="517"/>
      <c r="C802" s="731"/>
      <c r="D802" s="700"/>
      <c r="E802" s="109" t="s">
        <v>207</v>
      </c>
      <c r="F802" s="54">
        <f t="shared" si="179"/>
        <v>0</v>
      </c>
      <c r="G802" s="120">
        <v>0</v>
      </c>
      <c r="H802" s="120">
        <v>0</v>
      </c>
      <c r="I802" s="120">
        <v>0</v>
      </c>
      <c r="J802" s="120">
        <v>0</v>
      </c>
      <c r="K802" s="75">
        <f t="shared" si="180"/>
        <v>0</v>
      </c>
      <c r="L802" s="120">
        <v>0</v>
      </c>
      <c r="M802" s="120">
        <v>0</v>
      </c>
      <c r="N802" s="120">
        <v>0</v>
      </c>
      <c r="O802" s="120">
        <v>0</v>
      </c>
      <c r="P802" s="352">
        <f t="shared" si="177"/>
        <v>0</v>
      </c>
      <c r="Q802" s="103">
        <v>0</v>
      </c>
      <c r="R802" s="103">
        <v>0</v>
      </c>
      <c r="S802" s="103">
        <v>0</v>
      </c>
      <c r="T802" s="103">
        <v>0</v>
      </c>
      <c r="U802" s="352">
        <f t="shared" si="178"/>
        <v>0</v>
      </c>
    </row>
    <row r="803" spans="2:21" s="73" customFormat="1" ht="18" customHeight="1" thickBot="1" x14ac:dyDescent="0.3">
      <c r="B803" s="517"/>
      <c r="C803" s="731"/>
      <c r="D803" s="703"/>
      <c r="E803" s="94" t="s">
        <v>116</v>
      </c>
      <c r="F803" s="54">
        <f t="shared" si="179"/>
        <v>0</v>
      </c>
      <c r="G803" s="120">
        <v>0</v>
      </c>
      <c r="H803" s="120">
        <v>0</v>
      </c>
      <c r="I803" s="120">
        <v>0</v>
      </c>
      <c r="J803" s="120">
        <v>0</v>
      </c>
      <c r="K803" s="75">
        <f t="shared" si="180"/>
        <v>0</v>
      </c>
      <c r="L803" s="120">
        <v>0</v>
      </c>
      <c r="M803" s="120">
        <v>0</v>
      </c>
      <c r="N803" s="120">
        <v>0</v>
      </c>
      <c r="O803" s="120">
        <v>0</v>
      </c>
      <c r="P803" s="352">
        <f t="shared" si="177"/>
        <v>0</v>
      </c>
      <c r="Q803" s="103">
        <v>0</v>
      </c>
      <c r="R803" s="103">
        <v>0</v>
      </c>
      <c r="S803" s="103">
        <v>0</v>
      </c>
      <c r="T803" s="103">
        <v>0</v>
      </c>
      <c r="U803" s="352">
        <f t="shared" si="178"/>
        <v>0</v>
      </c>
    </row>
    <row r="804" spans="2:21" s="73" customFormat="1" ht="18" customHeight="1" thickBot="1" x14ac:dyDescent="0.3">
      <c r="B804" s="544">
        <v>7</v>
      </c>
      <c r="C804" s="731"/>
      <c r="D804" s="702" t="s">
        <v>303</v>
      </c>
      <c r="E804" s="262" t="s">
        <v>120</v>
      </c>
      <c r="F804" s="54">
        <f t="shared" si="179"/>
        <v>0</v>
      </c>
      <c r="G804" s="139"/>
      <c r="H804" s="139"/>
      <c r="I804" s="139"/>
      <c r="J804" s="139"/>
      <c r="K804" s="75">
        <f t="shared" si="180"/>
        <v>0</v>
      </c>
      <c r="L804" s="305"/>
      <c r="M804" s="305"/>
      <c r="N804" s="305"/>
      <c r="O804" s="305"/>
      <c r="P804" s="352">
        <f t="shared" si="177"/>
        <v>0</v>
      </c>
      <c r="Q804" s="305"/>
      <c r="R804" s="305"/>
      <c r="S804" s="305"/>
      <c r="T804" s="305"/>
      <c r="U804" s="352">
        <f t="shared" si="178"/>
        <v>0</v>
      </c>
    </row>
    <row r="805" spans="2:21" s="73" customFormat="1" ht="18" customHeight="1" thickBot="1" x14ac:dyDescent="0.3">
      <c r="B805" s="545"/>
      <c r="C805" s="731"/>
      <c r="D805" s="700"/>
      <c r="E805" s="263" t="s">
        <v>207</v>
      </c>
      <c r="F805" s="54">
        <f t="shared" si="179"/>
        <v>0</v>
      </c>
      <c r="G805" s="139"/>
      <c r="H805" s="139"/>
      <c r="I805" s="139"/>
      <c r="J805" s="139"/>
      <c r="K805" s="75">
        <f t="shared" si="180"/>
        <v>0</v>
      </c>
      <c r="L805" s="305"/>
      <c r="M805" s="305"/>
      <c r="N805" s="305"/>
      <c r="O805" s="305"/>
      <c r="P805" s="352">
        <f t="shared" si="177"/>
        <v>0</v>
      </c>
      <c r="Q805" s="305"/>
      <c r="R805" s="305"/>
      <c r="S805" s="305"/>
      <c r="T805" s="305"/>
      <c r="U805" s="352">
        <f t="shared" si="178"/>
        <v>0</v>
      </c>
    </row>
    <row r="806" spans="2:21" s="73" customFormat="1" ht="18" customHeight="1" thickBot="1" x14ac:dyDescent="0.3">
      <c r="B806" s="545"/>
      <c r="C806" s="731"/>
      <c r="D806" s="700"/>
      <c r="E806" s="110" t="s">
        <v>116</v>
      </c>
      <c r="F806" s="54">
        <f t="shared" si="179"/>
        <v>0</v>
      </c>
      <c r="G806" s="182">
        <v>0</v>
      </c>
      <c r="H806" s="182">
        <v>0</v>
      </c>
      <c r="I806" s="182">
        <v>0</v>
      </c>
      <c r="J806" s="182">
        <v>0</v>
      </c>
      <c r="K806" s="75">
        <f t="shared" si="180"/>
        <v>0</v>
      </c>
      <c r="L806" s="182">
        <v>0</v>
      </c>
      <c r="M806" s="182">
        <v>0</v>
      </c>
      <c r="N806" s="182">
        <v>0</v>
      </c>
      <c r="O806" s="182">
        <v>0</v>
      </c>
      <c r="P806" s="352">
        <f t="shared" si="177"/>
        <v>0</v>
      </c>
      <c r="Q806" s="182">
        <v>0</v>
      </c>
      <c r="R806" s="182">
        <v>0</v>
      </c>
      <c r="S806" s="182">
        <v>0</v>
      </c>
      <c r="T806" s="182">
        <v>0</v>
      </c>
      <c r="U806" s="352">
        <f t="shared" si="178"/>
        <v>0</v>
      </c>
    </row>
    <row r="807" spans="2:21" s="73" customFormat="1" ht="18" customHeight="1" thickBot="1" x14ac:dyDescent="0.3">
      <c r="B807" s="545"/>
      <c r="C807" s="731"/>
      <c r="D807" s="700"/>
      <c r="E807" s="249" t="s">
        <v>637</v>
      </c>
      <c r="F807" s="54">
        <f t="shared" si="179"/>
        <v>0</v>
      </c>
      <c r="G807" s="182">
        <v>0</v>
      </c>
      <c r="H807" s="182">
        <v>0</v>
      </c>
      <c r="I807" s="182">
        <v>0</v>
      </c>
      <c r="J807" s="182">
        <v>0</v>
      </c>
      <c r="K807" s="75">
        <f t="shared" si="180"/>
        <v>0</v>
      </c>
      <c r="L807" s="182">
        <v>0</v>
      </c>
      <c r="M807" s="182">
        <v>0</v>
      </c>
      <c r="N807" s="182">
        <v>0</v>
      </c>
      <c r="O807" s="182">
        <v>0</v>
      </c>
      <c r="P807" s="352">
        <f t="shared" si="177"/>
        <v>0</v>
      </c>
      <c r="Q807" s="182">
        <v>0</v>
      </c>
      <c r="R807" s="182">
        <v>0</v>
      </c>
      <c r="S807" s="182">
        <v>0</v>
      </c>
      <c r="T807" s="182">
        <v>0</v>
      </c>
      <c r="U807" s="352">
        <f t="shared" si="178"/>
        <v>0</v>
      </c>
    </row>
    <row r="808" spans="2:21" s="73" customFormat="1" ht="18" customHeight="1" thickBot="1" x14ac:dyDescent="0.3">
      <c r="B808" s="516"/>
      <c r="C808" s="731"/>
      <c r="D808" s="703"/>
      <c r="E808" s="248" t="s">
        <v>636</v>
      </c>
      <c r="F808" s="54">
        <f t="shared" si="179"/>
        <v>0</v>
      </c>
      <c r="G808" s="182">
        <v>0</v>
      </c>
      <c r="H808" s="182">
        <v>0</v>
      </c>
      <c r="I808" s="182">
        <v>0</v>
      </c>
      <c r="J808" s="182">
        <v>0</v>
      </c>
      <c r="K808" s="75">
        <f t="shared" si="180"/>
        <v>0</v>
      </c>
      <c r="L808" s="182">
        <v>0</v>
      </c>
      <c r="M808" s="182">
        <v>0</v>
      </c>
      <c r="N808" s="182">
        <v>0</v>
      </c>
      <c r="O808" s="182">
        <v>0</v>
      </c>
      <c r="P808" s="352">
        <f t="shared" si="177"/>
        <v>0</v>
      </c>
      <c r="Q808" s="161">
        <v>0</v>
      </c>
      <c r="R808" s="161">
        <v>0</v>
      </c>
      <c r="S808" s="161">
        <v>0</v>
      </c>
      <c r="T808" s="161">
        <v>0</v>
      </c>
      <c r="U808" s="352">
        <f t="shared" si="178"/>
        <v>0</v>
      </c>
    </row>
    <row r="809" spans="2:21" s="73" customFormat="1" ht="18" customHeight="1" thickBot="1" x14ac:dyDescent="0.3">
      <c r="B809" s="544">
        <v>8</v>
      </c>
      <c r="C809" s="731"/>
      <c r="D809" s="702" t="s">
        <v>302</v>
      </c>
      <c r="E809" s="108" t="s">
        <v>120</v>
      </c>
      <c r="F809" s="54">
        <f t="shared" si="179"/>
        <v>0</v>
      </c>
      <c r="G809" s="182">
        <v>0</v>
      </c>
      <c r="H809" s="182">
        <v>0</v>
      </c>
      <c r="I809" s="182">
        <v>0</v>
      </c>
      <c r="J809" s="182">
        <v>0</v>
      </c>
      <c r="K809" s="75">
        <f t="shared" si="180"/>
        <v>0</v>
      </c>
      <c r="L809" s="182">
        <v>0</v>
      </c>
      <c r="M809" s="182">
        <v>0</v>
      </c>
      <c r="N809" s="182">
        <v>0</v>
      </c>
      <c r="O809" s="182">
        <v>0</v>
      </c>
      <c r="P809" s="352">
        <f t="shared" si="177"/>
        <v>0</v>
      </c>
      <c r="Q809" s="120">
        <v>0</v>
      </c>
      <c r="R809" s="120">
        <v>0</v>
      </c>
      <c r="S809" s="120">
        <v>0</v>
      </c>
      <c r="T809" s="120">
        <v>0</v>
      </c>
      <c r="U809" s="352">
        <f t="shared" si="178"/>
        <v>0</v>
      </c>
    </row>
    <row r="810" spans="2:21" s="73" customFormat="1" ht="18" customHeight="1" thickBot="1" x14ac:dyDescent="0.3">
      <c r="B810" s="545"/>
      <c r="C810" s="731"/>
      <c r="D810" s="700"/>
      <c r="E810" s="109" t="s">
        <v>207</v>
      </c>
      <c r="F810" s="54">
        <f t="shared" si="179"/>
        <v>0</v>
      </c>
      <c r="G810" s="182">
        <v>0</v>
      </c>
      <c r="H810" s="182">
        <v>0</v>
      </c>
      <c r="I810" s="182">
        <v>0</v>
      </c>
      <c r="J810" s="182">
        <v>0</v>
      </c>
      <c r="K810" s="75">
        <f t="shared" si="180"/>
        <v>0</v>
      </c>
      <c r="L810" s="182">
        <v>0</v>
      </c>
      <c r="M810" s="182">
        <v>0</v>
      </c>
      <c r="N810" s="182">
        <v>0</v>
      </c>
      <c r="O810" s="182">
        <v>0</v>
      </c>
      <c r="P810" s="352">
        <f t="shared" si="177"/>
        <v>0</v>
      </c>
      <c r="Q810" s="120">
        <v>0</v>
      </c>
      <c r="R810" s="120">
        <v>0</v>
      </c>
      <c r="S810" s="120">
        <v>0</v>
      </c>
      <c r="T810" s="120">
        <v>0</v>
      </c>
      <c r="U810" s="352">
        <f t="shared" si="178"/>
        <v>0</v>
      </c>
    </row>
    <row r="811" spans="2:21" s="73" customFormat="1" ht="18" customHeight="1" thickBot="1" x14ac:dyDescent="0.3">
      <c r="B811" s="545"/>
      <c r="C811" s="731"/>
      <c r="D811" s="700"/>
      <c r="E811" s="110" t="s">
        <v>116</v>
      </c>
      <c r="F811" s="54">
        <f t="shared" si="179"/>
        <v>0</v>
      </c>
      <c r="G811" s="182">
        <v>0</v>
      </c>
      <c r="H811" s="182">
        <v>0</v>
      </c>
      <c r="I811" s="182">
        <v>0</v>
      </c>
      <c r="J811" s="182">
        <v>0</v>
      </c>
      <c r="K811" s="75">
        <f t="shared" si="180"/>
        <v>0</v>
      </c>
      <c r="L811" s="182">
        <v>0</v>
      </c>
      <c r="M811" s="182">
        <v>0</v>
      </c>
      <c r="N811" s="182">
        <v>0</v>
      </c>
      <c r="O811" s="182">
        <v>0</v>
      </c>
      <c r="P811" s="352">
        <f t="shared" si="177"/>
        <v>0</v>
      </c>
      <c r="Q811" s="161">
        <v>0</v>
      </c>
      <c r="R811" s="161">
        <v>0</v>
      </c>
      <c r="S811" s="161">
        <v>0</v>
      </c>
      <c r="T811" s="161">
        <v>0</v>
      </c>
      <c r="U811" s="352">
        <f t="shared" si="178"/>
        <v>0</v>
      </c>
    </row>
    <row r="812" spans="2:21" s="73" customFormat="1" ht="18" customHeight="1" thickBot="1" x14ac:dyDescent="0.3">
      <c r="B812" s="545"/>
      <c r="C812" s="731"/>
      <c r="D812" s="700"/>
      <c r="E812" s="249" t="s">
        <v>637</v>
      </c>
      <c r="F812" s="54">
        <f t="shared" si="179"/>
        <v>0</v>
      </c>
      <c r="G812" s="182">
        <v>0</v>
      </c>
      <c r="H812" s="182">
        <v>0</v>
      </c>
      <c r="I812" s="182">
        <v>0</v>
      </c>
      <c r="J812" s="182">
        <v>0</v>
      </c>
      <c r="K812" s="75">
        <f t="shared" si="180"/>
        <v>0</v>
      </c>
      <c r="L812" s="182">
        <v>0</v>
      </c>
      <c r="M812" s="182">
        <v>0</v>
      </c>
      <c r="N812" s="182">
        <v>0</v>
      </c>
      <c r="O812" s="182">
        <v>0</v>
      </c>
      <c r="P812" s="352">
        <f t="shared" si="177"/>
        <v>0</v>
      </c>
      <c r="Q812" s="161">
        <v>0</v>
      </c>
      <c r="R812" s="161">
        <v>0</v>
      </c>
      <c r="S812" s="161">
        <v>0</v>
      </c>
      <c r="T812" s="161">
        <v>0</v>
      </c>
      <c r="U812" s="352">
        <f t="shared" si="178"/>
        <v>0</v>
      </c>
    </row>
    <row r="813" spans="2:21" s="73" customFormat="1" ht="18" customHeight="1" thickBot="1" x14ac:dyDescent="0.3">
      <c r="B813" s="516"/>
      <c r="C813" s="731"/>
      <c r="D813" s="703"/>
      <c r="E813" s="248" t="s">
        <v>636</v>
      </c>
      <c r="F813" s="54">
        <f t="shared" si="179"/>
        <v>0</v>
      </c>
      <c r="G813" s="182">
        <v>0</v>
      </c>
      <c r="H813" s="182">
        <v>0</v>
      </c>
      <c r="I813" s="182">
        <v>0</v>
      </c>
      <c r="J813" s="182">
        <v>0</v>
      </c>
      <c r="K813" s="75">
        <f t="shared" si="180"/>
        <v>0</v>
      </c>
      <c r="L813" s="182">
        <v>0</v>
      </c>
      <c r="M813" s="182">
        <v>0</v>
      </c>
      <c r="N813" s="182">
        <v>0</v>
      </c>
      <c r="O813" s="182">
        <v>0</v>
      </c>
      <c r="P813" s="352">
        <f t="shared" si="177"/>
        <v>0</v>
      </c>
      <c r="Q813" s="161">
        <v>0</v>
      </c>
      <c r="R813" s="161">
        <v>0</v>
      </c>
      <c r="S813" s="161">
        <v>0</v>
      </c>
      <c r="T813" s="161">
        <v>0</v>
      </c>
      <c r="U813" s="352">
        <f t="shared" si="178"/>
        <v>0</v>
      </c>
    </row>
    <row r="814" spans="2:21" s="73" customFormat="1" ht="16.149999999999999" customHeight="1" thickBot="1" x14ac:dyDescent="0.3">
      <c r="B814" s="517">
        <v>9</v>
      </c>
      <c r="C814" s="731"/>
      <c r="D814" s="702" t="s">
        <v>490</v>
      </c>
      <c r="E814" s="126" t="s">
        <v>120</v>
      </c>
      <c r="F814" s="54">
        <f t="shared" si="179"/>
        <v>0</v>
      </c>
      <c r="G814" s="182">
        <v>0</v>
      </c>
      <c r="H814" s="182">
        <v>0</v>
      </c>
      <c r="I814" s="182">
        <v>0</v>
      </c>
      <c r="J814" s="182">
        <v>0</v>
      </c>
      <c r="K814" s="75">
        <f t="shared" si="180"/>
        <v>0</v>
      </c>
      <c r="L814" s="182">
        <v>0</v>
      </c>
      <c r="M814" s="182">
        <v>0</v>
      </c>
      <c r="N814" s="182">
        <v>0</v>
      </c>
      <c r="O814" s="182">
        <v>0</v>
      </c>
      <c r="P814" s="352">
        <f t="shared" si="177"/>
        <v>0</v>
      </c>
      <c r="Q814" s="120">
        <v>0</v>
      </c>
      <c r="R814" s="120">
        <v>0</v>
      </c>
      <c r="S814" s="120">
        <v>0</v>
      </c>
      <c r="T814" s="120">
        <v>0</v>
      </c>
      <c r="U814" s="352">
        <f t="shared" si="178"/>
        <v>0</v>
      </c>
    </row>
    <row r="815" spans="2:21" s="73" customFormat="1" ht="15" customHeight="1" thickBot="1" x14ac:dyDescent="0.3">
      <c r="B815" s="517"/>
      <c r="C815" s="731"/>
      <c r="D815" s="700"/>
      <c r="E815" s="109" t="s">
        <v>207</v>
      </c>
      <c r="F815" s="54">
        <f t="shared" si="179"/>
        <v>0</v>
      </c>
      <c r="G815" s="182">
        <v>0</v>
      </c>
      <c r="H815" s="182">
        <v>0</v>
      </c>
      <c r="I815" s="182">
        <v>0</v>
      </c>
      <c r="J815" s="182">
        <v>0</v>
      </c>
      <c r="K815" s="75">
        <f t="shared" si="180"/>
        <v>0</v>
      </c>
      <c r="L815" s="182">
        <v>0</v>
      </c>
      <c r="M815" s="182">
        <v>0</v>
      </c>
      <c r="N815" s="182">
        <v>0</v>
      </c>
      <c r="O815" s="182">
        <v>0</v>
      </c>
      <c r="P815" s="352">
        <f t="shared" si="177"/>
        <v>0</v>
      </c>
      <c r="Q815" s="120">
        <v>0</v>
      </c>
      <c r="R815" s="120">
        <v>0</v>
      </c>
      <c r="S815" s="120">
        <v>0</v>
      </c>
      <c r="T815" s="120">
        <v>0</v>
      </c>
      <c r="U815" s="352">
        <f t="shared" si="178"/>
        <v>0</v>
      </c>
    </row>
    <row r="816" spans="2:21" s="73" customFormat="1" ht="16.899999999999999" customHeight="1" thickBot="1" x14ac:dyDescent="0.3">
      <c r="B816" s="517"/>
      <c r="C816" s="731"/>
      <c r="D816" s="703"/>
      <c r="E816" s="125" t="s">
        <v>116</v>
      </c>
      <c r="F816" s="54">
        <f t="shared" si="179"/>
        <v>0</v>
      </c>
      <c r="G816" s="182">
        <v>0</v>
      </c>
      <c r="H816" s="182">
        <v>0</v>
      </c>
      <c r="I816" s="182">
        <v>0</v>
      </c>
      <c r="J816" s="182">
        <v>0</v>
      </c>
      <c r="K816" s="75">
        <f t="shared" si="180"/>
        <v>0</v>
      </c>
      <c r="L816" s="182">
        <v>0</v>
      </c>
      <c r="M816" s="182">
        <v>0</v>
      </c>
      <c r="N816" s="182">
        <v>0</v>
      </c>
      <c r="O816" s="182">
        <v>0</v>
      </c>
      <c r="P816" s="352">
        <f t="shared" si="177"/>
        <v>0</v>
      </c>
      <c r="Q816" s="161">
        <v>0</v>
      </c>
      <c r="R816" s="161">
        <v>0</v>
      </c>
      <c r="S816" s="161">
        <v>0</v>
      </c>
      <c r="T816" s="161">
        <v>0</v>
      </c>
      <c r="U816" s="352">
        <f t="shared" si="178"/>
        <v>0</v>
      </c>
    </row>
    <row r="817" spans="2:21" s="73" customFormat="1" ht="16.899999999999999" customHeight="1" thickBot="1" x14ac:dyDescent="0.3">
      <c r="B817" s="544">
        <v>10</v>
      </c>
      <c r="C817" s="731"/>
      <c r="D817" s="702" t="s">
        <v>416</v>
      </c>
      <c r="E817" s="108" t="s">
        <v>120</v>
      </c>
      <c r="F817" s="54">
        <f t="shared" si="179"/>
        <v>4</v>
      </c>
      <c r="G817" s="182">
        <v>0</v>
      </c>
      <c r="H817" s="182">
        <v>0</v>
      </c>
      <c r="I817" s="182">
        <v>0</v>
      </c>
      <c r="J817" s="182">
        <v>0</v>
      </c>
      <c r="K817" s="75">
        <f t="shared" si="180"/>
        <v>0</v>
      </c>
      <c r="L817" s="182">
        <v>1</v>
      </c>
      <c r="M817" s="182">
        <v>0</v>
      </c>
      <c r="N817" s="182">
        <v>1</v>
      </c>
      <c r="O817" s="182">
        <v>0</v>
      </c>
      <c r="P817" s="352">
        <f t="shared" si="177"/>
        <v>2</v>
      </c>
      <c r="Q817" s="120">
        <v>2</v>
      </c>
      <c r="R817" s="120">
        <v>0</v>
      </c>
      <c r="S817" s="120">
        <v>0</v>
      </c>
      <c r="T817" s="120">
        <v>0</v>
      </c>
      <c r="U817" s="352">
        <f t="shared" si="178"/>
        <v>2</v>
      </c>
    </row>
    <row r="818" spans="2:21" s="73" customFormat="1" ht="16.899999999999999" customHeight="1" thickBot="1" x14ac:dyDescent="0.3">
      <c r="B818" s="545"/>
      <c r="C818" s="731"/>
      <c r="D818" s="700"/>
      <c r="E818" s="109" t="s">
        <v>207</v>
      </c>
      <c r="F818" s="54">
        <f t="shared" si="179"/>
        <v>0</v>
      </c>
      <c r="G818" s="182">
        <v>0</v>
      </c>
      <c r="H818" s="182">
        <v>0</v>
      </c>
      <c r="I818" s="182">
        <v>0</v>
      </c>
      <c r="J818" s="182">
        <v>0</v>
      </c>
      <c r="K818" s="75">
        <f t="shared" si="180"/>
        <v>0</v>
      </c>
      <c r="L818" s="182">
        <v>0</v>
      </c>
      <c r="M818" s="182">
        <v>0</v>
      </c>
      <c r="N818" s="182">
        <v>0</v>
      </c>
      <c r="O818" s="182">
        <v>0</v>
      </c>
      <c r="P818" s="352">
        <f t="shared" si="177"/>
        <v>0</v>
      </c>
      <c r="Q818" s="120">
        <v>0</v>
      </c>
      <c r="R818" s="120">
        <v>0</v>
      </c>
      <c r="S818" s="120">
        <v>0</v>
      </c>
      <c r="T818" s="120">
        <v>0</v>
      </c>
      <c r="U818" s="352">
        <f t="shared" si="178"/>
        <v>0</v>
      </c>
    </row>
    <row r="819" spans="2:21" s="73" customFormat="1" ht="16.899999999999999" customHeight="1" thickBot="1" x14ac:dyDescent="0.3">
      <c r="B819" s="545"/>
      <c r="C819" s="731"/>
      <c r="D819" s="700"/>
      <c r="E819" s="110" t="s">
        <v>116</v>
      </c>
      <c r="F819" s="54">
        <f t="shared" si="179"/>
        <v>6</v>
      </c>
      <c r="G819" s="182">
        <v>2</v>
      </c>
      <c r="H819" s="182">
        <v>0</v>
      </c>
      <c r="I819" s="182">
        <v>0</v>
      </c>
      <c r="J819" s="182">
        <v>0</v>
      </c>
      <c r="K819" s="75">
        <f t="shared" si="180"/>
        <v>2</v>
      </c>
      <c r="L819" s="182">
        <v>1</v>
      </c>
      <c r="M819" s="182">
        <v>0</v>
      </c>
      <c r="N819" s="182">
        <v>0</v>
      </c>
      <c r="O819" s="182">
        <v>0</v>
      </c>
      <c r="P819" s="352">
        <f t="shared" si="177"/>
        <v>1</v>
      </c>
      <c r="Q819" s="161">
        <v>2</v>
      </c>
      <c r="R819" s="161">
        <v>0</v>
      </c>
      <c r="S819" s="161">
        <v>1</v>
      </c>
      <c r="T819" s="161">
        <v>0</v>
      </c>
      <c r="U819" s="352">
        <f t="shared" si="178"/>
        <v>3</v>
      </c>
    </row>
    <row r="820" spans="2:21" s="73" customFormat="1" ht="16.899999999999999" customHeight="1" thickBot="1" x14ac:dyDescent="0.3">
      <c r="B820" s="545"/>
      <c r="C820" s="731"/>
      <c r="D820" s="700"/>
      <c r="E820" s="249" t="s">
        <v>637</v>
      </c>
      <c r="F820" s="54">
        <f t="shared" si="179"/>
        <v>0</v>
      </c>
      <c r="G820" s="182">
        <v>0</v>
      </c>
      <c r="H820" s="182">
        <v>0</v>
      </c>
      <c r="I820" s="182">
        <v>0</v>
      </c>
      <c r="J820" s="182">
        <v>0</v>
      </c>
      <c r="K820" s="75">
        <f t="shared" si="180"/>
        <v>0</v>
      </c>
      <c r="L820" s="182">
        <v>0</v>
      </c>
      <c r="M820" s="182">
        <v>0</v>
      </c>
      <c r="N820" s="182">
        <v>0</v>
      </c>
      <c r="O820" s="182">
        <v>0</v>
      </c>
      <c r="P820" s="352">
        <f t="shared" si="177"/>
        <v>0</v>
      </c>
      <c r="Q820" s="161">
        <v>0</v>
      </c>
      <c r="R820" s="161">
        <v>0</v>
      </c>
      <c r="S820" s="161">
        <v>0</v>
      </c>
      <c r="T820" s="161">
        <v>0</v>
      </c>
      <c r="U820" s="352">
        <f t="shared" si="178"/>
        <v>0</v>
      </c>
    </row>
    <row r="821" spans="2:21" s="73" customFormat="1" ht="16.899999999999999" customHeight="1" thickBot="1" x14ac:dyDescent="0.3">
      <c r="B821" s="516"/>
      <c r="C821" s="731"/>
      <c r="D821" s="703"/>
      <c r="E821" s="248" t="s">
        <v>636</v>
      </c>
      <c r="F821" s="54">
        <f t="shared" si="179"/>
        <v>0</v>
      </c>
      <c r="G821" s="182">
        <v>0</v>
      </c>
      <c r="H821" s="182">
        <v>0</v>
      </c>
      <c r="I821" s="182">
        <v>0</v>
      </c>
      <c r="J821" s="182">
        <v>0</v>
      </c>
      <c r="K821" s="75">
        <f t="shared" si="180"/>
        <v>0</v>
      </c>
      <c r="L821" s="182">
        <v>0</v>
      </c>
      <c r="M821" s="182">
        <v>0</v>
      </c>
      <c r="N821" s="182">
        <v>0</v>
      </c>
      <c r="O821" s="182">
        <v>0</v>
      </c>
      <c r="P821" s="352">
        <f t="shared" si="177"/>
        <v>0</v>
      </c>
      <c r="Q821" s="161">
        <v>0</v>
      </c>
      <c r="R821" s="161">
        <v>0</v>
      </c>
      <c r="S821" s="161">
        <v>0</v>
      </c>
      <c r="T821" s="161">
        <v>0</v>
      </c>
      <c r="U821" s="352">
        <f t="shared" si="178"/>
        <v>0</v>
      </c>
    </row>
    <row r="822" spans="2:21" s="73" customFormat="1" ht="16.899999999999999" customHeight="1" thickBot="1" x14ac:dyDescent="0.3">
      <c r="B822" s="517">
        <v>11</v>
      </c>
      <c r="C822" s="731"/>
      <c r="D822" s="702" t="s">
        <v>417</v>
      </c>
      <c r="E822" s="126" t="s">
        <v>120</v>
      </c>
      <c r="F822" s="54">
        <f t="shared" si="179"/>
        <v>0</v>
      </c>
      <c r="G822" s="182">
        <v>0</v>
      </c>
      <c r="H822" s="182">
        <v>0</v>
      </c>
      <c r="I822" s="182">
        <v>0</v>
      </c>
      <c r="J822" s="182">
        <v>0</v>
      </c>
      <c r="K822" s="75">
        <f t="shared" si="180"/>
        <v>0</v>
      </c>
      <c r="L822" s="182">
        <v>0</v>
      </c>
      <c r="M822" s="182">
        <v>0</v>
      </c>
      <c r="N822" s="182">
        <v>0</v>
      </c>
      <c r="O822" s="182">
        <v>0</v>
      </c>
      <c r="P822" s="352">
        <f t="shared" si="177"/>
        <v>0</v>
      </c>
      <c r="Q822" s="120">
        <v>0</v>
      </c>
      <c r="R822" s="161">
        <v>0</v>
      </c>
      <c r="S822" s="161">
        <v>0</v>
      </c>
      <c r="T822" s="161">
        <v>0</v>
      </c>
      <c r="U822" s="352">
        <f t="shared" si="178"/>
        <v>0</v>
      </c>
    </row>
    <row r="823" spans="2:21" s="73" customFormat="1" ht="16.899999999999999" customHeight="1" thickBot="1" x14ac:dyDescent="0.3">
      <c r="B823" s="517"/>
      <c r="C823" s="731"/>
      <c r="D823" s="700"/>
      <c r="E823" s="107" t="s">
        <v>207</v>
      </c>
      <c r="F823" s="54">
        <f t="shared" si="179"/>
        <v>0</v>
      </c>
      <c r="G823" s="182">
        <v>0</v>
      </c>
      <c r="H823" s="182">
        <v>0</v>
      </c>
      <c r="I823" s="182">
        <v>0</v>
      </c>
      <c r="J823" s="182">
        <v>0</v>
      </c>
      <c r="K823" s="75">
        <f t="shared" si="180"/>
        <v>0</v>
      </c>
      <c r="L823" s="182">
        <v>0</v>
      </c>
      <c r="M823" s="182">
        <v>0</v>
      </c>
      <c r="N823" s="182">
        <v>0</v>
      </c>
      <c r="O823" s="182">
        <v>0</v>
      </c>
      <c r="P823" s="352">
        <f t="shared" si="177"/>
        <v>0</v>
      </c>
      <c r="Q823" s="120">
        <v>0</v>
      </c>
      <c r="R823" s="161">
        <v>0</v>
      </c>
      <c r="S823" s="161">
        <v>0</v>
      </c>
      <c r="T823" s="161">
        <v>0</v>
      </c>
      <c r="U823" s="352">
        <f t="shared" si="178"/>
        <v>0</v>
      </c>
    </row>
    <row r="824" spans="2:21" s="73" customFormat="1" ht="16.899999999999999" customHeight="1" thickBot="1" x14ac:dyDescent="0.3">
      <c r="B824" s="517"/>
      <c r="C824" s="731"/>
      <c r="D824" s="703"/>
      <c r="E824" s="94" t="s">
        <v>116</v>
      </c>
      <c r="F824" s="54">
        <f t="shared" si="179"/>
        <v>0</v>
      </c>
      <c r="G824" s="182">
        <v>0</v>
      </c>
      <c r="H824" s="182">
        <v>0</v>
      </c>
      <c r="I824" s="182">
        <v>0</v>
      </c>
      <c r="J824" s="182">
        <v>0</v>
      </c>
      <c r="K824" s="75">
        <f t="shared" si="180"/>
        <v>0</v>
      </c>
      <c r="L824" s="182">
        <v>0</v>
      </c>
      <c r="M824" s="182">
        <v>0</v>
      </c>
      <c r="N824" s="182">
        <v>0</v>
      </c>
      <c r="O824" s="182">
        <v>0</v>
      </c>
      <c r="P824" s="352">
        <f t="shared" si="177"/>
        <v>0</v>
      </c>
      <c r="Q824" s="161">
        <v>0</v>
      </c>
      <c r="R824" s="161">
        <v>0</v>
      </c>
      <c r="S824" s="161">
        <v>0</v>
      </c>
      <c r="T824" s="161">
        <v>0</v>
      </c>
      <c r="U824" s="352">
        <f t="shared" si="178"/>
        <v>0</v>
      </c>
    </row>
    <row r="825" spans="2:21" s="73" customFormat="1" ht="16.899999999999999" customHeight="1" thickBot="1" x14ac:dyDescent="0.3">
      <c r="B825" s="544">
        <v>12</v>
      </c>
      <c r="C825" s="731"/>
      <c r="D825" s="702" t="s">
        <v>603</v>
      </c>
      <c r="E825" s="104" t="s">
        <v>120</v>
      </c>
      <c r="F825" s="54">
        <f t="shared" si="179"/>
        <v>0</v>
      </c>
      <c r="G825" s="139"/>
      <c r="H825" s="139"/>
      <c r="I825" s="139"/>
      <c r="J825" s="139"/>
      <c r="K825" s="75">
        <f t="shared" si="180"/>
        <v>0</v>
      </c>
      <c r="L825" s="305"/>
      <c r="M825" s="305"/>
      <c r="N825" s="305"/>
      <c r="O825" s="305"/>
      <c r="P825" s="352">
        <f t="shared" si="177"/>
        <v>0</v>
      </c>
      <c r="Q825" s="305"/>
      <c r="R825" s="305"/>
      <c r="S825" s="305"/>
      <c r="T825" s="305"/>
      <c r="U825" s="352">
        <f t="shared" si="178"/>
        <v>0</v>
      </c>
    </row>
    <row r="826" spans="2:21" s="73" customFormat="1" ht="16.899999999999999" customHeight="1" thickBot="1" x14ac:dyDescent="0.3">
      <c r="B826" s="545"/>
      <c r="C826" s="731"/>
      <c r="D826" s="700"/>
      <c r="E826" s="106" t="s">
        <v>207</v>
      </c>
      <c r="F826" s="54">
        <f t="shared" si="179"/>
        <v>0</v>
      </c>
      <c r="G826" s="136"/>
      <c r="H826" s="136"/>
      <c r="I826" s="136"/>
      <c r="J826" s="136"/>
      <c r="K826" s="75">
        <f t="shared" si="180"/>
        <v>0</v>
      </c>
      <c r="L826" s="305"/>
      <c r="M826" s="305"/>
      <c r="N826" s="305"/>
      <c r="O826" s="305"/>
      <c r="P826" s="352">
        <f t="shared" si="177"/>
        <v>0</v>
      </c>
      <c r="Q826" s="305"/>
      <c r="R826" s="305"/>
      <c r="S826" s="305"/>
      <c r="T826" s="305"/>
      <c r="U826" s="352">
        <f t="shared" si="178"/>
        <v>0</v>
      </c>
    </row>
    <row r="827" spans="2:21" s="73" customFormat="1" ht="16.899999999999999" customHeight="1" thickBot="1" x14ac:dyDescent="0.3">
      <c r="B827" s="545"/>
      <c r="C827" s="731"/>
      <c r="D827" s="700"/>
      <c r="E827" s="110" t="s">
        <v>116</v>
      </c>
      <c r="F827" s="54">
        <f t="shared" si="179"/>
        <v>0</v>
      </c>
      <c r="G827" s="103">
        <v>0</v>
      </c>
      <c r="H827" s="103">
        <v>0</v>
      </c>
      <c r="I827" s="103">
        <v>0</v>
      </c>
      <c r="J827" s="103">
        <v>0</v>
      </c>
      <c r="K827" s="75">
        <f t="shared" si="180"/>
        <v>0</v>
      </c>
      <c r="L827" s="103">
        <v>0</v>
      </c>
      <c r="M827" s="103">
        <v>0</v>
      </c>
      <c r="N827" s="103">
        <v>0</v>
      </c>
      <c r="O827" s="103">
        <v>0</v>
      </c>
      <c r="P827" s="352">
        <f t="shared" si="177"/>
        <v>0</v>
      </c>
      <c r="Q827" s="103">
        <v>0</v>
      </c>
      <c r="R827" s="103">
        <v>0</v>
      </c>
      <c r="S827" s="103">
        <v>0</v>
      </c>
      <c r="T827" s="103">
        <v>0</v>
      </c>
      <c r="U827" s="352">
        <f t="shared" si="178"/>
        <v>0</v>
      </c>
    </row>
    <row r="828" spans="2:21" s="73" customFormat="1" ht="16.899999999999999" customHeight="1" thickBot="1" x14ac:dyDescent="0.3">
      <c r="B828" s="545"/>
      <c r="C828" s="731"/>
      <c r="D828" s="700"/>
      <c r="E828" s="249" t="s">
        <v>637</v>
      </c>
      <c r="F828" s="54">
        <f t="shared" si="179"/>
        <v>0</v>
      </c>
      <c r="G828" s="103">
        <v>0</v>
      </c>
      <c r="H828" s="103">
        <v>0</v>
      </c>
      <c r="I828" s="103">
        <v>0</v>
      </c>
      <c r="J828" s="103">
        <v>0</v>
      </c>
      <c r="K828" s="75">
        <f t="shared" si="180"/>
        <v>0</v>
      </c>
      <c r="L828" s="103">
        <v>0</v>
      </c>
      <c r="M828" s="103">
        <v>0</v>
      </c>
      <c r="N828" s="103">
        <v>0</v>
      </c>
      <c r="O828" s="103">
        <v>0</v>
      </c>
      <c r="P828" s="352">
        <f t="shared" si="177"/>
        <v>0</v>
      </c>
      <c r="Q828" s="103">
        <v>0</v>
      </c>
      <c r="R828" s="103">
        <v>0</v>
      </c>
      <c r="S828" s="103">
        <v>0</v>
      </c>
      <c r="T828" s="103">
        <v>0</v>
      </c>
      <c r="U828" s="352">
        <f t="shared" si="178"/>
        <v>0</v>
      </c>
    </row>
    <row r="829" spans="2:21" s="73" customFormat="1" ht="16.899999999999999" customHeight="1" thickBot="1" x14ac:dyDescent="0.3">
      <c r="B829" s="516"/>
      <c r="C829" s="731"/>
      <c r="D829" s="703"/>
      <c r="E829" s="246" t="s">
        <v>636</v>
      </c>
      <c r="F829" s="54">
        <f t="shared" si="179"/>
        <v>0</v>
      </c>
      <c r="G829" s="103">
        <v>0</v>
      </c>
      <c r="H829" s="103">
        <v>0</v>
      </c>
      <c r="I829" s="103">
        <v>0</v>
      </c>
      <c r="J829" s="103">
        <v>0</v>
      </c>
      <c r="K829" s="75">
        <f t="shared" si="180"/>
        <v>0</v>
      </c>
      <c r="L829" s="123">
        <v>0</v>
      </c>
      <c r="M829" s="123">
        <v>0</v>
      </c>
      <c r="N829" s="123">
        <v>0</v>
      </c>
      <c r="O829" s="123">
        <v>0</v>
      </c>
      <c r="P829" s="352">
        <f t="shared" si="177"/>
        <v>0</v>
      </c>
      <c r="Q829" s="123">
        <v>0</v>
      </c>
      <c r="R829" s="123">
        <v>0</v>
      </c>
      <c r="S829" s="123">
        <v>0</v>
      </c>
      <c r="T829" s="123">
        <v>0</v>
      </c>
      <c r="U829" s="352">
        <f t="shared" si="178"/>
        <v>0</v>
      </c>
    </row>
    <row r="830" spans="2:21" s="73" customFormat="1" ht="16.899999999999999" customHeight="1" thickBot="1" x14ac:dyDescent="0.3">
      <c r="B830" s="544">
        <v>13</v>
      </c>
      <c r="C830" s="731"/>
      <c r="D830" s="702" t="s">
        <v>674</v>
      </c>
      <c r="E830" s="110" t="s">
        <v>116</v>
      </c>
      <c r="F830" s="54">
        <f t="shared" si="179"/>
        <v>0</v>
      </c>
      <c r="G830" s="103">
        <v>0</v>
      </c>
      <c r="H830" s="103">
        <v>0</v>
      </c>
      <c r="I830" s="103">
        <v>0</v>
      </c>
      <c r="J830" s="103">
        <v>0</v>
      </c>
      <c r="K830" s="75">
        <f t="shared" si="180"/>
        <v>0</v>
      </c>
      <c r="L830" s="103">
        <v>0</v>
      </c>
      <c r="M830" s="103">
        <v>0</v>
      </c>
      <c r="N830" s="103">
        <v>0</v>
      </c>
      <c r="O830" s="103">
        <v>0</v>
      </c>
      <c r="P830" s="352">
        <f t="shared" si="177"/>
        <v>0</v>
      </c>
      <c r="Q830" s="103">
        <v>0</v>
      </c>
      <c r="R830" s="103">
        <v>0</v>
      </c>
      <c r="S830" s="103">
        <v>0</v>
      </c>
      <c r="T830" s="103">
        <v>0</v>
      </c>
      <c r="U830" s="352">
        <f t="shared" si="178"/>
        <v>0</v>
      </c>
    </row>
    <row r="831" spans="2:21" s="73" customFormat="1" ht="16.899999999999999" customHeight="1" thickBot="1" x14ac:dyDescent="0.3">
      <c r="B831" s="545"/>
      <c r="C831" s="731"/>
      <c r="D831" s="700"/>
      <c r="E831" s="249" t="s">
        <v>637</v>
      </c>
      <c r="F831" s="54">
        <f t="shared" si="179"/>
        <v>0</v>
      </c>
      <c r="G831" s="103">
        <v>0</v>
      </c>
      <c r="H831" s="103">
        <v>0</v>
      </c>
      <c r="I831" s="103">
        <v>0</v>
      </c>
      <c r="J831" s="103">
        <v>0</v>
      </c>
      <c r="K831" s="75">
        <f t="shared" si="180"/>
        <v>0</v>
      </c>
      <c r="L831" s="103">
        <v>0</v>
      </c>
      <c r="M831" s="103">
        <v>0</v>
      </c>
      <c r="N831" s="103">
        <v>0</v>
      </c>
      <c r="O831" s="103">
        <v>0</v>
      </c>
      <c r="P831" s="352">
        <f t="shared" si="177"/>
        <v>0</v>
      </c>
      <c r="Q831" s="103">
        <v>0</v>
      </c>
      <c r="R831" s="103">
        <v>0</v>
      </c>
      <c r="S831" s="103">
        <v>0</v>
      </c>
      <c r="T831" s="103">
        <v>0</v>
      </c>
      <c r="U831" s="352">
        <f t="shared" si="178"/>
        <v>0</v>
      </c>
    </row>
    <row r="832" spans="2:21" s="73" customFormat="1" ht="16.899999999999999" customHeight="1" thickBot="1" x14ac:dyDescent="0.3">
      <c r="B832" s="516"/>
      <c r="C832" s="731"/>
      <c r="D832" s="701"/>
      <c r="E832" s="254" t="s">
        <v>636</v>
      </c>
      <c r="F832" s="54">
        <f t="shared" si="179"/>
        <v>0</v>
      </c>
      <c r="G832" s="103">
        <v>0</v>
      </c>
      <c r="H832" s="103">
        <v>0</v>
      </c>
      <c r="I832" s="103">
        <v>0</v>
      </c>
      <c r="J832" s="103">
        <v>0</v>
      </c>
      <c r="K832" s="75">
        <f t="shared" si="180"/>
        <v>0</v>
      </c>
      <c r="L832" s="103">
        <v>0</v>
      </c>
      <c r="M832" s="103">
        <v>0</v>
      </c>
      <c r="N832" s="103">
        <v>0</v>
      </c>
      <c r="O832" s="103">
        <v>0</v>
      </c>
      <c r="P832" s="352">
        <f t="shared" si="177"/>
        <v>0</v>
      </c>
      <c r="Q832" s="123">
        <v>0</v>
      </c>
      <c r="R832" s="123">
        <v>0</v>
      </c>
      <c r="S832" s="123">
        <v>0</v>
      </c>
      <c r="T832" s="123">
        <v>0</v>
      </c>
      <c r="U832" s="352">
        <f t="shared" si="178"/>
        <v>0</v>
      </c>
    </row>
    <row r="833" spans="2:104" s="73" customFormat="1" ht="16.899999999999999" customHeight="1" thickBot="1" x14ac:dyDescent="0.3">
      <c r="B833" s="544">
        <v>14</v>
      </c>
      <c r="C833" s="731"/>
      <c r="D833" s="699" t="s">
        <v>683</v>
      </c>
      <c r="E833" s="126" t="s">
        <v>120</v>
      </c>
      <c r="F833" s="54">
        <f t="shared" si="179"/>
        <v>0</v>
      </c>
      <c r="G833" s="103">
        <v>0</v>
      </c>
      <c r="H833" s="103">
        <v>0</v>
      </c>
      <c r="I833" s="103">
        <v>0</v>
      </c>
      <c r="J833" s="103">
        <v>0</v>
      </c>
      <c r="K833" s="75">
        <f t="shared" si="180"/>
        <v>0</v>
      </c>
      <c r="L833" s="103">
        <v>0</v>
      </c>
      <c r="M833" s="103">
        <v>0</v>
      </c>
      <c r="N833" s="103">
        <v>0</v>
      </c>
      <c r="O833" s="103">
        <v>0</v>
      </c>
      <c r="P833" s="352">
        <f t="shared" si="177"/>
        <v>0</v>
      </c>
      <c r="Q833" s="458">
        <v>0</v>
      </c>
      <c r="R833" s="458">
        <v>0</v>
      </c>
      <c r="S833" s="458">
        <v>0</v>
      </c>
      <c r="T833" s="458">
        <v>0</v>
      </c>
      <c r="U833" s="352">
        <f t="shared" si="178"/>
        <v>0</v>
      </c>
    </row>
    <row r="834" spans="2:104" s="73" customFormat="1" ht="16.899999999999999" customHeight="1" thickBot="1" x14ac:dyDescent="0.3">
      <c r="B834" s="545"/>
      <c r="C834" s="731"/>
      <c r="D834" s="700"/>
      <c r="E834" s="107" t="s">
        <v>207</v>
      </c>
      <c r="F834" s="54">
        <f t="shared" si="179"/>
        <v>0</v>
      </c>
      <c r="G834" s="103">
        <v>0</v>
      </c>
      <c r="H834" s="103">
        <v>0</v>
      </c>
      <c r="I834" s="103">
        <v>0</v>
      </c>
      <c r="J834" s="103">
        <v>0</v>
      </c>
      <c r="K834" s="75">
        <f t="shared" si="180"/>
        <v>0</v>
      </c>
      <c r="L834" s="103">
        <v>0</v>
      </c>
      <c r="M834" s="103">
        <v>0</v>
      </c>
      <c r="N834" s="103">
        <v>0</v>
      </c>
      <c r="O834" s="103">
        <v>0</v>
      </c>
      <c r="P834" s="352">
        <f t="shared" si="177"/>
        <v>0</v>
      </c>
      <c r="Q834" s="102">
        <v>0</v>
      </c>
      <c r="R834" s="102">
        <v>0</v>
      </c>
      <c r="S834" s="102">
        <v>0</v>
      </c>
      <c r="T834" s="102">
        <v>0</v>
      </c>
      <c r="U834" s="352">
        <f t="shared" si="178"/>
        <v>0</v>
      </c>
    </row>
    <row r="835" spans="2:104" s="73" customFormat="1" ht="16.899999999999999" customHeight="1" thickBot="1" x14ac:dyDescent="0.3">
      <c r="B835" s="516"/>
      <c r="C835" s="731"/>
      <c r="D835" s="701"/>
      <c r="E835" s="94" t="s">
        <v>116</v>
      </c>
      <c r="F835" s="54">
        <f t="shared" si="179"/>
        <v>0</v>
      </c>
      <c r="G835" s="103">
        <v>0</v>
      </c>
      <c r="H835" s="103">
        <v>0</v>
      </c>
      <c r="I835" s="103">
        <v>0</v>
      </c>
      <c r="J835" s="103">
        <v>0</v>
      </c>
      <c r="K835" s="75">
        <f t="shared" si="180"/>
        <v>0</v>
      </c>
      <c r="L835" s="103">
        <v>0</v>
      </c>
      <c r="M835" s="103">
        <v>0</v>
      </c>
      <c r="N835" s="103">
        <v>0</v>
      </c>
      <c r="O835" s="103">
        <v>0</v>
      </c>
      <c r="P835" s="352">
        <f t="shared" si="177"/>
        <v>0</v>
      </c>
      <c r="Q835" s="161">
        <v>0</v>
      </c>
      <c r="R835" s="161">
        <v>0</v>
      </c>
      <c r="S835" s="161">
        <v>0</v>
      </c>
      <c r="T835" s="161">
        <v>0</v>
      </c>
      <c r="U835" s="352">
        <f t="shared" si="178"/>
        <v>0</v>
      </c>
    </row>
    <row r="836" spans="2:104" s="73" customFormat="1" ht="16.899999999999999" customHeight="1" thickBot="1" x14ac:dyDescent="0.3">
      <c r="B836" s="544">
        <v>15</v>
      </c>
      <c r="C836" s="731"/>
      <c r="D836" s="699" t="s">
        <v>690</v>
      </c>
      <c r="E836" s="126" t="s">
        <v>120</v>
      </c>
      <c r="F836" s="54">
        <f t="shared" si="179"/>
        <v>0</v>
      </c>
      <c r="G836" s="103">
        <v>0</v>
      </c>
      <c r="H836" s="103">
        <v>0</v>
      </c>
      <c r="I836" s="103">
        <v>0</v>
      </c>
      <c r="J836" s="103">
        <v>0</v>
      </c>
      <c r="K836" s="75">
        <f t="shared" si="180"/>
        <v>0</v>
      </c>
      <c r="L836" s="103">
        <v>0</v>
      </c>
      <c r="M836" s="103">
        <v>0</v>
      </c>
      <c r="N836" s="103">
        <v>0</v>
      </c>
      <c r="O836" s="103">
        <v>0</v>
      </c>
      <c r="P836" s="352">
        <f t="shared" si="177"/>
        <v>0</v>
      </c>
      <c r="Q836" s="458">
        <v>0</v>
      </c>
      <c r="R836" s="458">
        <v>0</v>
      </c>
      <c r="S836" s="458">
        <v>0</v>
      </c>
      <c r="T836" s="458">
        <v>0</v>
      </c>
      <c r="U836" s="352">
        <f t="shared" si="178"/>
        <v>0</v>
      </c>
      <c r="V836" s="500"/>
      <c r="W836" s="103"/>
      <c r="X836" s="103"/>
      <c r="Y836" s="103"/>
      <c r="Z836" s="103"/>
      <c r="AA836" s="103"/>
      <c r="AB836" s="103"/>
      <c r="AC836" s="103"/>
      <c r="AD836" s="103"/>
      <c r="AE836" s="103"/>
      <c r="AF836" s="103"/>
      <c r="AG836" s="103"/>
      <c r="AH836" s="103"/>
      <c r="AI836" s="103"/>
      <c r="AJ836" s="103"/>
      <c r="AK836" s="103"/>
      <c r="AL836" s="103"/>
      <c r="AM836" s="103"/>
      <c r="AN836" s="103"/>
      <c r="AO836" s="103"/>
      <c r="AP836" s="103"/>
      <c r="AQ836" s="103"/>
      <c r="AR836" s="103"/>
      <c r="AS836" s="103"/>
      <c r="AT836" s="103"/>
      <c r="AU836" s="103"/>
      <c r="AV836" s="103"/>
      <c r="AW836" s="103"/>
      <c r="AX836" s="103"/>
      <c r="AY836" s="103"/>
      <c r="AZ836" s="103"/>
      <c r="BA836" s="103"/>
      <c r="BB836" s="103"/>
      <c r="BC836" s="103"/>
      <c r="BD836" s="103"/>
      <c r="BE836" s="161"/>
      <c r="BF836" s="103"/>
      <c r="BG836" s="103"/>
      <c r="BH836" s="103"/>
      <c r="BI836" s="103"/>
      <c r="BJ836" s="103"/>
      <c r="BK836" s="103"/>
      <c r="BL836" s="103"/>
      <c r="BM836" s="103"/>
      <c r="BN836" s="103"/>
      <c r="BO836" s="103"/>
      <c r="BP836" s="103"/>
      <c r="BQ836" s="103"/>
      <c r="BR836" s="103"/>
      <c r="BS836" s="103"/>
      <c r="BT836" s="103"/>
      <c r="BU836" s="103"/>
      <c r="BV836" s="103"/>
      <c r="BW836" s="103"/>
      <c r="BX836" s="103"/>
      <c r="BY836" s="117"/>
      <c r="BZ836" s="103"/>
      <c r="CA836" s="103"/>
      <c r="CB836" s="103"/>
      <c r="CC836" s="123"/>
      <c r="CD836" s="103"/>
      <c r="CE836" s="103"/>
      <c r="CF836" s="103"/>
      <c r="CG836" s="103"/>
      <c r="CH836" s="103"/>
      <c r="CI836" s="103"/>
      <c r="CJ836" s="103"/>
      <c r="CK836" s="103"/>
      <c r="CL836" s="103"/>
      <c r="CM836" s="103"/>
      <c r="CN836" s="103"/>
      <c r="CO836" s="103"/>
      <c r="CP836" s="103"/>
      <c r="CQ836" s="103"/>
      <c r="CR836" s="112"/>
      <c r="CS836" s="103"/>
      <c r="CT836" s="103"/>
      <c r="CU836" s="103"/>
      <c r="CV836" s="103"/>
      <c r="CW836" s="103"/>
      <c r="CX836" s="103"/>
      <c r="CY836" s="103"/>
      <c r="CZ836" s="103"/>
    </row>
    <row r="837" spans="2:104" s="73" customFormat="1" ht="16.899999999999999" customHeight="1" thickBot="1" x14ac:dyDescent="0.3">
      <c r="B837" s="545"/>
      <c r="C837" s="731"/>
      <c r="D837" s="700"/>
      <c r="E837" s="107" t="s">
        <v>207</v>
      </c>
      <c r="F837" s="54">
        <f t="shared" si="179"/>
        <v>0</v>
      </c>
      <c r="G837" s="103">
        <v>0</v>
      </c>
      <c r="H837" s="103">
        <v>0</v>
      </c>
      <c r="I837" s="103">
        <v>0</v>
      </c>
      <c r="J837" s="103">
        <v>0</v>
      </c>
      <c r="K837" s="75">
        <f t="shared" si="180"/>
        <v>0</v>
      </c>
      <c r="L837" s="103">
        <v>0</v>
      </c>
      <c r="M837" s="103">
        <v>0</v>
      </c>
      <c r="N837" s="103">
        <v>0</v>
      </c>
      <c r="O837" s="103">
        <v>0</v>
      </c>
      <c r="P837" s="352">
        <f t="shared" si="177"/>
        <v>0</v>
      </c>
      <c r="Q837" s="102">
        <v>0</v>
      </c>
      <c r="R837" s="102">
        <v>0</v>
      </c>
      <c r="S837" s="102">
        <v>0</v>
      </c>
      <c r="T837" s="102">
        <v>0</v>
      </c>
      <c r="U837" s="352">
        <f t="shared" si="178"/>
        <v>0</v>
      </c>
      <c r="V837" s="500"/>
      <c r="W837" s="103"/>
      <c r="X837" s="103"/>
      <c r="Y837" s="103"/>
      <c r="Z837" s="103"/>
      <c r="AA837" s="103"/>
      <c r="AB837" s="103"/>
      <c r="AC837" s="103"/>
      <c r="AD837" s="103"/>
      <c r="AE837" s="103"/>
      <c r="AF837" s="103"/>
      <c r="AG837" s="103"/>
      <c r="AH837" s="103"/>
      <c r="AI837" s="103"/>
      <c r="AJ837" s="103"/>
      <c r="AK837" s="103"/>
      <c r="AL837" s="103"/>
      <c r="AM837" s="103"/>
      <c r="AN837" s="103"/>
      <c r="AO837" s="103"/>
      <c r="AP837" s="103"/>
      <c r="AQ837" s="103"/>
      <c r="AR837" s="103"/>
      <c r="AS837" s="103"/>
      <c r="AT837" s="103"/>
      <c r="AU837" s="103"/>
      <c r="AV837" s="103"/>
      <c r="AW837" s="103"/>
      <c r="AX837" s="103"/>
      <c r="AY837" s="103"/>
      <c r="AZ837" s="103"/>
      <c r="BA837" s="103"/>
      <c r="BB837" s="103"/>
      <c r="BC837" s="103"/>
      <c r="BD837" s="103"/>
      <c r="BE837" s="161"/>
      <c r="BF837" s="103"/>
      <c r="BG837" s="103"/>
      <c r="BH837" s="103"/>
      <c r="BI837" s="103"/>
      <c r="BJ837" s="103"/>
      <c r="BK837" s="103"/>
      <c r="BL837" s="103"/>
      <c r="BM837" s="103"/>
      <c r="BN837" s="103"/>
      <c r="BO837" s="103"/>
      <c r="BP837" s="103"/>
      <c r="BQ837" s="103"/>
      <c r="BR837" s="103"/>
      <c r="BS837" s="103"/>
      <c r="BT837" s="103"/>
      <c r="BU837" s="103"/>
      <c r="BV837" s="103"/>
      <c r="BW837" s="103"/>
      <c r="BX837" s="103"/>
      <c r="BY837" s="117"/>
      <c r="BZ837" s="103"/>
      <c r="CA837" s="103"/>
      <c r="CB837" s="103"/>
      <c r="CC837" s="123"/>
      <c r="CD837" s="103"/>
      <c r="CE837" s="103"/>
      <c r="CF837" s="103"/>
      <c r="CG837" s="103"/>
      <c r="CH837" s="103"/>
      <c r="CI837" s="103"/>
      <c r="CJ837" s="103"/>
      <c r="CK837" s="103"/>
      <c r="CL837" s="103"/>
      <c r="CM837" s="103"/>
      <c r="CN837" s="103"/>
      <c r="CO837" s="103"/>
      <c r="CP837" s="103"/>
      <c r="CQ837" s="103"/>
      <c r="CR837" s="112"/>
      <c r="CS837" s="103"/>
      <c r="CT837" s="103"/>
      <c r="CU837" s="103"/>
      <c r="CV837" s="103"/>
      <c r="CW837" s="103"/>
      <c r="CX837" s="103"/>
      <c r="CY837" s="103"/>
      <c r="CZ837" s="103"/>
    </row>
    <row r="838" spans="2:104" s="73" customFormat="1" ht="16.899999999999999" customHeight="1" thickBot="1" x14ac:dyDescent="0.3">
      <c r="B838" s="516"/>
      <c r="C838" s="731"/>
      <c r="D838" s="701"/>
      <c r="E838" s="94" t="s">
        <v>116</v>
      </c>
      <c r="F838" s="54">
        <f t="shared" si="179"/>
        <v>0</v>
      </c>
      <c r="G838" s="103">
        <v>0</v>
      </c>
      <c r="H838" s="103">
        <v>0</v>
      </c>
      <c r="I838" s="103">
        <v>0</v>
      </c>
      <c r="J838" s="103">
        <v>0</v>
      </c>
      <c r="K838" s="75">
        <f t="shared" si="180"/>
        <v>0</v>
      </c>
      <c r="L838" s="103">
        <v>0</v>
      </c>
      <c r="M838" s="103">
        <v>0</v>
      </c>
      <c r="N838" s="103">
        <v>0</v>
      </c>
      <c r="O838" s="103">
        <v>0</v>
      </c>
      <c r="P838" s="352">
        <f t="shared" si="177"/>
        <v>0</v>
      </c>
      <c r="Q838" s="161">
        <v>0</v>
      </c>
      <c r="R838" s="161">
        <v>0</v>
      </c>
      <c r="S838" s="161">
        <v>0</v>
      </c>
      <c r="T838" s="161">
        <v>0</v>
      </c>
      <c r="U838" s="352">
        <f t="shared" si="178"/>
        <v>0</v>
      </c>
      <c r="V838" s="494"/>
      <c r="W838" s="123"/>
      <c r="X838" s="123"/>
      <c r="Y838" s="123"/>
      <c r="Z838" s="123"/>
      <c r="AA838" s="123"/>
      <c r="AB838" s="103"/>
      <c r="AC838" s="123"/>
      <c r="AD838" s="123"/>
      <c r="AE838" s="123"/>
      <c r="AF838" s="123"/>
      <c r="AG838" s="123"/>
      <c r="AH838" s="123"/>
      <c r="AI838" s="123"/>
      <c r="AJ838" s="123"/>
      <c r="AK838" s="123"/>
      <c r="AL838" s="123"/>
      <c r="AM838" s="123"/>
      <c r="AN838" s="123"/>
      <c r="AO838" s="123"/>
      <c r="AP838" s="123"/>
      <c r="AQ838" s="123"/>
      <c r="AR838" s="123"/>
      <c r="AS838" s="123"/>
      <c r="AT838" s="103"/>
      <c r="AU838" s="123"/>
      <c r="AV838" s="123"/>
      <c r="AW838" s="123"/>
      <c r="AX838" s="123"/>
      <c r="AY838" s="123"/>
      <c r="AZ838" s="123"/>
      <c r="BA838" s="123"/>
      <c r="BB838" s="123"/>
      <c r="BC838" s="123"/>
      <c r="BD838" s="123"/>
      <c r="BE838" s="161"/>
      <c r="BF838" s="123"/>
      <c r="BG838" s="123"/>
      <c r="BH838" s="123"/>
      <c r="BI838" s="123"/>
      <c r="BJ838" s="123"/>
      <c r="BK838" s="123"/>
      <c r="BL838" s="123"/>
      <c r="BM838" s="123"/>
      <c r="BN838" s="123"/>
      <c r="BO838" s="123"/>
      <c r="BP838" s="123"/>
      <c r="BQ838" s="123"/>
      <c r="BR838" s="103"/>
      <c r="BS838" s="103"/>
      <c r="BT838" s="103"/>
      <c r="BU838" s="123"/>
      <c r="BV838" s="123"/>
      <c r="BW838" s="123"/>
      <c r="BX838" s="123"/>
      <c r="BY838" s="117"/>
      <c r="BZ838" s="123"/>
      <c r="CA838" s="123"/>
      <c r="CB838" s="123"/>
      <c r="CC838" s="123"/>
      <c r="CD838" s="123"/>
      <c r="CE838" s="123"/>
      <c r="CF838" s="123"/>
      <c r="CG838" s="123"/>
      <c r="CH838" s="123"/>
      <c r="CI838" s="123"/>
      <c r="CJ838" s="123"/>
      <c r="CK838" s="123"/>
      <c r="CL838" s="123"/>
      <c r="CM838" s="123"/>
      <c r="CN838" s="123"/>
      <c r="CO838" s="123"/>
      <c r="CP838" s="123"/>
      <c r="CQ838" s="103"/>
      <c r="CR838" s="112"/>
      <c r="CS838" s="123"/>
      <c r="CT838" s="123"/>
      <c r="CU838" s="123"/>
      <c r="CV838" s="123"/>
      <c r="CW838" s="123"/>
      <c r="CX838" s="123"/>
      <c r="CY838" s="123"/>
      <c r="CZ838" s="123"/>
    </row>
    <row r="839" spans="2:104" s="261" customFormat="1" ht="16.5" customHeight="1" x14ac:dyDescent="0.25">
      <c r="B839" s="71"/>
      <c r="C839" s="731"/>
      <c r="D839" s="697" t="s">
        <v>240</v>
      </c>
      <c r="E839" s="698"/>
      <c r="F839" s="54">
        <f t="shared" si="179"/>
        <v>4</v>
      </c>
      <c r="G839" s="75">
        <f t="shared" ref="G839:J840" si="181">G780+G785+G790+G793+G796+G801+G804+G809+G814+G817+G822+G825+G833+G836</f>
        <v>0</v>
      </c>
      <c r="H839" s="75">
        <f t="shared" si="181"/>
        <v>0</v>
      </c>
      <c r="I839" s="75">
        <f t="shared" si="181"/>
        <v>0</v>
      </c>
      <c r="J839" s="75">
        <f t="shared" si="181"/>
        <v>0</v>
      </c>
      <c r="K839" s="75">
        <f t="shared" si="180"/>
        <v>0</v>
      </c>
      <c r="L839" s="75">
        <f t="shared" ref="L839:O840" si="182">L780+L785+L790+L793+L796+L801+L804+L809+L814+L817+L822+L825+L833+L836</f>
        <v>1</v>
      </c>
      <c r="M839" s="75">
        <f t="shared" si="182"/>
        <v>0</v>
      </c>
      <c r="N839" s="75">
        <f t="shared" si="182"/>
        <v>1</v>
      </c>
      <c r="O839" s="75">
        <f t="shared" si="182"/>
        <v>0</v>
      </c>
      <c r="P839" s="352">
        <f t="shared" si="177"/>
        <v>2</v>
      </c>
      <c r="Q839" s="75">
        <f t="shared" ref="Q839:T840" si="183">Q780+Q785+Q790+Q793+Q796+Q801+Q804+Q809+Q814+Q817+Q822+Q825+Q833+Q836</f>
        <v>2</v>
      </c>
      <c r="R839" s="75">
        <f t="shared" si="183"/>
        <v>0</v>
      </c>
      <c r="S839" s="75">
        <f t="shared" si="183"/>
        <v>0</v>
      </c>
      <c r="T839" s="75">
        <f t="shared" si="183"/>
        <v>0</v>
      </c>
      <c r="U839" s="352">
        <f t="shared" si="178"/>
        <v>2</v>
      </c>
    </row>
    <row r="840" spans="2:104" s="261" customFormat="1" ht="16.5" customHeight="1" x14ac:dyDescent="0.25">
      <c r="B840" s="20"/>
      <c r="C840" s="731"/>
      <c r="D840" s="695" t="s">
        <v>241</v>
      </c>
      <c r="E840" s="696"/>
      <c r="F840" s="54">
        <f t="shared" si="179"/>
        <v>0</v>
      </c>
      <c r="G840" s="75">
        <f t="shared" si="181"/>
        <v>0</v>
      </c>
      <c r="H840" s="75">
        <f t="shared" si="181"/>
        <v>0</v>
      </c>
      <c r="I840" s="75">
        <f t="shared" si="181"/>
        <v>0</v>
      </c>
      <c r="J840" s="75">
        <f t="shared" si="181"/>
        <v>0</v>
      </c>
      <c r="K840" s="75">
        <f t="shared" si="180"/>
        <v>0</v>
      </c>
      <c r="L840" s="75">
        <f t="shared" si="182"/>
        <v>0</v>
      </c>
      <c r="M840" s="75">
        <f t="shared" si="182"/>
        <v>0</v>
      </c>
      <c r="N840" s="75">
        <f t="shared" si="182"/>
        <v>0</v>
      </c>
      <c r="O840" s="75">
        <f t="shared" si="182"/>
        <v>0</v>
      </c>
      <c r="P840" s="352">
        <f t="shared" si="177"/>
        <v>0</v>
      </c>
      <c r="Q840" s="75">
        <f t="shared" si="183"/>
        <v>0</v>
      </c>
      <c r="R840" s="75">
        <f t="shared" si="183"/>
        <v>0</v>
      </c>
      <c r="S840" s="75">
        <f t="shared" si="183"/>
        <v>0</v>
      </c>
      <c r="T840" s="75">
        <f t="shared" si="183"/>
        <v>0</v>
      </c>
      <c r="U840" s="352">
        <f t="shared" si="178"/>
        <v>0</v>
      </c>
    </row>
    <row r="841" spans="2:104" s="261" customFormat="1" ht="16.5" customHeight="1" thickBot="1" x14ac:dyDescent="0.3">
      <c r="B841" s="20"/>
      <c r="C841" s="731"/>
      <c r="D841" s="676" t="s">
        <v>242</v>
      </c>
      <c r="E841" s="677"/>
      <c r="F841" s="54">
        <f t="shared" si="179"/>
        <v>6</v>
      </c>
      <c r="G841" s="75">
        <f t="shared" ref="G841:J841" si="184">G782+G787+G792+G795+G798+G803+G806+G811+G816+G819+G824+G827+G830+G835+G838</f>
        <v>2</v>
      </c>
      <c r="H841" s="75">
        <f t="shared" si="184"/>
        <v>0</v>
      </c>
      <c r="I841" s="75">
        <f t="shared" si="184"/>
        <v>0</v>
      </c>
      <c r="J841" s="75">
        <f t="shared" si="184"/>
        <v>0</v>
      </c>
      <c r="K841" s="75">
        <f t="shared" si="180"/>
        <v>2</v>
      </c>
      <c r="L841" s="75">
        <f t="shared" ref="L841:O841" si="185">L782+L787+L792+L795+L798+L803+L806+L811+L816+L819+L824+L827+L830+L835+L838</f>
        <v>1</v>
      </c>
      <c r="M841" s="75">
        <f t="shared" si="185"/>
        <v>0</v>
      </c>
      <c r="N841" s="75">
        <f t="shared" si="185"/>
        <v>0</v>
      </c>
      <c r="O841" s="75">
        <f t="shared" si="185"/>
        <v>0</v>
      </c>
      <c r="P841" s="352">
        <f t="shared" si="177"/>
        <v>1</v>
      </c>
      <c r="Q841" s="75">
        <f t="shared" ref="Q841:T841" si="186">Q782+Q787+Q792+Q795+Q798+Q803+Q806+Q811+Q816+Q819+Q824+Q827+Q830+Q835+Q838</f>
        <v>2</v>
      </c>
      <c r="R841" s="75">
        <f t="shared" si="186"/>
        <v>0</v>
      </c>
      <c r="S841" s="75">
        <f t="shared" si="186"/>
        <v>1</v>
      </c>
      <c r="T841" s="75">
        <f t="shared" si="186"/>
        <v>0</v>
      </c>
      <c r="U841" s="352">
        <f t="shared" si="178"/>
        <v>3</v>
      </c>
    </row>
    <row r="842" spans="2:104" s="261" customFormat="1" ht="16.5" customHeight="1" thickBot="1" x14ac:dyDescent="0.3">
      <c r="B842" s="235"/>
      <c r="C842" s="731"/>
      <c r="D842" s="693" t="s">
        <v>420</v>
      </c>
      <c r="E842" s="694"/>
      <c r="F842" s="54">
        <f t="shared" si="179"/>
        <v>0</v>
      </c>
      <c r="G842" s="138">
        <f t="shared" ref="G842:J843" si="187">G783+G788+G799+G807+G812+G820+G828+G831</f>
        <v>0</v>
      </c>
      <c r="H842" s="138">
        <f t="shared" si="187"/>
        <v>0</v>
      </c>
      <c r="I842" s="138">
        <f t="shared" si="187"/>
        <v>0</v>
      </c>
      <c r="J842" s="138">
        <f t="shared" si="187"/>
        <v>0</v>
      </c>
      <c r="K842" s="75">
        <f t="shared" si="180"/>
        <v>0</v>
      </c>
      <c r="L842" s="138">
        <f t="shared" ref="L842:O843" si="188">L783+L788+L799+L807+L812+L820+L828+L831</f>
        <v>0</v>
      </c>
      <c r="M842" s="138">
        <f t="shared" si="188"/>
        <v>0</v>
      </c>
      <c r="N842" s="138">
        <f t="shared" si="188"/>
        <v>0</v>
      </c>
      <c r="O842" s="138">
        <f t="shared" si="188"/>
        <v>0</v>
      </c>
      <c r="P842" s="352">
        <f t="shared" ref="P842:P905" si="189">L842+M842+N842+O842</f>
        <v>0</v>
      </c>
      <c r="Q842" s="138">
        <f t="shared" ref="Q842:T843" si="190">Q783+Q788+Q799+Q807+Q812+Q820+Q828+Q831</f>
        <v>0</v>
      </c>
      <c r="R842" s="138">
        <f t="shared" si="190"/>
        <v>0</v>
      </c>
      <c r="S842" s="138">
        <f t="shared" si="190"/>
        <v>0</v>
      </c>
      <c r="T842" s="138">
        <f t="shared" si="190"/>
        <v>0</v>
      </c>
      <c r="U842" s="352">
        <f t="shared" ref="U842:U905" si="191">Q842+R842+S842+T842</f>
        <v>0</v>
      </c>
    </row>
    <row r="843" spans="2:104" s="261" customFormat="1" ht="16.5" customHeight="1" thickBot="1" x14ac:dyDescent="0.3">
      <c r="B843" s="179"/>
      <c r="C843" s="732"/>
      <c r="D843" s="693" t="s">
        <v>664</v>
      </c>
      <c r="E843" s="694"/>
      <c r="F843" s="54">
        <f t="shared" ref="F843:F906" si="192">K843+P843+U843</f>
        <v>0</v>
      </c>
      <c r="G843" s="138">
        <f t="shared" si="187"/>
        <v>0</v>
      </c>
      <c r="H843" s="138">
        <f t="shared" si="187"/>
        <v>0</v>
      </c>
      <c r="I843" s="138">
        <f t="shared" si="187"/>
        <v>0</v>
      </c>
      <c r="J843" s="138">
        <f t="shared" si="187"/>
        <v>0</v>
      </c>
      <c r="K843" s="75">
        <f t="shared" ref="K843:K906" si="193">G843+H843+I843+J843</f>
        <v>0</v>
      </c>
      <c r="L843" s="138">
        <f t="shared" si="188"/>
        <v>0</v>
      </c>
      <c r="M843" s="138">
        <f t="shared" si="188"/>
        <v>0</v>
      </c>
      <c r="N843" s="138">
        <f t="shared" si="188"/>
        <v>0</v>
      </c>
      <c r="O843" s="138">
        <f t="shared" si="188"/>
        <v>0</v>
      </c>
      <c r="P843" s="352">
        <f t="shared" si="189"/>
        <v>0</v>
      </c>
      <c r="Q843" s="138">
        <f t="shared" si="190"/>
        <v>0</v>
      </c>
      <c r="R843" s="138">
        <f t="shared" si="190"/>
        <v>0</v>
      </c>
      <c r="S843" s="138">
        <f t="shared" si="190"/>
        <v>0</v>
      </c>
      <c r="T843" s="138">
        <f t="shared" si="190"/>
        <v>0</v>
      </c>
      <c r="U843" s="352">
        <f t="shared" si="191"/>
        <v>0</v>
      </c>
    </row>
    <row r="844" spans="2:104" s="21" customFormat="1" ht="21" customHeight="1" x14ac:dyDescent="0.25">
      <c r="B844" s="762">
        <v>1</v>
      </c>
      <c r="C844" s="730" t="s">
        <v>307</v>
      </c>
      <c r="D844" s="642" t="s">
        <v>548</v>
      </c>
      <c r="E844" s="127" t="s">
        <v>120</v>
      </c>
      <c r="F844" s="54">
        <f t="shared" si="192"/>
        <v>0</v>
      </c>
      <c r="G844" s="124">
        <v>0</v>
      </c>
      <c r="H844" s="124">
        <v>0</v>
      </c>
      <c r="I844" s="124">
        <v>0</v>
      </c>
      <c r="J844" s="124">
        <v>0</v>
      </c>
      <c r="K844" s="75">
        <f t="shared" si="193"/>
        <v>0</v>
      </c>
      <c r="L844" s="124">
        <v>0</v>
      </c>
      <c r="M844" s="124">
        <v>0</v>
      </c>
      <c r="N844" s="124">
        <v>0</v>
      </c>
      <c r="O844" s="124">
        <v>0</v>
      </c>
      <c r="P844" s="352">
        <f t="shared" si="189"/>
        <v>0</v>
      </c>
      <c r="Q844" s="124">
        <v>0</v>
      </c>
      <c r="R844" s="124">
        <v>0</v>
      </c>
      <c r="S844" s="124">
        <v>0</v>
      </c>
      <c r="T844" s="124">
        <v>0</v>
      </c>
      <c r="U844" s="352">
        <f t="shared" si="191"/>
        <v>0</v>
      </c>
    </row>
    <row r="845" spans="2:104" s="21" customFormat="1" ht="21" customHeight="1" x14ac:dyDescent="0.25">
      <c r="B845" s="725"/>
      <c r="C845" s="731"/>
      <c r="D845" s="643"/>
      <c r="E845" s="98" t="s">
        <v>207</v>
      </c>
      <c r="F845" s="54">
        <f t="shared" si="192"/>
        <v>0</v>
      </c>
      <c r="G845" s="122">
        <v>0</v>
      </c>
      <c r="H845" s="122">
        <v>0</v>
      </c>
      <c r="I845" s="122">
        <v>0</v>
      </c>
      <c r="J845" s="122">
        <v>0</v>
      </c>
      <c r="K845" s="75">
        <f t="shared" si="193"/>
        <v>0</v>
      </c>
      <c r="L845" s="122">
        <v>0</v>
      </c>
      <c r="M845" s="122">
        <v>0</v>
      </c>
      <c r="N845" s="122">
        <v>0</v>
      </c>
      <c r="O845" s="122">
        <v>0</v>
      </c>
      <c r="P845" s="352">
        <f t="shared" si="189"/>
        <v>0</v>
      </c>
      <c r="Q845" s="122">
        <v>0</v>
      </c>
      <c r="R845" s="122">
        <v>0</v>
      </c>
      <c r="S845" s="122">
        <v>0</v>
      </c>
      <c r="T845" s="122">
        <v>0</v>
      </c>
      <c r="U845" s="352">
        <f t="shared" si="191"/>
        <v>0</v>
      </c>
    </row>
    <row r="846" spans="2:104" s="21" customFormat="1" ht="21" customHeight="1" thickBot="1" x14ac:dyDescent="0.3">
      <c r="B846" s="725"/>
      <c r="C846" s="731"/>
      <c r="D846" s="644"/>
      <c r="E846" s="99" t="s">
        <v>116</v>
      </c>
      <c r="F846" s="54">
        <f t="shared" si="192"/>
        <v>0</v>
      </c>
      <c r="G846" s="123">
        <v>0</v>
      </c>
      <c r="H846" s="123">
        <v>0</v>
      </c>
      <c r="I846" s="123">
        <v>0</v>
      </c>
      <c r="J846" s="123">
        <v>0</v>
      </c>
      <c r="K846" s="75">
        <f t="shared" si="193"/>
        <v>0</v>
      </c>
      <c r="L846" s="123">
        <v>0</v>
      </c>
      <c r="M846" s="123">
        <v>0</v>
      </c>
      <c r="N846" s="123">
        <v>0</v>
      </c>
      <c r="O846" s="123">
        <v>0</v>
      </c>
      <c r="P846" s="352">
        <f t="shared" si="189"/>
        <v>0</v>
      </c>
      <c r="Q846" s="123">
        <v>0</v>
      </c>
      <c r="R846" s="123">
        <v>0</v>
      </c>
      <c r="S846" s="123">
        <v>0</v>
      </c>
      <c r="T846" s="123">
        <v>0</v>
      </c>
      <c r="U846" s="352">
        <f t="shared" si="191"/>
        <v>0</v>
      </c>
    </row>
    <row r="847" spans="2:104" s="21" customFormat="1" ht="18" customHeight="1" thickBot="1" x14ac:dyDescent="0.3">
      <c r="B847" s="725">
        <v>2</v>
      </c>
      <c r="C847" s="731"/>
      <c r="D847" s="642" t="s">
        <v>549</v>
      </c>
      <c r="E847" s="96" t="s">
        <v>120</v>
      </c>
      <c r="F847" s="54">
        <f t="shared" si="192"/>
        <v>0</v>
      </c>
      <c r="G847" s="159"/>
      <c r="H847" s="159"/>
      <c r="I847" s="159"/>
      <c r="J847" s="159"/>
      <c r="K847" s="75">
        <f t="shared" si="193"/>
        <v>0</v>
      </c>
      <c r="L847" s="305"/>
      <c r="M847" s="305"/>
      <c r="N847" s="305"/>
      <c r="O847" s="305"/>
      <c r="P847" s="352">
        <f t="shared" si="189"/>
        <v>0</v>
      </c>
      <c r="Q847" s="305"/>
      <c r="R847" s="305"/>
      <c r="S847" s="305"/>
      <c r="T847" s="305"/>
      <c r="U847" s="352">
        <f t="shared" si="191"/>
        <v>0</v>
      </c>
    </row>
    <row r="848" spans="2:104" s="21" customFormat="1" ht="18" customHeight="1" thickBot="1" x14ac:dyDescent="0.3">
      <c r="B848" s="725"/>
      <c r="C848" s="731"/>
      <c r="D848" s="643"/>
      <c r="E848" s="97" t="s">
        <v>207</v>
      </c>
      <c r="F848" s="54">
        <f t="shared" si="192"/>
        <v>0</v>
      </c>
      <c r="G848" s="157"/>
      <c r="H848" s="157"/>
      <c r="I848" s="157"/>
      <c r="J848" s="157"/>
      <c r="K848" s="75">
        <f t="shared" si="193"/>
        <v>0</v>
      </c>
      <c r="L848" s="305"/>
      <c r="M848" s="305"/>
      <c r="N848" s="305"/>
      <c r="O848" s="305"/>
      <c r="P848" s="352">
        <f t="shared" si="189"/>
        <v>0</v>
      </c>
      <c r="Q848" s="305"/>
      <c r="R848" s="305"/>
      <c r="S848" s="305"/>
      <c r="T848" s="305"/>
      <c r="U848" s="352">
        <f t="shared" si="191"/>
        <v>0</v>
      </c>
    </row>
    <row r="849" spans="2:21" s="21" customFormat="1" ht="18" customHeight="1" thickBot="1" x14ac:dyDescent="0.3">
      <c r="B849" s="725"/>
      <c r="C849" s="731"/>
      <c r="D849" s="643"/>
      <c r="E849" s="99" t="s">
        <v>116</v>
      </c>
      <c r="F849" s="54">
        <f t="shared" si="192"/>
        <v>0</v>
      </c>
      <c r="G849" s="123">
        <v>0</v>
      </c>
      <c r="H849" s="123">
        <v>0</v>
      </c>
      <c r="I849" s="123">
        <v>0</v>
      </c>
      <c r="J849" s="123">
        <v>0</v>
      </c>
      <c r="K849" s="75">
        <f t="shared" si="193"/>
        <v>0</v>
      </c>
      <c r="L849" s="123">
        <v>0</v>
      </c>
      <c r="M849" s="123">
        <v>0</v>
      </c>
      <c r="N849" s="123">
        <v>0</v>
      </c>
      <c r="O849" s="123">
        <v>0</v>
      </c>
      <c r="P849" s="352">
        <f t="shared" si="189"/>
        <v>0</v>
      </c>
      <c r="Q849" s="123">
        <v>0</v>
      </c>
      <c r="R849" s="123">
        <v>0</v>
      </c>
      <c r="S849" s="123">
        <v>0</v>
      </c>
      <c r="T849" s="123">
        <v>0</v>
      </c>
      <c r="U849" s="352">
        <f t="shared" si="191"/>
        <v>0</v>
      </c>
    </row>
    <row r="850" spans="2:21" s="21" customFormat="1" ht="18" customHeight="1" thickBot="1" x14ac:dyDescent="0.3">
      <c r="B850" s="725"/>
      <c r="C850" s="731"/>
      <c r="D850" s="643"/>
      <c r="E850" s="238" t="s">
        <v>637</v>
      </c>
      <c r="F850" s="54">
        <f t="shared" si="192"/>
        <v>0</v>
      </c>
      <c r="G850" s="161">
        <v>0</v>
      </c>
      <c r="H850" s="161">
        <v>0</v>
      </c>
      <c r="I850" s="161">
        <v>0</v>
      </c>
      <c r="J850" s="161">
        <v>0</v>
      </c>
      <c r="K850" s="75">
        <f t="shared" si="193"/>
        <v>0</v>
      </c>
      <c r="L850" s="161">
        <v>0</v>
      </c>
      <c r="M850" s="161">
        <v>0</v>
      </c>
      <c r="N850" s="161">
        <v>0</v>
      </c>
      <c r="O850" s="161">
        <v>0</v>
      </c>
      <c r="P850" s="352">
        <f t="shared" si="189"/>
        <v>0</v>
      </c>
      <c r="Q850" s="161">
        <v>0</v>
      </c>
      <c r="R850" s="161">
        <v>0</v>
      </c>
      <c r="S850" s="161">
        <v>0</v>
      </c>
      <c r="T850" s="161">
        <v>0</v>
      </c>
      <c r="U850" s="352">
        <f t="shared" si="191"/>
        <v>0</v>
      </c>
    </row>
    <row r="851" spans="2:21" s="21" customFormat="1" ht="18" customHeight="1" thickBot="1" x14ac:dyDescent="0.3">
      <c r="B851" s="725"/>
      <c r="C851" s="731"/>
      <c r="D851" s="644"/>
      <c r="E851" s="275" t="s">
        <v>636</v>
      </c>
      <c r="F851" s="54">
        <f t="shared" si="192"/>
        <v>0</v>
      </c>
      <c r="G851" s="267"/>
      <c r="H851" s="267"/>
      <c r="I851" s="267"/>
      <c r="J851" s="267"/>
      <c r="K851" s="75">
        <f t="shared" si="193"/>
        <v>0</v>
      </c>
      <c r="L851" s="305"/>
      <c r="M851" s="305"/>
      <c r="N851" s="305"/>
      <c r="O851" s="305"/>
      <c r="P851" s="352">
        <f t="shared" si="189"/>
        <v>0</v>
      </c>
      <c r="Q851" s="305"/>
      <c r="R851" s="305"/>
      <c r="S851" s="305"/>
      <c r="T851" s="305"/>
      <c r="U851" s="352">
        <f t="shared" si="191"/>
        <v>0</v>
      </c>
    </row>
    <row r="852" spans="2:21" s="21" customFormat="1" ht="18" customHeight="1" thickBot="1" x14ac:dyDescent="0.3">
      <c r="B852" s="726">
        <v>3</v>
      </c>
      <c r="C852" s="731"/>
      <c r="D852" s="642" t="s">
        <v>404</v>
      </c>
      <c r="E852" s="96" t="s">
        <v>120</v>
      </c>
      <c r="F852" s="54">
        <f t="shared" si="192"/>
        <v>0</v>
      </c>
      <c r="G852" s="183"/>
      <c r="H852" s="183"/>
      <c r="I852" s="183"/>
      <c r="J852" s="183"/>
      <c r="K852" s="75">
        <f t="shared" si="193"/>
        <v>0</v>
      </c>
      <c r="L852" s="305"/>
      <c r="M852" s="305"/>
      <c r="N852" s="305"/>
      <c r="O852" s="305"/>
      <c r="P852" s="352">
        <f t="shared" si="189"/>
        <v>0</v>
      </c>
      <c r="Q852" s="305"/>
      <c r="R852" s="305"/>
      <c r="S852" s="305"/>
      <c r="T852" s="305"/>
      <c r="U852" s="352">
        <f t="shared" si="191"/>
        <v>0</v>
      </c>
    </row>
    <row r="853" spans="2:21" s="21" customFormat="1" ht="18" customHeight="1" thickBot="1" x14ac:dyDescent="0.3">
      <c r="B853" s="723"/>
      <c r="C853" s="731"/>
      <c r="D853" s="643"/>
      <c r="E853" s="97" t="s">
        <v>207</v>
      </c>
      <c r="F853" s="54">
        <f t="shared" si="192"/>
        <v>0</v>
      </c>
      <c r="G853" s="170"/>
      <c r="H853" s="170"/>
      <c r="I853" s="170"/>
      <c r="J853" s="170"/>
      <c r="K853" s="75">
        <f t="shared" si="193"/>
        <v>0</v>
      </c>
      <c r="L853" s="305"/>
      <c r="M853" s="305"/>
      <c r="N853" s="305"/>
      <c r="O853" s="305"/>
      <c r="P853" s="352">
        <f t="shared" si="189"/>
        <v>0</v>
      </c>
      <c r="Q853" s="305"/>
      <c r="R853" s="305"/>
      <c r="S853" s="305"/>
      <c r="T853" s="305"/>
      <c r="U853" s="352">
        <f t="shared" si="191"/>
        <v>0</v>
      </c>
    </row>
    <row r="854" spans="2:21" s="21" customFormat="1" ht="18" customHeight="1" thickBot="1" x14ac:dyDescent="0.3">
      <c r="B854" s="723"/>
      <c r="C854" s="731"/>
      <c r="D854" s="643"/>
      <c r="E854" s="99" t="s">
        <v>116</v>
      </c>
      <c r="F854" s="54">
        <f t="shared" si="192"/>
        <v>0</v>
      </c>
      <c r="G854" s="123">
        <v>0</v>
      </c>
      <c r="H854" s="123">
        <v>0</v>
      </c>
      <c r="I854" s="123">
        <v>0</v>
      </c>
      <c r="J854" s="123">
        <v>0</v>
      </c>
      <c r="K854" s="75">
        <f t="shared" si="193"/>
        <v>0</v>
      </c>
      <c r="L854" s="123">
        <v>0</v>
      </c>
      <c r="M854" s="123">
        <v>0</v>
      </c>
      <c r="N854" s="123">
        <v>0</v>
      </c>
      <c r="O854" s="123">
        <v>0</v>
      </c>
      <c r="P854" s="352">
        <f t="shared" si="189"/>
        <v>0</v>
      </c>
      <c r="Q854" s="123">
        <v>0</v>
      </c>
      <c r="R854" s="123">
        <v>0</v>
      </c>
      <c r="S854" s="123">
        <v>0</v>
      </c>
      <c r="T854" s="123">
        <v>0</v>
      </c>
      <c r="U854" s="352">
        <f t="shared" si="191"/>
        <v>0</v>
      </c>
    </row>
    <row r="855" spans="2:21" s="21" customFormat="1" ht="18" customHeight="1" thickBot="1" x14ac:dyDescent="0.3">
      <c r="B855" s="723"/>
      <c r="C855" s="731"/>
      <c r="D855" s="643"/>
      <c r="E855" s="238" t="s">
        <v>637</v>
      </c>
      <c r="F855" s="54">
        <f t="shared" si="192"/>
        <v>0</v>
      </c>
      <c r="G855" s="161">
        <v>0</v>
      </c>
      <c r="H855" s="161">
        <v>0</v>
      </c>
      <c r="I855" s="161">
        <v>0</v>
      </c>
      <c r="J855" s="161">
        <v>0</v>
      </c>
      <c r="K855" s="75">
        <f t="shared" si="193"/>
        <v>0</v>
      </c>
      <c r="L855" s="161">
        <v>0</v>
      </c>
      <c r="M855" s="161">
        <v>0</v>
      </c>
      <c r="N855" s="161">
        <v>0</v>
      </c>
      <c r="O855" s="161">
        <v>0</v>
      </c>
      <c r="P855" s="352">
        <f t="shared" si="189"/>
        <v>0</v>
      </c>
      <c r="Q855" s="161">
        <v>0</v>
      </c>
      <c r="R855" s="161">
        <v>0</v>
      </c>
      <c r="S855" s="161">
        <v>0</v>
      </c>
      <c r="T855" s="161">
        <v>0</v>
      </c>
      <c r="U855" s="352">
        <f t="shared" si="191"/>
        <v>0</v>
      </c>
    </row>
    <row r="856" spans="2:21" s="21" customFormat="1" ht="18" customHeight="1" thickBot="1" x14ac:dyDescent="0.3">
      <c r="B856" s="724"/>
      <c r="C856" s="731"/>
      <c r="D856" s="644"/>
      <c r="E856" s="275" t="s">
        <v>636</v>
      </c>
      <c r="F856" s="54">
        <f t="shared" si="192"/>
        <v>0</v>
      </c>
      <c r="G856" s="267"/>
      <c r="H856" s="267"/>
      <c r="I856" s="267"/>
      <c r="J856" s="267"/>
      <c r="K856" s="75">
        <f t="shared" si="193"/>
        <v>0</v>
      </c>
      <c r="L856" s="305"/>
      <c r="M856" s="305"/>
      <c r="N856" s="305"/>
      <c r="O856" s="305"/>
      <c r="P856" s="352">
        <f t="shared" si="189"/>
        <v>0</v>
      </c>
      <c r="Q856" s="305"/>
      <c r="R856" s="305"/>
      <c r="S856" s="305"/>
      <c r="T856" s="305"/>
      <c r="U856" s="352">
        <f t="shared" si="191"/>
        <v>0</v>
      </c>
    </row>
    <row r="857" spans="2:21" s="21" customFormat="1" ht="16.5" customHeight="1" x14ac:dyDescent="0.25">
      <c r="B857" s="20"/>
      <c r="C857" s="731"/>
      <c r="D857" s="670" t="s">
        <v>308</v>
      </c>
      <c r="E857" s="671"/>
      <c r="F857" s="54">
        <f t="shared" si="192"/>
        <v>0</v>
      </c>
      <c r="G857" s="75">
        <f t="shared" ref="G857:J859" si="194">G847+G844+G852</f>
        <v>0</v>
      </c>
      <c r="H857" s="75">
        <f t="shared" si="194"/>
        <v>0</v>
      </c>
      <c r="I857" s="75">
        <f t="shared" si="194"/>
        <v>0</v>
      </c>
      <c r="J857" s="75">
        <f t="shared" si="194"/>
        <v>0</v>
      </c>
      <c r="K857" s="75">
        <f t="shared" si="193"/>
        <v>0</v>
      </c>
      <c r="L857" s="75">
        <f t="shared" ref="L857:O859" si="195">L847+L844+L852</f>
        <v>0</v>
      </c>
      <c r="M857" s="75">
        <f t="shared" si="195"/>
        <v>0</v>
      </c>
      <c r="N857" s="75">
        <f t="shared" si="195"/>
        <v>0</v>
      </c>
      <c r="O857" s="75">
        <f t="shared" si="195"/>
        <v>0</v>
      </c>
      <c r="P857" s="352">
        <f t="shared" si="189"/>
        <v>0</v>
      </c>
      <c r="Q857" s="75">
        <f t="shared" ref="Q857:T859" si="196">Q847+Q844+Q852</f>
        <v>0</v>
      </c>
      <c r="R857" s="75">
        <f t="shared" si="196"/>
        <v>0</v>
      </c>
      <c r="S857" s="75">
        <f t="shared" si="196"/>
        <v>0</v>
      </c>
      <c r="T857" s="75">
        <f t="shared" si="196"/>
        <v>0</v>
      </c>
      <c r="U857" s="352">
        <f t="shared" si="191"/>
        <v>0</v>
      </c>
    </row>
    <row r="858" spans="2:21" s="21" customFormat="1" ht="16.5" customHeight="1" x14ac:dyDescent="0.25">
      <c r="B858" s="20"/>
      <c r="C858" s="731"/>
      <c r="D858" s="661" t="s">
        <v>309</v>
      </c>
      <c r="E858" s="662"/>
      <c r="F858" s="54">
        <f t="shared" si="192"/>
        <v>0</v>
      </c>
      <c r="G858" s="75">
        <f t="shared" si="194"/>
        <v>0</v>
      </c>
      <c r="H858" s="75">
        <f t="shared" si="194"/>
        <v>0</v>
      </c>
      <c r="I858" s="75">
        <f t="shared" si="194"/>
        <v>0</v>
      </c>
      <c r="J858" s="75">
        <f t="shared" si="194"/>
        <v>0</v>
      </c>
      <c r="K858" s="75">
        <f t="shared" si="193"/>
        <v>0</v>
      </c>
      <c r="L858" s="75">
        <f t="shared" si="195"/>
        <v>0</v>
      </c>
      <c r="M858" s="75">
        <f t="shared" si="195"/>
        <v>0</v>
      </c>
      <c r="N858" s="75">
        <f t="shared" si="195"/>
        <v>0</v>
      </c>
      <c r="O858" s="75">
        <f t="shared" si="195"/>
        <v>0</v>
      </c>
      <c r="P858" s="352">
        <f t="shared" si="189"/>
        <v>0</v>
      </c>
      <c r="Q858" s="75">
        <f t="shared" si="196"/>
        <v>0</v>
      </c>
      <c r="R858" s="75">
        <f t="shared" si="196"/>
        <v>0</v>
      </c>
      <c r="S858" s="75">
        <f t="shared" si="196"/>
        <v>0</v>
      </c>
      <c r="T858" s="75">
        <f t="shared" si="196"/>
        <v>0</v>
      </c>
      <c r="U858" s="352">
        <f t="shared" si="191"/>
        <v>0</v>
      </c>
    </row>
    <row r="859" spans="2:21" s="21" customFormat="1" ht="16.5" customHeight="1" thickBot="1" x14ac:dyDescent="0.3">
      <c r="B859" s="20"/>
      <c r="C859" s="731"/>
      <c r="D859" s="665" t="s">
        <v>310</v>
      </c>
      <c r="E859" s="666"/>
      <c r="F859" s="54">
        <f t="shared" si="192"/>
        <v>0</v>
      </c>
      <c r="G859" s="75">
        <f t="shared" si="194"/>
        <v>0</v>
      </c>
      <c r="H859" s="75">
        <f t="shared" si="194"/>
        <v>0</v>
      </c>
      <c r="I859" s="75">
        <f t="shared" si="194"/>
        <v>0</v>
      </c>
      <c r="J859" s="75">
        <f t="shared" si="194"/>
        <v>0</v>
      </c>
      <c r="K859" s="75">
        <f t="shared" si="193"/>
        <v>0</v>
      </c>
      <c r="L859" s="75">
        <f t="shared" si="195"/>
        <v>0</v>
      </c>
      <c r="M859" s="75">
        <f t="shared" si="195"/>
        <v>0</v>
      </c>
      <c r="N859" s="75">
        <f t="shared" si="195"/>
        <v>0</v>
      </c>
      <c r="O859" s="75">
        <f t="shared" si="195"/>
        <v>0</v>
      </c>
      <c r="P859" s="352">
        <f t="shared" si="189"/>
        <v>0</v>
      </c>
      <c r="Q859" s="75">
        <f t="shared" si="196"/>
        <v>0</v>
      </c>
      <c r="R859" s="75">
        <f t="shared" si="196"/>
        <v>0</v>
      </c>
      <c r="S859" s="75">
        <f t="shared" si="196"/>
        <v>0</v>
      </c>
      <c r="T859" s="75">
        <f t="shared" si="196"/>
        <v>0</v>
      </c>
      <c r="U859" s="352">
        <f t="shared" si="191"/>
        <v>0</v>
      </c>
    </row>
    <row r="860" spans="2:21" s="21" customFormat="1" ht="16.5" customHeight="1" thickBot="1" x14ac:dyDescent="0.3">
      <c r="B860" s="235"/>
      <c r="C860" s="731"/>
      <c r="D860" s="659" t="s">
        <v>419</v>
      </c>
      <c r="E860" s="660"/>
      <c r="F860" s="54">
        <f t="shared" si="192"/>
        <v>0</v>
      </c>
      <c r="G860" s="138">
        <f t="shared" ref="G860:J860" si="197">G850+G855</f>
        <v>0</v>
      </c>
      <c r="H860" s="138">
        <f t="shared" si="197"/>
        <v>0</v>
      </c>
      <c r="I860" s="138">
        <f t="shared" si="197"/>
        <v>0</v>
      </c>
      <c r="J860" s="138">
        <f t="shared" si="197"/>
        <v>0</v>
      </c>
      <c r="K860" s="75">
        <f t="shared" si="193"/>
        <v>0</v>
      </c>
      <c r="L860" s="138">
        <f t="shared" ref="L860:O860" si="198">L850+L855</f>
        <v>0</v>
      </c>
      <c r="M860" s="138">
        <f t="shared" si="198"/>
        <v>0</v>
      </c>
      <c r="N860" s="138">
        <f t="shared" si="198"/>
        <v>0</v>
      </c>
      <c r="O860" s="138">
        <f t="shared" si="198"/>
        <v>0</v>
      </c>
      <c r="P860" s="352">
        <f t="shared" si="189"/>
        <v>0</v>
      </c>
      <c r="Q860" s="138">
        <f t="shared" ref="Q860:T860" si="199">Q850+Q855</f>
        <v>0</v>
      </c>
      <c r="R860" s="138">
        <f t="shared" si="199"/>
        <v>0</v>
      </c>
      <c r="S860" s="138">
        <f t="shared" si="199"/>
        <v>0</v>
      </c>
      <c r="T860" s="138">
        <f t="shared" si="199"/>
        <v>0</v>
      </c>
      <c r="U860" s="352">
        <f t="shared" si="191"/>
        <v>0</v>
      </c>
    </row>
    <row r="861" spans="2:21" s="21" customFormat="1" ht="16.5" customHeight="1" thickBot="1" x14ac:dyDescent="0.3">
      <c r="B861" s="179"/>
      <c r="C861" s="732"/>
      <c r="D861" s="659" t="s">
        <v>665</v>
      </c>
      <c r="E861" s="660"/>
      <c r="F861" s="54">
        <f t="shared" si="192"/>
        <v>0</v>
      </c>
      <c r="G861" s="75"/>
      <c r="H861" s="75"/>
      <c r="I861" s="75"/>
      <c r="J861" s="75"/>
      <c r="K861" s="75">
        <f t="shared" si="193"/>
        <v>0</v>
      </c>
      <c r="L861" s="75"/>
      <c r="M861" s="75"/>
      <c r="N861" s="75"/>
      <c r="O861" s="75"/>
      <c r="P861" s="352">
        <f t="shared" si="189"/>
        <v>0</v>
      </c>
      <c r="Q861" s="75"/>
      <c r="R861" s="75"/>
      <c r="S861" s="75"/>
      <c r="T861" s="75"/>
      <c r="U861" s="352">
        <f t="shared" si="191"/>
        <v>0</v>
      </c>
    </row>
    <row r="862" spans="2:21" s="261" customFormat="1" ht="27" customHeight="1" x14ac:dyDescent="0.25">
      <c r="B862" s="516">
        <v>1</v>
      </c>
      <c r="C862" s="766" t="s">
        <v>322</v>
      </c>
      <c r="D862" s="633" t="s">
        <v>326</v>
      </c>
      <c r="E862" s="127" t="s">
        <v>120</v>
      </c>
      <c r="F862" s="54">
        <f t="shared" si="192"/>
        <v>0</v>
      </c>
      <c r="G862" s="101">
        <v>0</v>
      </c>
      <c r="H862" s="101">
        <v>0</v>
      </c>
      <c r="I862" s="101">
        <v>0</v>
      </c>
      <c r="J862" s="101">
        <v>0</v>
      </c>
      <c r="K862" s="75">
        <f t="shared" si="193"/>
        <v>0</v>
      </c>
      <c r="L862" s="101">
        <v>0</v>
      </c>
      <c r="M862" s="101">
        <v>0</v>
      </c>
      <c r="N862" s="101">
        <v>0</v>
      </c>
      <c r="O862" s="101">
        <v>0</v>
      </c>
      <c r="P862" s="352">
        <f t="shared" si="189"/>
        <v>0</v>
      </c>
      <c r="Q862" s="101">
        <v>0</v>
      </c>
      <c r="R862" s="101">
        <v>0</v>
      </c>
      <c r="S862" s="101">
        <v>0</v>
      </c>
      <c r="T862" s="101">
        <v>0</v>
      </c>
      <c r="U862" s="352">
        <f t="shared" si="191"/>
        <v>0</v>
      </c>
    </row>
    <row r="863" spans="2:21" s="261" customFormat="1" ht="27" customHeight="1" x14ac:dyDescent="0.25">
      <c r="B863" s="517"/>
      <c r="C863" s="767"/>
      <c r="D863" s="634"/>
      <c r="E863" s="98" t="s">
        <v>207</v>
      </c>
      <c r="F863" s="54">
        <f t="shared" si="192"/>
        <v>0</v>
      </c>
      <c r="G863" s="101">
        <v>0</v>
      </c>
      <c r="H863" s="101">
        <v>0</v>
      </c>
      <c r="I863" s="101">
        <v>0</v>
      </c>
      <c r="J863" s="101">
        <v>0</v>
      </c>
      <c r="K863" s="75">
        <f t="shared" si="193"/>
        <v>0</v>
      </c>
      <c r="L863" s="121">
        <v>0</v>
      </c>
      <c r="M863" s="121">
        <v>0</v>
      </c>
      <c r="N863" s="121">
        <v>0</v>
      </c>
      <c r="O863" s="121">
        <v>0</v>
      </c>
      <c r="P863" s="352">
        <f t="shared" si="189"/>
        <v>0</v>
      </c>
      <c r="Q863" s="121">
        <v>0</v>
      </c>
      <c r="R863" s="121">
        <v>0</v>
      </c>
      <c r="S863" s="121">
        <v>0</v>
      </c>
      <c r="T863" s="121">
        <v>0</v>
      </c>
      <c r="U863" s="352">
        <f t="shared" si="191"/>
        <v>0</v>
      </c>
    </row>
    <row r="864" spans="2:21" s="261" customFormat="1" ht="27" customHeight="1" thickBot="1" x14ac:dyDescent="0.3">
      <c r="B864" s="517"/>
      <c r="C864" s="767"/>
      <c r="D864" s="634"/>
      <c r="E864" s="98" t="s">
        <v>116</v>
      </c>
      <c r="F864" s="54">
        <f t="shared" si="192"/>
        <v>0</v>
      </c>
      <c r="G864" s="101">
        <v>0</v>
      </c>
      <c r="H864" s="101">
        <v>0</v>
      </c>
      <c r="I864" s="101">
        <v>0</v>
      </c>
      <c r="J864" s="101">
        <v>0</v>
      </c>
      <c r="K864" s="75">
        <f t="shared" si="193"/>
        <v>0</v>
      </c>
      <c r="L864" s="357"/>
      <c r="M864" s="357">
        <v>0</v>
      </c>
      <c r="N864" s="357">
        <v>0</v>
      </c>
      <c r="O864" s="357">
        <v>0</v>
      </c>
      <c r="P864" s="352">
        <f t="shared" si="189"/>
        <v>0</v>
      </c>
      <c r="Q864" s="357">
        <v>0</v>
      </c>
      <c r="R864" s="357">
        <v>0</v>
      </c>
      <c r="S864" s="357">
        <v>0</v>
      </c>
      <c r="T864" s="357">
        <v>0</v>
      </c>
      <c r="U864" s="352">
        <f t="shared" si="191"/>
        <v>0</v>
      </c>
    </row>
    <row r="865" spans="1:22" s="261" customFormat="1" ht="27" customHeight="1" thickBot="1" x14ac:dyDescent="0.3">
      <c r="B865" s="517"/>
      <c r="C865" s="767"/>
      <c r="D865" s="634"/>
      <c r="E865" s="249" t="s">
        <v>637</v>
      </c>
      <c r="F865" s="54">
        <f t="shared" si="192"/>
        <v>6</v>
      </c>
      <c r="G865" s="101">
        <v>0</v>
      </c>
      <c r="H865" s="101">
        <v>0</v>
      </c>
      <c r="I865" s="101">
        <v>0</v>
      </c>
      <c r="J865" s="101">
        <v>0</v>
      </c>
      <c r="K865" s="75">
        <f t="shared" si="193"/>
        <v>0</v>
      </c>
      <c r="L865" s="160">
        <v>5</v>
      </c>
      <c r="M865" s="160">
        <v>0</v>
      </c>
      <c r="N865" s="160">
        <v>0</v>
      </c>
      <c r="O865" s="160">
        <v>0</v>
      </c>
      <c r="P865" s="352">
        <f t="shared" si="189"/>
        <v>5</v>
      </c>
      <c r="Q865" s="160"/>
      <c r="R865" s="160">
        <v>0</v>
      </c>
      <c r="S865" s="160">
        <v>1</v>
      </c>
      <c r="T865" s="160">
        <v>0</v>
      </c>
      <c r="U865" s="352">
        <f t="shared" si="191"/>
        <v>1</v>
      </c>
    </row>
    <row r="866" spans="1:22" s="261" customFormat="1" ht="27" customHeight="1" thickBot="1" x14ac:dyDescent="0.3">
      <c r="B866" s="517"/>
      <c r="C866" s="767"/>
      <c r="D866" s="635"/>
      <c r="E866" s="100" t="s">
        <v>636</v>
      </c>
      <c r="F866" s="54">
        <f t="shared" si="192"/>
        <v>0</v>
      </c>
      <c r="G866" s="101">
        <v>0</v>
      </c>
      <c r="H866" s="101">
        <v>0</v>
      </c>
      <c r="I866" s="101">
        <v>0</v>
      </c>
      <c r="J866" s="101">
        <v>0</v>
      </c>
      <c r="K866" s="75">
        <f t="shared" si="193"/>
        <v>0</v>
      </c>
      <c r="L866" s="161">
        <v>0</v>
      </c>
      <c r="M866" s="161">
        <v>0</v>
      </c>
      <c r="N866" s="161">
        <v>0</v>
      </c>
      <c r="O866" s="161">
        <v>0</v>
      </c>
      <c r="P866" s="352">
        <f t="shared" si="189"/>
        <v>0</v>
      </c>
      <c r="Q866" s="161">
        <v>0</v>
      </c>
      <c r="R866" s="161">
        <v>0</v>
      </c>
      <c r="S866" s="161">
        <v>0</v>
      </c>
      <c r="T866" s="161">
        <v>0</v>
      </c>
      <c r="U866" s="352">
        <f t="shared" si="191"/>
        <v>0</v>
      </c>
    </row>
    <row r="867" spans="1:22" s="72" customFormat="1" ht="21" customHeight="1" x14ac:dyDescent="0.25">
      <c r="A867" s="73"/>
      <c r="B867" s="517">
        <v>2</v>
      </c>
      <c r="C867" s="767"/>
      <c r="D867" s="633" t="s">
        <v>606</v>
      </c>
      <c r="E867" s="127" t="s">
        <v>120</v>
      </c>
      <c r="F867" s="54">
        <f t="shared" si="192"/>
        <v>0</v>
      </c>
      <c r="G867" s="101">
        <v>0</v>
      </c>
      <c r="H867" s="101">
        <v>0</v>
      </c>
      <c r="I867" s="101">
        <v>0</v>
      </c>
      <c r="J867" s="101">
        <v>0</v>
      </c>
      <c r="K867" s="75">
        <f t="shared" si="193"/>
        <v>0</v>
      </c>
      <c r="L867" s="120">
        <v>0</v>
      </c>
      <c r="M867" s="120">
        <v>0</v>
      </c>
      <c r="N867" s="120">
        <v>0</v>
      </c>
      <c r="O867" s="120">
        <v>0</v>
      </c>
      <c r="P867" s="352">
        <f t="shared" si="189"/>
        <v>0</v>
      </c>
      <c r="Q867" s="120">
        <v>0</v>
      </c>
      <c r="R867" s="120">
        <v>0</v>
      </c>
      <c r="S867" s="120">
        <v>0</v>
      </c>
      <c r="T867" s="120">
        <v>0</v>
      </c>
      <c r="U867" s="352">
        <f t="shared" si="191"/>
        <v>0</v>
      </c>
      <c r="V867" s="490"/>
    </row>
    <row r="868" spans="1:22" s="72" customFormat="1" ht="21" x14ac:dyDescent="0.25">
      <c r="A868" s="73"/>
      <c r="B868" s="770"/>
      <c r="C868" s="767"/>
      <c r="D868" s="634"/>
      <c r="E868" s="98" t="s">
        <v>207</v>
      </c>
      <c r="F868" s="54">
        <f t="shared" si="192"/>
        <v>0</v>
      </c>
      <c r="G868" s="101">
        <v>0</v>
      </c>
      <c r="H868" s="101">
        <v>0</v>
      </c>
      <c r="I868" s="101">
        <v>0</v>
      </c>
      <c r="J868" s="101">
        <v>0</v>
      </c>
      <c r="K868" s="75">
        <f t="shared" si="193"/>
        <v>0</v>
      </c>
      <c r="L868" s="120">
        <v>0</v>
      </c>
      <c r="M868" s="120">
        <v>0</v>
      </c>
      <c r="N868" s="120">
        <v>0</v>
      </c>
      <c r="O868" s="120">
        <v>0</v>
      </c>
      <c r="P868" s="352">
        <f t="shared" si="189"/>
        <v>0</v>
      </c>
      <c r="Q868" s="121">
        <v>0</v>
      </c>
      <c r="R868" s="121">
        <v>0</v>
      </c>
      <c r="S868" s="121">
        <v>0</v>
      </c>
      <c r="T868" s="121">
        <v>0</v>
      </c>
      <c r="U868" s="352">
        <f t="shared" si="191"/>
        <v>0</v>
      </c>
      <c r="V868" s="490"/>
    </row>
    <row r="869" spans="1:22" s="72" customFormat="1" ht="21.75" thickBot="1" x14ac:dyDescent="0.3">
      <c r="A869" s="73"/>
      <c r="B869" s="770"/>
      <c r="C869" s="767"/>
      <c r="D869" s="634"/>
      <c r="E869" s="98" t="s">
        <v>116</v>
      </c>
      <c r="F869" s="54">
        <f t="shared" si="192"/>
        <v>0</v>
      </c>
      <c r="G869" s="101">
        <v>0</v>
      </c>
      <c r="H869" s="101">
        <v>0</v>
      </c>
      <c r="I869" s="101">
        <v>0</v>
      </c>
      <c r="J869" s="101">
        <v>0</v>
      </c>
      <c r="K869" s="75">
        <f t="shared" si="193"/>
        <v>0</v>
      </c>
      <c r="L869" s="120">
        <v>0</v>
      </c>
      <c r="M869" s="120">
        <v>0</v>
      </c>
      <c r="N869" s="120">
        <v>0</v>
      </c>
      <c r="O869" s="120">
        <v>0</v>
      </c>
      <c r="P869" s="352">
        <f t="shared" si="189"/>
        <v>0</v>
      </c>
      <c r="Q869" s="123">
        <v>0</v>
      </c>
      <c r="R869" s="123">
        <v>0</v>
      </c>
      <c r="S869" s="123">
        <v>0</v>
      </c>
      <c r="T869" s="123">
        <v>0</v>
      </c>
      <c r="U869" s="352">
        <f t="shared" si="191"/>
        <v>0</v>
      </c>
      <c r="V869" s="490"/>
    </row>
    <row r="870" spans="1:22" s="72" customFormat="1" ht="21.75" thickBot="1" x14ac:dyDescent="0.3">
      <c r="A870" s="73"/>
      <c r="B870" s="770"/>
      <c r="C870" s="767"/>
      <c r="D870" s="634"/>
      <c r="E870" s="249" t="s">
        <v>637</v>
      </c>
      <c r="F870" s="54">
        <f t="shared" si="192"/>
        <v>0</v>
      </c>
      <c r="G870" s="101">
        <v>0</v>
      </c>
      <c r="H870" s="101">
        <v>0</v>
      </c>
      <c r="I870" s="101">
        <v>0</v>
      </c>
      <c r="J870" s="101">
        <v>0</v>
      </c>
      <c r="K870" s="75">
        <f t="shared" si="193"/>
        <v>0</v>
      </c>
      <c r="L870" s="120">
        <v>0</v>
      </c>
      <c r="M870" s="120">
        <v>0</v>
      </c>
      <c r="N870" s="120">
        <v>0</v>
      </c>
      <c r="O870" s="120">
        <v>0</v>
      </c>
      <c r="P870" s="352">
        <f t="shared" si="189"/>
        <v>0</v>
      </c>
      <c r="Q870" s="161">
        <v>0</v>
      </c>
      <c r="R870" s="161">
        <v>0</v>
      </c>
      <c r="S870" s="161">
        <v>0</v>
      </c>
      <c r="T870" s="161">
        <v>0</v>
      </c>
      <c r="U870" s="352">
        <f t="shared" si="191"/>
        <v>0</v>
      </c>
      <c r="V870" s="490"/>
    </row>
    <row r="871" spans="1:22" s="72" customFormat="1" ht="21.75" thickBot="1" x14ac:dyDescent="0.3">
      <c r="A871" s="73"/>
      <c r="B871" s="770"/>
      <c r="C871" s="767"/>
      <c r="D871" s="635"/>
      <c r="E871" s="100" t="s">
        <v>636</v>
      </c>
      <c r="F871" s="54">
        <f t="shared" si="192"/>
        <v>0</v>
      </c>
      <c r="G871" s="101">
        <v>0</v>
      </c>
      <c r="H871" s="101">
        <v>0</v>
      </c>
      <c r="I871" s="101">
        <v>0</v>
      </c>
      <c r="J871" s="101">
        <v>0</v>
      </c>
      <c r="K871" s="75">
        <f t="shared" si="193"/>
        <v>0</v>
      </c>
      <c r="L871" s="120">
        <v>0</v>
      </c>
      <c r="M871" s="120">
        <v>0</v>
      </c>
      <c r="N871" s="120">
        <v>0</v>
      </c>
      <c r="O871" s="120">
        <v>0</v>
      </c>
      <c r="P871" s="352">
        <f t="shared" si="189"/>
        <v>0</v>
      </c>
      <c r="Q871" s="161">
        <v>0</v>
      </c>
      <c r="R871" s="161">
        <v>0</v>
      </c>
      <c r="S871" s="161">
        <v>0</v>
      </c>
      <c r="T871" s="161">
        <v>0</v>
      </c>
      <c r="U871" s="352">
        <f t="shared" si="191"/>
        <v>0</v>
      </c>
      <c r="V871" s="490"/>
    </row>
    <row r="872" spans="1:22" s="73" customFormat="1" ht="21" customHeight="1" x14ac:dyDescent="0.25">
      <c r="B872" s="517">
        <v>3</v>
      </c>
      <c r="C872" s="767"/>
      <c r="D872" s="633" t="s">
        <v>327</v>
      </c>
      <c r="E872" s="127" t="s">
        <v>120</v>
      </c>
      <c r="F872" s="54">
        <f t="shared" si="192"/>
        <v>0</v>
      </c>
      <c r="G872" s="101">
        <v>0</v>
      </c>
      <c r="H872" s="101">
        <v>0</v>
      </c>
      <c r="I872" s="101">
        <v>0</v>
      </c>
      <c r="J872" s="101">
        <v>0</v>
      </c>
      <c r="K872" s="75">
        <f t="shared" si="193"/>
        <v>0</v>
      </c>
      <c r="L872" s="120">
        <v>0</v>
      </c>
      <c r="M872" s="120">
        <v>0</v>
      </c>
      <c r="N872" s="120">
        <v>0</v>
      </c>
      <c r="O872" s="120">
        <v>0</v>
      </c>
      <c r="P872" s="352">
        <f t="shared" si="189"/>
        <v>0</v>
      </c>
      <c r="Q872" s="120">
        <v>0</v>
      </c>
      <c r="R872" s="120">
        <v>0</v>
      </c>
      <c r="S872" s="120">
        <v>0</v>
      </c>
      <c r="T872" s="120">
        <v>0</v>
      </c>
      <c r="U872" s="352">
        <f t="shared" si="191"/>
        <v>0</v>
      </c>
    </row>
    <row r="873" spans="1:22" s="73" customFormat="1" ht="22.15" customHeight="1" x14ac:dyDescent="0.25">
      <c r="B873" s="517"/>
      <c r="C873" s="767"/>
      <c r="D873" s="634"/>
      <c r="E873" s="98" t="s">
        <v>207</v>
      </c>
      <c r="F873" s="54">
        <f t="shared" si="192"/>
        <v>0</v>
      </c>
      <c r="G873" s="101">
        <v>0</v>
      </c>
      <c r="H873" s="101">
        <v>0</v>
      </c>
      <c r="I873" s="101">
        <v>0</v>
      </c>
      <c r="J873" s="101">
        <v>0</v>
      </c>
      <c r="K873" s="75">
        <f t="shared" si="193"/>
        <v>0</v>
      </c>
      <c r="L873" s="120">
        <v>0</v>
      </c>
      <c r="M873" s="120">
        <v>0</v>
      </c>
      <c r="N873" s="120">
        <v>0</v>
      </c>
      <c r="O873" s="120">
        <v>0</v>
      </c>
      <c r="P873" s="352">
        <f t="shared" si="189"/>
        <v>0</v>
      </c>
      <c r="Q873" s="120">
        <v>0</v>
      </c>
      <c r="R873" s="120">
        <v>0</v>
      </c>
      <c r="S873" s="120">
        <v>0</v>
      </c>
      <c r="T873" s="120">
        <v>0</v>
      </c>
      <c r="U873" s="352">
        <f t="shared" si="191"/>
        <v>0</v>
      </c>
    </row>
    <row r="874" spans="1:22" s="73" customFormat="1" ht="22.15" customHeight="1" thickBot="1" x14ac:dyDescent="0.3">
      <c r="B874" s="517"/>
      <c r="C874" s="767"/>
      <c r="D874" s="634"/>
      <c r="E874" s="98" t="s">
        <v>116</v>
      </c>
      <c r="F874" s="54">
        <f t="shared" si="192"/>
        <v>0</v>
      </c>
      <c r="G874" s="101">
        <v>0</v>
      </c>
      <c r="H874" s="101">
        <v>0</v>
      </c>
      <c r="I874" s="101">
        <v>0</v>
      </c>
      <c r="J874" s="101">
        <v>0</v>
      </c>
      <c r="K874" s="75">
        <f t="shared" si="193"/>
        <v>0</v>
      </c>
      <c r="L874" s="120">
        <v>0</v>
      </c>
      <c r="M874" s="120">
        <v>0</v>
      </c>
      <c r="N874" s="120">
        <v>0</v>
      </c>
      <c r="O874" s="120">
        <v>0</v>
      </c>
      <c r="P874" s="352">
        <f t="shared" si="189"/>
        <v>0</v>
      </c>
      <c r="Q874" s="161">
        <v>0</v>
      </c>
      <c r="R874" s="120">
        <v>0</v>
      </c>
      <c r="S874" s="120">
        <v>0</v>
      </c>
      <c r="T874" s="120">
        <v>0</v>
      </c>
      <c r="U874" s="352">
        <f t="shared" si="191"/>
        <v>0</v>
      </c>
    </row>
    <row r="875" spans="1:22" s="73" customFormat="1" ht="22.15" customHeight="1" thickBot="1" x14ac:dyDescent="0.3">
      <c r="B875" s="517"/>
      <c r="C875" s="767"/>
      <c r="D875" s="634"/>
      <c r="E875" s="249" t="s">
        <v>637</v>
      </c>
      <c r="F875" s="54">
        <f t="shared" si="192"/>
        <v>0</v>
      </c>
      <c r="G875" s="101">
        <v>0</v>
      </c>
      <c r="H875" s="101">
        <v>0</v>
      </c>
      <c r="I875" s="101">
        <v>0</v>
      </c>
      <c r="J875" s="101">
        <v>0</v>
      </c>
      <c r="K875" s="75">
        <f t="shared" si="193"/>
        <v>0</v>
      </c>
      <c r="L875" s="120">
        <v>0</v>
      </c>
      <c r="M875" s="120">
        <v>0</v>
      </c>
      <c r="N875" s="120">
        <v>0</v>
      </c>
      <c r="O875" s="120">
        <v>0</v>
      </c>
      <c r="P875" s="352">
        <f t="shared" si="189"/>
        <v>0</v>
      </c>
      <c r="Q875" s="161">
        <v>0</v>
      </c>
      <c r="R875" s="120">
        <v>0</v>
      </c>
      <c r="S875" s="120">
        <v>0</v>
      </c>
      <c r="T875" s="120">
        <v>0</v>
      </c>
      <c r="U875" s="352">
        <f t="shared" si="191"/>
        <v>0</v>
      </c>
    </row>
    <row r="876" spans="1:22" s="73" customFormat="1" ht="21.75" thickBot="1" x14ac:dyDescent="0.3">
      <c r="B876" s="517"/>
      <c r="C876" s="767"/>
      <c r="D876" s="635"/>
      <c r="E876" s="100" t="s">
        <v>636</v>
      </c>
      <c r="F876" s="54">
        <f t="shared" si="192"/>
        <v>0</v>
      </c>
      <c r="G876" s="101">
        <v>0</v>
      </c>
      <c r="H876" s="101">
        <v>0</v>
      </c>
      <c r="I876" s="101">
        <v>0</v>
      </c>
      <c r="J876" s="101">
        <v>0</v>
      </c>
      <c r="K876" s="75">
        <f t="shared" si="193"/>
        <v>0</v>
      </c>
      <c r="L876" s="120">
        <v>0</v>
      </c>
      <c r="M876" s="120">
        <v>0</v>
      </c>
      <c r="N876" s="120">
        <v>0</v>
      </c>
      <c r="O876" s="120">
        <v>0</v>
      </c>
      <c r="P876" s="352">
        <f t="shared" si="189"/>
        <v>0</v>
      </c>
      <c r="Q876" s="161">
        <v>0</v>
      </c>
      <c r="R876" s="120">
        <v>0</v>
      </c>
      <c r="S876" s="120">
        <v>0</v>
      </c>
      <c r="T876" s="120">
        <v>0</v>
      </c>
      <c r="U876" s="352">
        <f t="shared" si="191"/>
        <v>0</v>
      </c>
    </row>
    <row r="877" spans="1:22" s="73" customFormat="1" ht="16.899999999999999" customHeight="1" x14ac:dyDescent="0.25">
      <c r="B877" s="517">
        <v>4</v>
      </c>
      <c r="C877" s="767"/>
      <c r="D877" s="633" t="s">
        <v>491</v>
      </c>
      <c r="E877" s="127" t="s">
        <v>120</v>
      </c>
      <c r="F877" s="54">
        <f t="shared" si="192"/>
        <v>0</v>
      </c>
      <c r="G877" s="101">
        <v>0</v>
      </c>
      <c r="H877" s="101">
        <v>0</v>
      </c>
      <c r="I877" s="101">
        <v>0</v>
      </c>
      <c r="J877" s="101">
        <v>0</v>
      </c>
      <c r="K877" s="75">
        <f t="shared" si="193"/>
        <v>0</v>
      </c>
      <c r="L877" s="120">
        <v>0</v>
      </c>
      <c r="M877" s="120">
        <v>0</v>
      </c>
      <c r="N877" s="120">
        <v>0</v>
      </c>
      <c r="O877" s="120">
        <v>0</v>
      </c>
      <c r="P877" s="352">
        <f t="shared" si="189"/>
        <v>0</v>
      </c>
      <c r="Q877" s="120">
        <v>0</v>
      </c>
      <c r="R877" s="120">
        <v>0</v>
      </c>
      <c r="S877" s="120">
        <v>0</v>
      </c>
      <c r="T877" s="120">
        <v>0</v>
      </c>
      <c r="U877" s="352">
        <f t="shared" si="191"/>
        <v>0</v>
      </c>
    </row>
    <row r="878" spans="1:22" s="73" customFormat="1" ht="16.149999999999999" customHeight="1" x14ac:dyDescent="0.25">
      <c r="B878" s="517"/>
      <c r="C878" s="767"/>
      <c r="D878" s="634"/>
      <c r="E878" s="98" t="s">
        <v>207</v>
      </c>
      <c r="F878" s="54">
        <f t="shared" si="192"/>
        <v>0</v>
      </c>
      <c r="G878" s="101">
        <v>0</v>
      </c>
      <c r="H878" s="101">
        <v>0</v>
      </c>
      <c r="I878" s="101">
        <v>0</v>
      </c>
      <c r="J878" s="101">
        <v>0</v>
      </c>
      <c r="K878" s="75">
        <f t="shared" si="193"/>
        <v>0</v>
      </c>
      <c r="L878" s="120">
        <v>0</v>
      </c>
      <c r="M878" s="120">
        <v>0</v>
      </c>
      <c r="N878" s="120">
        <v>0</v>
      </c>
      <c r="O878" s="120">
        <v>0</v>
      </c>
      <c r="P878" s="352">
        <f t="shared" si="189"/>
        <v>0</v>
      </c>
      <c r="Q878" s="120">
        <v>0</v>
      </c>
      <c r="R878" s="120">
        <v>0</v>
      </c>
      <c r="S878" s="120">
        <v>0</v>
      </c>
      <c r="T878" s="120">
        <v>0</v>
      </c>
      <c r="U878" s="352">
        <f t="shared" si="191"/>
        <v>0</v>
      </c>
    </row>
    <row r="879" spans="1:22" s="73" customFormat="1" ht="16.149999999999999" customHeight="1" thickBot="1" x14ac:dyDescent="0.3">
      <c r="B879" s="517"/>
      <c r="C879" s="767"/>
      <c r="D879" s="634"/>
      <c r="E879" s="98" t="s">
        <v>116</v>
      </c>
      <c r="F879" s="54">
        <f t="shared" si="192"/>
        <v>0</v>
      </c>
      <c r="G879" s="101">
        <v>0</v>
      </c>
      <c r="H879" s="101">
        <v>0</v>
      </c>
      <c r="I879" s="101">
        <v>0</v>
      </c>
      <c r="J879" s="101">
        <v>0</v>
      </c>
      <c r="K879" s="75">
        <f t="shared" si="193"/>
        <v>0</v>
      </c>
      <c r="L879" s="120">
        <v>0</v>
      </c>
      <c r="M879" s="120">
        <v>0</v>
      </c>
      <c r="N879" s="120">
        <v>0</v>
      </c>
      <c r="O879" s="120">
        <v>0</v>
      </c>
      <c r="P879" s="352">
        <f t="shared" si="189"/>
        <v>0</v>
      </c>
      <c r="Q879" s="161">
        <v>0</v>
      </c>
      <c r="R879" s="120">
        <v>0</v>
      </c>
      <c r="S879" s="120">
        <v>0</v>
      </c>
      <c r="T879" s="120">
        <v>0</v>
      </c>
      <c r="U879" s="352">
        <f t="shared" si="191"/>
        <v>0</v>
      </c>
    </row>
    <row r="880" spans="1:22" s="73" customFormat="1" ht="16.149999999999999" customHeight="1" thickBot="1" x14ac:dyDescent="0.3">
      <c r="B880" s="517"/>
      <c r="C880" s="767"/>
      <c r="D880" s="634"/>
      <c r="E880" s="249" t="s">
        <v>637</v>
      </c>
      <c r="F880" s="54">
        <f t="shared" si="192"/>
        <v>0</v>
      </c>
      <c r="G880" s="101">
        <v>0</v>
      </c>
      <c r="H880" s="101">
        <v>0</v>
      </c>
      <c r="I880" s="101">
        <v>0</v>
      </c>
      <c r="J880" s="101">
        <v>0</v>
      </c>
      <c r="K880" s="75">
        <f t="shared" si="193"/>
        <v>0</v>
      </c>
      <c r="L880" s="120">
        <v>0</v>
      </c>
      <c r="M880" s="120">
        <v>0</v>
      </c>
      <c r="N880" s="120">
        <v>0</v>
      </c>
      <c r="O880" s="120">
        <v>0</v>
      </c>
      <c r="P880" s="352">
        <f t="shared" si="189"/>
        <v>0</v>
      </c>
      <c r="Q880" s="161">
        <v>0</v>
      </c>
      <c r="R880" s="120">
        <v>0</v>
      </c>
      <c r="S880" s="120">
        <v>0</v>
      </c>
      <c r="T880" s="120">
        <v>0</v>
      </c>
      <c r="U880" s="352">
        <f t="shared" si="191"/>
        <v>0</v>
      </c>
    </row>
    <row r="881" spans="2:21" s="73" customFormat="1" ht="21.75" thickBot="1" x14ac:dyDescent="0.3">
      <c r="B881" s="517"/>
      <c r="C881" s="767"/>
      <c r="D881" s="635"/>
      <c r="E881" s="100" t="s">
        <v>636</v>
      </c>
      <c r="F881" s="54">
        <f t="shared" si="192"/>
        <v>0</v>
      </c>
      <c r="G881" s="101">
        <v>0</v>
      </c>
      <c r="H881" s="101">
        <v>0</v>
      </c>
      <c r="I881" s="101">
        <v>0</v>
      </c>
      <c r="J881" s="101">
        <v>0</v>
      </c>
      <c r="K881" s="75">
        <f t="shared" si="193"/>
        <v>0</v>
      </c>
      <c r="L881" s="120">
        <v>0</v>
      </c>
      <c r="M881" s="120">
        <v>0</v>
      </c>
      <c r="N881" s="120">
        <v>0</v>
      </c>
      <c r="O881" s="120">
        <v>0</v>
      </c>
      <c r="P881" s="352">
        <f t="shared" si="189"/>
        <v>0</v>
      </c>
      <c r="Q881" s="161">
        <v>0</v>
      </c>
      <c r="R881" s="120">
        <v>0</v>
      </c>
      <c r="S881" s="120">
        <v>0</v>
      </c>
      <c r="T881" s="120">
        <v>0</v>
      </c>
      <c r="U881" s="352">
        <f t="shared" si="191"/>
        <v>0</v>
      </c>
    </row>
    <row r="882" spans="2:21" s="73" customFormat="1" ht="49.15" customHeight="1" x14ac:dyDescent="0.25">
      <c r="B882" s="517">
        <v>5</v>
      </c>
      <c r="C882" s="767"/>
      <c r="D882" s="633" t="s">
        <v>608</v>
      </c>
      <c r="E882" s="127" t="s">
        <v>120</v>
      </c>
      <c r="F882" s="54">
        <f t="shared" si="192"/>
        <v>0</v>
      </c>
      <c r="G882" s="101">
        <v>0</v>
      </c>
      <c r="H882" s="101">
        <v>0</v>
      </c>
      <c r="I882" s="101">
        <v>0</v>
      </c>
      <c r="J882" s="101">
        <v>0</v>
      </c>
      <c r="K882" s="75">
        <f t="shared" si="193"/>
        <v>0</v>
      </c>
      <c r="L882" s="120">
        <v>0</v>
      </c>
      <c r="M882" s="120">
        <v>0</v>
      </c>
      <c r="N882" s="120">
        <v>0</v>
      </c>
      <c r="O882" s="120">
        <v>0</v>
      </c>
      <c r="P882" s="352">
        <f t="shared" si="189"/>
        <v>0</v>
      </c>
      <c r="Q882" s="120">
        <v>0</v>
      </c>
      <c r="R882" s="120">
        <v>0</v>
      </c>
      <c r="S882" s="120">
        <v>0</v>
      </c>
      <c r="T882" s="120">
        <v>0</v>
      </c>
      <c r="U882" s="352">
        <f t="shared" si="191"/>
        <v>0</v>
      </c>
    </row>
    <row r="883" spans="2:21" s="73" customFormat="1" ht="46.15" customHeight="1" x14ac:dyDescent="0.25">
      <c r="B883" s="517"/>
      <c r="C883" s="767"/>
      <c r="D883" s="634"/>
      <c r="E883" s="98" t="s">
        <v>207</v>
      </c>
      <c r="F883" s="54">
        <f t="shared" si="192"/>
        <v>0</v>
      </c>
      <c r="G883" s="101">
        <v>0</v>
      </c>
      <c r="H883" s="101">
        <v>0</v>
      </c>
      <c r="I883" s="101">
        <v>0</v>
      </c>
      <c r="J883" s="101">
        <v>0</v>
      </c>
      <c r="K883" s="75">
        <f t="shared" si="193"/>
        <v>0</v>
      </c>
      <c r="L883" s="120">
        <v>0</v>
      </c>
      <c r="M883" s="120">
        <v>0</v>
      </c>
      <c r="N883" s="120">
        <v>0</v>
      </c>
      <c r="O883" s="120">
        <v>0</v>
      </c>
      <c r="P883" s="352">
        <f t="shared" si="189"/>
        <v>0</v>
      </c>
      <c r="Q883" s="120">
        <v>0</v>
      </c>
      <c r="R883" s="120">
        <v>0</v>
      </c>
      <c r="S883" s="120">
        <v>0</v>
      </c>
      <c r="T883" s="120">
        <v>0</v>
      </c>
      <c r="U883" s="352">
        <f t="shared" si="191"/>
        <v>0</v>
      </c>
    </row>
    <row r="884" spans="2:21" s="73" customFormat="1" ht="46.15" customHeight="1" thickBot="1" x14ac:dyDescent="0.3">
      <c r="B884" s="517"/>
      <c r="C884" s="767"/>
      <c r="D884" s="634"/>
      <c r="E884" s="98" t="s">
        <v>116</v>
      </c>
      <c r="F884" s="54">
        <f t="shared" si="192"/>
        <v>0</v>
      </c>
      <c r="G884" s="101">
        <v>0</v>
      </c>
      <c r="H884" s="101">
        <v>0</v>
      </c>
      <c r="I884" s="101">
        <v>0</v>
      </c>
      <c r="J884" s="101">
        <v>0</v>
      </c>
      <c r="K884" s="75">
        <f t="shared" si="193"/>
        <v>0</v>
      </c>
      <c r="L884" s="120">
        <v>0</v>
      </c>
      <c r="M884" s="120">
        <v>0</v>
      </c>
      <c r="N884" s="120">
        <v>0</v>
      </c>
      <c r="O884" s="120">
        <v>0</v>
      </c>
      <c r="P884" s="352">
        <f t="shared" si="189"/>
        <v>0</v>
      </c>
      <c r="Q884" s="161">
        <v>0</v>
      </c>
      <c r="R884" s="120">
        <v>0</v>
      </c>
      <c r="S884" s="120">
        <v>0</v>
      </c>
      <c r="T884" s="120">
        <v>0</v>
      </c>
      <c r="U884" s="352">
        <f t="shared" si="191"/>
        <v>0</v>
      </c>
    </row>
    <row r="885" spans="2:21" s="73" customFormat="1" ht="46.15" customHeight="1" thickBot="1" x14ac:dyDescent="0.3">
      <c r="B885" s="517"/>
      <c r="C885" s="767"/>
      <c r="D885" s="634"/>
      <c r="E885" s="249" t="s">
        <v>637</v>
      </c>
      <c r="F885" s="54">
        <f t="shared" si="192"/>
        <v>0</v>
      </c>
      <c r="G885" s="101">
        <v>0</v>
      </c>
      <c r="H885" s="101">
        <v>0</v>
      </c>
      <c r="I885" s="101">
        <v>0</v>
      </c>
      <c r="J885" s="101">
        <v>0</v>
      </c>
      <c r="K885" s="75">
        <f t="shared" si="193"/>
        <v>0</v>
      </c>
      <c r="L885" s="120">
        <v>0</v>
      </c>
      <c r="M885" s="120">
        <v>0</v>
      </c>
      <c r="N885" s="120">
        <v>0</v>
      </c>
      <c r="O885" s="120">
        <v>0</v>
      </c>
      <c r="P885" s="352">
        <f t="shared" si="189"/>
        <v>0</v>
      </c>
      <c r="Q885" s="161">
        <v>0</v>
      </c>
      <c r="R885" s="120">
        <v>0</v>
      </c>
      <c r="S885" s="120">
        <v>0</v>
      </c>
      <c r="T885" s="120">
        <v>0</v>
      </c>
      <c r="U885" s="352">
        <f t="shared" si="191"/>
        <v>0</v>
      </c>
    </row>
    <row r="886" spans="2:21" s="73" customFormat="1" ht="64.900000000000006" customHeight="1" thickBot="1" x14ac:dyDescent="0.3">
      <c r="B886" s="517"/>
      <c r="C886" s="767"/>
      <c r="D886" s="635"/>
      <c r="E886" s="100" t="s">
        <v>636</v>
      </c>
      <c r="F886" s="54">
        <f t="shared" si="192"/>
        <v>0</v>
      </c>
      <c r="G886" s="101">
        <v>0</v>
      </c>
      <c r="H886" s="101">
        <v>0</v>
      </c>
      <c r="I886" s="101">
        <v>0</v>
      </c>
      <c r="J886" s="101">
        <v>0</v>
      </c>
      <c r="K886" s="75">
        <f t="shared" si="193"/>
        <v>0</v>
      </c>
      <c r="L886" s="120">
        <v>0</v>
      </c>
      <c r="M886" s="120">
        <v>0</v>
      </c>
      <c r="N886" s="120">
        <v>0</v>
      </c>
      <c r="O886" s="120">
        <v>0</v>
      </c>
      <c r="P886" s="352">
        <f t="shared" si="189"/>
        <v>0</v>
      </c>
      <c r="Q886" s="161">
        <v>0</v>
      </c>
      <c r="R886" s="120">
        <v>0</v>
      </c>
      <c r="S886" s="120">
        <v>0</v>
      </c>
      <c r="T886" s="120">
        <v>0</v>
      </c>
      <c r="U886" s="352">
        <f t="shared" si="191"/>
        <v>0</v>
      </c>
    </row>
    <row r="887" spans="2:21" s="73" customFormat="1" ht="21" customHeight="1" x14ac:dyDescent="0.25">
      <c r="B887" s="517">
        <v>6</v>
      </c>
      <c r="C887" s="767"/>
      <c r="D887" s="633" t="s">
        <v>492</v>
      </c>
      <c r="E887" s="127" t="s">
        <v>120</v>
      </c>
      <c r="F887" s="54">
        <f t="shared" si="192"/>
        <v>0</v>
      </c>
      <c r="G887" s="101">
        <v>0</v>
      </c>
      <c r="H887" s="101">
        <v>0</v>
      </c>
      <c r="I887" s="101">
        <v>0</v>
      </c>
      <c r="J887" s="101">
        <v>0</v>
      </c>
      <c r="K887" s="75">
        <f t="shared" si="193"/>
        <v>0</v>
      </c>
      <c r="L887" s="120">
        <v>0</v>
      </c>
      <c r="M887" s="120">
        <v>0</v>
      </c>
      <c r="N887" s="120">
        <v>0</v>
      </c>
      <c r="O887" s="120">
        <v>0</v>
      </c>
      <c r="P887" s="352">
        <f t="shared" si="189"/>
        <v>0</v>
      </c>
      <c r="Q887" s="120">
        <v>0</v>
      </c>
      <c r="R887" s="120">
        <v>0</v>
      </c>
      <c r="S887" s="120">
        <v>0</v>
      </c>
      <c r="T887" s="120">
        <v>0</v>
      </c>
      <c r="U887" s="352">
        <f t="shared" si="191"/>
        <v>0</v>
      </c>
    </row>
    <row r="888" spans="2:21" s="73" customFormat="1" ht="21" x14ac:dyDescent="0.25">
      <c r="B888" s="517"/>
      <c r="C888" s="767"/>
      <c r="D888" s="634"/>
      <c r="E888" s="98" t="s">
        <v>207</v>
      </c>
      <c r="F888" s="54">
        <f t="shared" si="192"/>
        <v>0</v>
      </c>
      <c r="G888" s="101">
        <v>0</v>
      </c>
      <c r="H888" s="101">
        <v>0</v>
      </c>
      <c r="I888" s="101">
        <v>0</v>
      </c>
      <c r="J888" s="101">
        <v>0</v>
      </c>
      <c r="K888" s="75">
        <f t="shared" si="193"/>
        <v>0</v>
      </c>
      <c r="L888" s="120">
        <v>0</v>
      </c>
      <c r="M888" s="120">
        <v>0</v>
      </c>
      <c r="N888" s="120">
        <v>0</v>
      </c>
      <c r="O888" s="120">
        <v>0</v>
      </c>
      <c r="P888" s="352">
        <f t="shared" si="189"/>
        <v>0</v>
      </c>
      <c r="Q888" s="120">
        <v>0</v>
      </c>
      <c r="R888" s="120">
        <v>0</v>
      </c>
      <c r="S888" s="120">
        <v>0</v>
      </c>
      <c r="T888" s="120">
        <v>0</v>
      </c>
      <c r="U888" s="352">
        <f t="shared" si="191"/>
        <v>0</v>
      </c>
    </row>
    <row r="889" spans="2:21" s="73" customFormat="1" ht="21.75" thickBot="1" x14ac:dyDescent="0.3">
      <c r="B889" s="517"/>
      <c r="C889" s="767"/>
      <c r="D889" s="634"/>
      <c r="E889" s="98" t="s">
        <v>116</v>
      </c>
      <c r="F889" s="54">
        <f t="shared" si="192"/>
        <v>0</v>
      </c>
      <c r="G889" s="101">
        <v>0</v>
      </c>
      <c r="H889" s="101">
        <v>0</v>
      </c>
      <c r="I889" s="101">
        <v>0</v>
      </c>
      <c r="J889" s="101">
        <v>0</v>
      </c>
      <c r="K889" s="75">
        <f t="shared" si="193"/>
        <v>0</v>
      </c>
      <c r="L889" s="120">
        <v>0</v>
      </c>
      <c r="M889" s="120">
        <v>0</v>
      </c>
      <c r="N889" s="120">
        <v>0</v>
      </c>
      <c r="O889" s="120">
        <v>0</v>
      </c>
      <c r="P889" s="352">
        <f t="shared" si="189"/>
        <v>0</v>
      </c>
      <c r="Q889" s="161">
        <v>0</v>
      </c>
      <c r="R889" s="120">
        <v>0</v>
      </c>
      <c r="S889" s="120">
        <v>0</v>
      </c>
      <c r="T889" s="120">
        <v>0</v>
      </c>
      <c r="U889" s="352">
        <f t="shared" si="191"/>
        <v>0</v>
      </c>
    </row>
    <row r="890" spans="2:21" s="73" customFormat="1" ht="21.75" thickBot="1" x14ac:dyDescent="0.3">
      <c r="B890" s="517"/>
      <c r="C890" s="767"/>
      <c r="D890" s="634"/>
      <c r="E890" s="249" t="s">
        <v>637</v>
      </c>
      <c r="F890" s="54">
        <f t="shared" si="192"/>
        <v>0</v>
      </c>
      <c r="G890" s="101">
        <v>0</v>
      </c>
      <c r="H890" s="101">
        <v>0</v>
      </c>
      <c r="I890" s="101">
        <v>0</v>
      </c>
      <c r="J890" s="101">
        <v>0</v>
      </c>
      <c r="K890" s="75">
        <f t="shared" si="193"/>
        <v>0</v>
      </c>
      <c r="L890" s="120">
        <v>0</v>
      </c>
      <c r="M890" s="120">
        <v>0</v>
      </c>
      <c r="N890" s="120">
        <v>0</v>
      </c>
      <c r="O890" s="120">
        <v>0</v>
      </c>
      <c r="P890" s="352">
        <f t="shared" si="189"/>
        <v>0</v>
      </c>
      <c r="Q890" s="161">
        <v>0</v>
      </c>
      <c r="R890" s="120">
        <v>0</v>
      </c>
      <c r="S890" s="120">
        <v>0</v>
      </c>
      <c r="T890" s="120">
        <v>0</v>
      </c>
      <c r="U890" s="352">
        <f t="shared" si="191"/>
        <v>0</v>
      </c>
    </row>
    <row r="891" spans="2:21" s="73" customFormat="1" ht="21.75" thickBot="1" x14ac:dyDescent="0.3">
      <c r="B891" s="517"/>
      <c r="C891" s="767"/>
      <c r="D891" s="635"/>
      <c r="E891" s="100" t="s">
        <v>636</v>
      </c>
      <c r="F891" s="54">
        <f t="shared" si="192"/>
        <v>0</v>
      </c>
      <c r="G891" s="101">
        <v>0</v>
      </c>
      <c r="H891" s="101">
        <v>0</v>
      </c>
      <c r="I891" s="101">
        <v>0</v>
      </c>
      <c r="J891" s="101">
        <v>0</v>
      </c>
      <c r="K891" s="75">
        <f t="shared" si="193"/>
        <v>0</v>
      </c>
      <c r="L891" s="120">
        <v>0</v>
      </c>
      <c r="M891" s="120">
        <v>0</v>
      </c>
      <c r="N891" s="120">
        <v>0</v>
      </c>
      <c r="O891" s="120">
        <v>0</v>
      </c>
      <c r="P891" s="352">
        <f t="shared" si="189"/>
        <v>0</v>
      </c>
      <c r="Q891" s="161">
        <v>0</v>
      </c>
      <c r="R891" s="120">
        <v>0</v>
      </c>
      <c r="S891" s="120">
        <v>0</v>
      </c>
      <c r="T891" s="120">
        <v>0</v>
      </c>
      <c r="U891" s="352">
        <f t="shared" si="191"/>
        <v>0</v>
      </c>
    </row>
    <row r="892" spans="2:21" s="73" customFormat="1" ht="33" customHeight="1" x14ac:dyDescent="0.25">
      <c r="B892" s="517">
        <v>7</v>
      </c>
      <c r="C892" s="767"/>
      <c r="D892" s="633" t="s">
        <v>607</v>
      </c>
      <c r="E892" s="127" t="s">
        <v>120</v>
      </c>
      <c r="F892" s="54">
        <f t="shared" si="192"/>
        <v>0</v>
      </c>
      <c r="G892" s="101">
        <v>0</v>
      </c>
      <c r="H892" s="101">
        <v>0</v>
      </c>
      <c r="I892" s="101">
        <v>0</v>
      </c>
      <c r="J892" s="101">
        <v>0</v>
      </c>
      <c r="K892" s="75">
        <f t="shared" si="193"/>
        <v>0</v>
      </c>
      <c r="L892" s="120">
        <v>0</v>
      </c>
      <c r="M892" s="120">
        <v>0</v>
      </c>
      <c r="N892" s="120">
        <v>0</v>
      </c>
      <c r="O892" s="120">
        <v>0</v>
      </c>
      <c r="P892" s="352">
        <f t="shared" si="189"/>
        <v>0</v>
      </c>
      <c r="Q892" s="120">
        <v>0</v>
      </c>
      <c r="R892" s="120">
        <v>0</v>
      </c>
      <c r="S892" s="120">
        <v>0</v>
      </c>
      <c r="T892" s="120">
        <v>0</v>
      </c>
      <c r="U892" s="352">
        <f t="shared" si="191"/>
        <v>0</v>
      </c>
    </row>
    <row r="893" spans="2:21" s="73" customFormat="1" ht="27.6" customHeight="1" x14ac:dyDescent="0.25">
      <c r="B893" s="517"/>
      <c r="C893" s="767"/>
      <c r="D893" s="634"/>
      <c r="E893" s="98" t="s">
        <v>207</v>
      </c>
      <c r="F893" s="54">
        <f t="shared" si="192"/>
        <v>0</v>
      </c>
      <c r="G893" s="101">
        <v>0</v>
      </c>
      <c r="H893" s="101">
        <v>0</v>
      </c>
      <c r="I893" s="101">
        <v>0</v>
      </c>
      <c r="J893" s="101">
        <v>0</v>
      </c>
      <c r="K893" s="75">
        <f t="shared" si="193"/>
        <v>0</v>
      </c>
      <c r="L893" s="120">
        <v>0</v>
      </c>
      <c r="M893" s="120">
        <v>0</v>
      </c>
      <c r="N893" s="120">
        <v>0</v>
      </c>
      <c r="O893" s="120">
        <v>0</v>
      </c>
      <c r="P893" s="352">
        <f t="shared" si="189"/>
        <v>0</v>
      </c>
      <c r="Q893" s="120">
        <v>0</v>
      </c>
      <c r="R893" s="120">
        <v>0</v>
      </c>
      <c r="S893" s="120">
        <v>0</v>
      </c>
      <c r="T893" s="120">
        <v>0</v>
      </c>
      <c r="U893" s="352">
        <f t="shared" si="191"/>
        <v>0</v>
      </c>
    </row>
    <row r="894" spans="2:21" s="73" customFormat="1" ht="27.6" customHeight="1" thickBot="1" x14ac:dyDescent="0.3">
      <c r="B894" s="517"/>
      <c r="C894" s="767"/>
      <c r="D894" s="634"/>
      <c r="E894" s="98" t="s">
        <v>116</v>
      </c>
      <c r="F894" s="54">
        <f t="shared" si="192"/>
        <v>0</v>
      </c>
      <c r="G894" s="101">
        <v>0</v>
      </c>
      <c r="H894" s="101">
        <v>0</v>
      </c>
      <c r="I894" s="101">
        <v>0</v>
      </c>
      <c r="J894" s="101">
        <v>0</v>
      </c>
      <c r="K894" s="75">
        <f t="shared" si="193"/>
        <v>0</v>
      </c>
      <c r="L894" s="120">
        <v>0</v>
      </c>
      <c r="M894" s="120">
        <v>0</v>
      </c>
      <c r="N894" s="120">
        <v>0</v>
      </c>
      <c r="O894" s="120">
        <v>0</v>
      </c>
      <c r="P894" s="352">
        <f t="shared" si="189"/>
        <v>0</v>
      </c>
      <c r="Q894" s="161">
        <v>0</v>
      </c>
      <c r="R894" s="120">
        <v>0</v>
      </c>
      <c r="S894" s="120">
        <v>0</v>
      </c>
      <c r="T894" s="120">
        <v>0</v>
      </c>
      <c r="U894" s="352">
        <f t="shared" si="191"/>
        <v>0</v>
      </c>
    </row>
    <row r="895" spans="2:21" s="73" customFormat="1" ht="27.6" customHeight="1" thickBot="1" x14ac:dyDescent="0.3">
      <c r="B895" s="517"/>
      <c r="C895" s="767"/>
      <c r="D895" s="634"/>
      <c r="E895" s="249" t="s">
        <v>637</v>
      </c>
      <c r="F895" s="54">
        <f t="shared" si="192"/>
        <v>0</v>
      </c>
      <c r="G895" s="101">
        <v>0</v>
      </c>
      <c r="H895" s="101">
        <v>0</v>
      </c>
      <c r="I895" s="101">
        <v>0</v>
      </c>
      <c r="J895" s="101">
        <v>0</v>
      </c>
      <c r="K895" s="75">
        <f t="shared" si="193"/>
        <v>0</v>
      </c>
      <c r="L895" s="120">
        <v>0</v>
      </c>
      <c r="M895" s="120">
        <v>0</v>
      </c>
      <c r="N895" s="120">
        <v>0</v>
      </c>
      <c r="O895" s="120">
        <v>0</v>
      </c>
      <c r="P895" s="352">
        <f t="shared" si="189"/>
        <v>0</v>
      </c>
      <c r="Q895" s="161">
        <v>0</v>
      </c>
      <c r="R895" s="120">
        <v>0</v>
      </c>
      <c r="S895" s="120">
        <v>0</v>
      </c>
      <c r="T895" s="120">
        <v>0</v>
      </c>
      <c r="U895" s="352">
        <f t="shared" si="191"/>
        <v>0</v>
      </c>
    </row>
    <row r="896" spans="2:21" s="73" customFormat="1" ht="28.9" customHeight="1" thickBot="1" x14ac:dyDescent="0.3">
      <c r="B896" s="517"/>
      <c r="C896" s="767"/>
      <c r="D896" s="635"/>
      <c r="E896" s="100" t="s">
        <v>636</v>
      </c>
      <c r="F896" s="54">
        <f t="shared" si="192"/>
        <v>0</v>
      </c>
      <c r="G896" s="101">
        <v>0</v>
      </c>
      <c r="H896" s="101">
        <v>0</v>
      </c>
      <c r="I896" s="101">
        <v>0</v>
      </c>
      <c r="J896" s="101">
        <v>0</v>
      </c>
      <c r="K896" s="75">
        <f t="shared" si="193"/>
        <v>0</v>
      </c>
      <c r="L896" s="120">
        <v>0</v>
      </c>
      <c r="M896" s="120">
        <v>0</v>
      </c>
      <c r="N896" s="120">
        <v>0</v>
      </c>
      <c r="O896" s="120">
        <v>0</v>
      </c>
      <c r="P896" s="352">
        <f t="shared" si="189"/>
        <v>0</v>
      </c>
      <c r="Q896" s="161">
        <v>0</v>
      </c>
      <c r="R896" s="120">
        <v>0</v>
      </c>
      <c r="S896" s="120">
        <v>0</v>
      </c>
      <c r="T896" s="120">
        <v>0</v>
      </c>
      <c r="U896" s="352">
        <f t="shared" si="191"/>
        <v>0</v>
      </c>
    </row>
    <row r="897" spans="2:21" s="73" customFormat="1" ht="18" customHeight="1" thickBot="1" x14ac:dyDescent="0.3">
      <c r="B897" s="517">
        <v>8</v>
      </c>
      <c r="C897" s="767"/>
      <c r="D897" s="633" t="s">
        <v>609</v>
      </c>
      <c r="E897" s="96" t="s">
        <v>120</v>
      </c>
      <c r="F897" s="54">
        <f t="shared" si="192"/>
        <v>0</v>
      </c>
      <c r="G897" s="158"/>
      <c r="H897" s="158"/>
      <c r="I897" s="158"/>
      <c r="J897" s="158"/>
      <c r="K897" s="75">
        <f t="shared" si="193"/>
        <v>0</v>
      </c>
      <c r="L897" s="305"/>
      <c r="M897" s="305"/>
      <c r="N897" s="305"/>
      <c r="O897" s="305"/>
      <c r="P897" s="352">
        <f t="shared" si="189"/>
        <v>0</v>
      </c>
      <c r="Q897" s="305"/>
      <c r="R897" s="305"/>
      <c r="S897" s="305"/>
      <c r="T897" s="305"/>
      <c r="U897" s="352">
        <f t="shared" si="191"/>
        <v>0</v>
      </c>
    </row>
    <row r="898" spans="2:21" s="73" customFormat="1" ht="18" customHeight="1" thickBot="1" x14ac:dyDescent="0.3">
      <c r="B898" s="517"/>
      <c r="C898" s="767"/>
      <c r="D898" s="634"/>
      <c r="E898" s="97" t="s">
        <v>207</v>
      </c>
      <c r="F898" s="54">
        <f t="shared" si="192"/>
        <v>0</v>
      </c>
      <c r="G898" s="158"/>
      <c r="H898" s="158"/>
      <c r="I898" s="158"/>
      <c r="J898" s="158"/>
      <c r="K898" s="75">
        <f t="shared" si="193"/>
        <v>0</v>
      </c>
      <c r="L898" s="305"/>
      <c r="M898" s="305"/>
      <c r="N898" s="305"/>
      <c r="O898" s="305"/>
      <c r="P898" s="352">
        <f t="shared" si="189"/>
        <v>0</v>
      </c>
      <c r="Q898" s="305"/>
      <c r="R898" s="305"/>
      <c r="S898" s="305"/>
      <c r="T898" s="305"/>
      <c r="U898" s="352">
        <f t="shared" si="191"/>
        <v>0</v>
      </c>
    </row>
    <row r="899" spans="2:21" s="73" customFormat="1" ht="18" customHeight="1" thickBot="1" x14ac:dyDescent="0.3">
      <c r="B899" s="517"/>
      <c r="C899" s="767"/>
      <c r="D899" s="634"/>
      <c r="E899" s="90" t="s">
        <v>116</v>
      </c>
      <c r="F899" s="54">
        <f t="shared" si="192"/>
        <v>0</v>
      </c>
      <c r="G899" s="161">
        <v>0</v>
      </c>
      <c r="H899" s="161">
        <v>0</v>
      </c>
      <c r="I899" s="161">
        <v>0</v>
      </c>
      <c r="J899" s="161">
        <v>0</v>
      </c>
      <c r="K899" s="75">
        <f t="shared" si="193"/>
        <v>0</v>
      </c>
      <c r="L899" s="161">
        <v>0</v>
      </c>
      <c r="M899" s="161">
        <v>0</v>
      </c>
      <c r="N899" s="161">
        <v>0</v>
      </c>
      <c r="O899" s="161">
        <v>0</v>
      </c>
      <c r="P899" s="352">
        <f t="shared" si="189"/>
        <v>0</v>
      </c>
      <c r="Q899" s="161">
        <v>0</v>
      </c>
      <c r="R899" s="161">
        <v>0</v>
      </c>
      <c r="S899" s="161">
        <v>0</v>
      </c>
      <c r="T899" s="161">
        <v>0</v>
      </c>
      <c r="U899" s="352">
        <f t="shared" si="191"/>
        <v>0</v>
      </c>
    </row>
    <row r="900" spans="2:21" s="73" customFormat="1" ht="18" customHeight="1" thickBot="1" x14ac:dyDescent="0.3">
      <c r="B900" s="517"/>
      <c r="C900" s="767"/>
      <c r="D900" s="634"/>
      <c r="E900" s="249" t="s">
        <v>637</v>
      </c>
      <c r="F900" s="54">
        <f t="shared" si="192"/>
        <v>0</v>
      </c>
      <c r="G900" s="161">
        <v>0</v>
      </c>
      <c r="H900" s="161">
        <v>0</v>
      </c>
      <c r="I900" s="161">
        <v>0</v>
      </c>
      <c r="J900" s="161">
        <v>0</v>
      </c>
      <c r="K900" s="75">
        <f t="shared" si="193"/>
        <v>0</v>
      </c>
      <c r="L900" s="161">
        <v>0</v>
      </c>
      <c r="M900" s="161">
        <v>0</v>
      </c>
      <c r="N900" s="161">
        <v>0</v>
      </c>
      <c r="O900" s="161">
        <v>0</v>
      </c>
      <c r="P900" s="352">
        <f t="shared" si="189"/>
        <v>0</v>
      </c>
      <c r="Q900" s="161">
        <v>0</v>
      </c>
      <c r="R900" s="161">
        <v>0</v>
      </c>
      <c r="S900" s="161">
        <v>0</v>
      </c>
      <c r="T900" s="161">
        <v>0</v>
      </c>
      <c r="U900" s="352">
        <f t="shared" si="191"/>
        <v>0</v>
      </c>
    </row>
    <row r="901" spans="2:21" s="73" customFormat="1" ht="18" customHeight="1" thickBot="1" x14ac:dyDescent="0.3">
      <c r="B901" s="517"/>
      <c r="C901" s="767"/>
      <c r="D901" s="635"/>
      <c r="E901" s="100" t="s">
        <v>636</v>
      </c>
      <c r="F901" s="54">
        <f t="shared" si="192"/>
        <v>0</v>
      </c>
      <c r="G901" s="161">
        <v>0</v>
      </c>
      <c r="H901" s="161">
        <v>0</v>
      </c>
      <c r="I901" s="161">
        <v>0</v>
      </c>
      <c r="J901" s="161">
        <v>0</v>
      </c>
      <c r="K901" s="75">
        <f t="shared" si="193"/>
        <v>0</v>
      </c>
      <c r="L901" s="161">
        <v>0</v>
      </c>
      <c r="M901" s="161">
        <v>0</v>
      </c>
      <c r="N901" s="161">
        <v>0</v>
      </c>
      <c r="O901" s="161">
        <v>0</v>
      </c>
      <c r="P901" s="352">
        <f t="shared" si="189"/>
        <v>0</v>
      </c>
      <c r="Q901" s="161">
        <v>0</v>
      </c>
      <c r="R901" s="161">
        <v>0</v>
      </c>
      <c r="S901" s="161">
        <v>0</v>
      </c>
      <c r="T901" s="161">
        <v>0</v>
      </c>
      <c r="U901" s="352">
        <f t="shared" si="191"/>
        <v>0</v>
      </c>
    </row>
    <row r="902" spans="2:21" s="261" customFormat="1" ht="16.5" customHeight="1" x14ac:dyDescent="0.25">
      <c r="B902" s="71"/>
      <c r="C902" s="767"/>
      <c r="D902" s="663" t="s">
        <v>323</v>
      </c>
      <c r="E902" s="664"/>
      <c r="F902" s="54">
        <f t="shared" si="192"/>
        <v>0</v>
      </c>
      <c r="G902" s="75">
        <f t="shared" ref="G902:J902" si="200">G862+G867+G872+G877+G882+G887+G897+G892</f>
        <v>0</v>
      </c>
      <c r="H902" s="75">
        <f t="shared" si="200"/>
        <v>0</v>
      </c>
      <c r="I902" s="75">
        <f t="shared" si="200"/>
        <v>0</v>
      </c>
      <c r="J902" s="75">
        <f t="shared" si="200"/>
        <v>0</v>
      </c>
      <c r="K902" s="75">
        <f t="shared" si="193"/>
        <v>0</v>
      </c>
      <c r="L902" s="75">
        <f t="shared" ref="L902:O902" si="201">L862+L867+L872+L877+L882+L887+L897+L892</f>
        <v>0</v>
      </c>
      <c r="M902" s="75">
        <f t="shared" si="201"/>
        <v>0</v>
      </c>
      <c r="N902" s="75">
        <f t="shared" si="201"/>
        <v>0</v>
      </c>
      <c r="O902" s="75">
        <f t="shared" si="201"/>
        <v>0</v>
      </c>
      <c r="P902" s="352">
        <f t="shared" si="189"/>
        <v>0</v>
      </c>
      <c r="Q902" s="75">
        <f t="shared" ref="Q902:T902" si="202">Q862+Q867+Q872+Q877+Q882+Q887+Q897+Q892</f>
        <v>0</v>
      </c>
      <c r="R902" s="75">
        <f t="shared" si="202"/>
        <v>0</v>
      </c>
      <c r="S902" s="75">
        <f t="shared" si="202"/>
        <v>0</v>
      </c>
      <c r="T902" s="75">
        <f t="shared" si="202"/>
        <v>0</v>
      </c>
      <c r="U902" s="352">
        <f t="shared" si="191"/>
        <v>0</v>
      </c>
    </row>
    <row r="903" spans="2:21" s="261" customFormat="1" ht="16.5" customHeight="1" x14ac:dyDescent="0.25">
      <c r="B903" s="20"/>
      <c r="C903" s="767"/>
      <c r="D903" s="661" t="s">
        <v>325</v>
      </c>
      <c r="E903" s="662"/>
      <c r="F903" s="54">
        <f t="shared" si="192"/>
        <v>0</v>
      </c>
      <c r="G903" s="75">
        <f t="shared" ref="G903:J904" si="203">G863+G868+G873+G878+G883+G888+G898</f>
        <v>0</v>
      </c>
      <c r="H903" s="75">
        <f t="shared" si="203"/>
        <v>0</v>
      </c>
      <c r="I903" s="75">
        <f t="shared" si="203"/>
        <v>0</v>
      </c>
      <c r="J903" s="75">
        <f t="shared" si="203"/>
        <v>0</v>
      </c>
      <c r="K903" s="75">
        <f t="shared" si="193"/>
        <v>0</v>
      </c>
      <c r="L903" s="75">
        <f t="shared" ref="L903:O904" si="204">L863+L868+L873+L878+L883+L888+L898</f>
        <v>0</v>
      </c>
      <c r="M903" s="75">
        <f t="shared" si="204"/>
        <v>0</v>
      </c>
      <c r="N903" s="75">
        <f t="shared" si="204"/>
        <v>0</v>
      </c>
      <c r="O903" s="75">
        <f t="shared" si="204"/>
        <v>0</v>
      </c>
      <c r="P903" s="352">
        <f t="shared" si="189"/>
        <v>0</v>
      </c>
      <c r="Q903" s="75">
        <f t="shared" ref="Q903:T904" si="205">Q863+Q868+Q873+Q878+Q883+Q888+Q898</f>
        <v>0</v>
      </c>
      <c r="R903" s="75">
        <f t="shared" si="205"/>
        <v>0</v>
      </c>
      <c r="S903" s="75">
        <f t="shared" si="205"/>
        <v>0</v>
      </c>
      <c r="T903" s="75">
        <f t="shared" si="205"/>
        <v>0</v>
      </c>
      <c r="U903" s="352">
        <f t="shared" si="191"/>
        <v>0</v>
      </c>
    </row>
    <row r="904" spans="2:21" s="261" customFormat="1" ht="16.5" customHeight="1" thickBot="1" x14ac:dyDescent="0.3">
      <c r="B904" s="20"/>
      <c r="C904" s="767"/>
      <c r="D904" s="665" t="s">
        <v>324</v>
      </c>
      <c r="E904" s="666"/>
      <c r="F904" s="54">
        <f t="shared" si="192"/>
        <v>0</v>
      </c>
      <c r="G904" s="75">
        <f t="shared" si="203"/>
        <v>0</v>
      </c>
      <c r="H904" s="75">
        <f t="shared" si="203"/>
        <v>0</v>
      </c>
      <c r="I904" s="75">
        <f t="shared" si="203"/>
        <v>0</v>
      </c>
      <c r="J904" s="75">
        <f t="shared" si="203"/>
        <v>0</v>
      </c>
      <c r="K904" s="75">
        <f t="shared" si="193"/>
        <v>0</v>
      </c>
      <c r="L904" s="75">
        <f t="shared" si="204"/>
        <v>0</v>
      </c>
      <c r="M904" s="75">
        <f t="shared" si="204"/>
        <v>0</v>
      </c>
      <c r="N904" s="75">
        <f t="shared" si="204"/>
        <v>0</v>
      </c>
      <c r="O904" s="75">
        <f t="shared" si="204"/>
        <v>0</v>
      </c>
      <c r="P904" s="352">
        <f t="shared" si="189"/>
        <v>0</v>
      </c>
      <c r="Q904" s="75">
        <f t="shared" si="205"/>
        <v>0</v>
      </c>
      <c r="R904" s="75">
        <f t="shared" si="205"/>
        <v>0</v>
      </c>
      <c r="S904" s="75">
        <f t="shared" si="205"/>
        <v>0</v>
      </c>
      <c r="T904" s="75">
        <f t="shared" si="205"/>
        <v>0</v>
      </c>
      <c r="U904" s="352">
        <f t="shared" si="191"/>
        <v>0</v>
      </c>
    </row>
    <row r="905" spans="2:21" s="261" customFormat="1" ht="16.5" customHeight="1" thickBot="1" x14ac:dyDescent="0.3">
      <c r="B905" s="235"/>
      <c r="C905" s="768"/>
      <c r="D905" s="659" t="s">
        <v>499</v>
      </c>
      <c r="E905" s="660"/>
      <c r="F905" s="54">
        <f t="shared" si="192"/>
        <v>6</v>
      </c>
      <c r="G905" s="75">
        <f t="shared" ref="G905:J906" si="206">G865+G870+G875+G880+G885+G890+G900+G895</f>
        <v>0</v>
      </c>
      <c r="H905" s="75">
        <f t="shared" si="206"/>
        <v>0</v>
      </c>
      <c r="I905" s="75">
        <f t="shared" si="206"/>
        <v>0</v>
      </c>
      <c r="J905" s="75">
        <f t="shared" si="206"/>
        <v>0</v>
      </c>
      <c r="K905" s="75">
        <f t="shared" si="193"/>
        <v>0</v>
      </c>
      <c r="L905" s="75">
        <f t="shared" ref="L905:O906" si="207">L865+L870+L875+L880+L885+L890+L900+L895</f>
        <v>5</v>
      </c>
      <c r="M905" s="75">
        <f t="shared" si="207"/>
        <v>0</v>
      </c>
      <c r="N905" s="75">
        <f t="shared" si="207"/>
        <v>0</v>
      </c>
      <c r="O905" s="75">
        <f t="shared" si="207"/>
        <v>0</v>
      </c>
      <c r="P905" s="352">
        <f t="shared" si="189"/>
        <v>5</v>
      </c>
      <c r="Q905" s="75">
        <f t="shared" ref="Q905:T906" si="208">Q865+Q870+Q875+Q880+Q885+Q890+Q900+Q895</f>
        <v>0</v>
      </c>
      <c r="R905" s="75">
        <f t="shared" si="208"/>
        <v>0</v>
      </c>
      <c r="S905" s="75">
        <f t="shared" si="208"/>
        <v>1</v>
      </c>
      <c r="T905" s="75">
        <f t="shared" si="208"/>
        <v>0</v>
      </c>
      <c r="U905" s="352">
        <f t="shared" si="191"/>
        <v>1</v>
      </c>
    </row>
    <row r="906" spans="2:21" s="261" customFormat="1" ht="16.5" customHeight="1" thickBot="1" x14ac:dyDescent="0.3">
      <c r="B906" s="179"/>
      <c r="C906" s="769"/>
      <c r="D906" s="659" t="s">
        <v>666</v>
      </c>
      <c r="E906" s="660"/>
      <c r="F906" s="54">
        <f t="shared" si="192"/>
        <v>0</v>
      </c>
      <c r="G906" s="75">
        <f t="shared" si="206"/>
        <v>0</v>
      </c>
      <c r="H906" s="75">
        <f t="shared" si="206"/>
        <v>0</v>
      </c>
      <c r="I906" s="75">
        <f t="shared" si="206"/>
        <v>0</v>
      </c>
      <c r="J906" s="75">
        <f t="shared" si="206"/>
        <v>0</v>
      </c>
      <c r="K906" s="75">
        <f t="shared" si="193"/>
        <v>0</v>
      </c>
      <c r="L906" s="75">
        <f t="shared" si="207"/>
        <v>0</v>
      </c>
      <c r="M906" s="75">
        <f t="shared" si="207"/>
        <v>0</v>
      </c>
      <c r="N906" s="75">
        <f t="shared" si="207"/>
        <v>0</v>
      </c>
      <c r="O906" s="75">
        <f t="shared" si="207"/>
        <v>0</v>
      </c>
      <c r="P906" s="352">
        <f t="shared" ref="P906:P969" si="209">L906+M906+N906+O906</f>
        <v>0</v>
      </c>
      <c r="Q906" s="75">
        <f t="shared" si="208"/>
        <v>0</v>
      </c>
      <c r="R906" s="75">
        <f t="shared" si="208"/>
        <v>0</v>
      </c>
      <c r="S906" s="75">
        <f t="shared" si="208"/>
        <v>0</v>
      </c>
      <c r="T906" s="75">
        <f t="shared" si="208"/>
        <v>0</v>
      </c>
      <c r="U906" s="352">
        <f t="shared" ref="U906:U969" si="210">Q906+R906+S906+T906</f>
        <v>0</v>
      </c>
    </row>
    <row r="907" spans="2:21" s="261" customFormat="1" ht="23.25" customHeight="1" x14ac:dyDescent="0.25">
      <c r="B907" s="724">
        <v>1</v>
      </c>
      <c r="C907" s="766" t="s">
        <v>399</v>
      </c>
      <c r="D907" s="642" t="s">
        <v>398</v>
      </c>
      <c r="E907" s="111" t="s">
        <v>120</v>
      </c>
      <c r="F907" s="54">
        <f t="shared" ref="F907:F970" si="211">K907+P907+U907</f>
        <v>0</v>
      </c>
      <c r="G907" s="124">
        <v>0</v>
      </c>
      <c r="H907" s="124">
        <v>0</v>
      </c>
      <c r="I907" s="124">
        <v>0</v>
      </c>
      <c r="J907" s="124">
        <v>0</v>
      </c>
      <c r="K907" s="75">
        <f t="shared" ref="K907:K970" si="212">G907+H907+I907+J907</f>
        <v>0</v>
      </c>
      <c r="L907" s="124">
        <v>0</v>
      </c>
      <c r="M907" s="124">
        <v>0</v>
      </c>
      <c r="N907" s="124">
        <v>0</v>
      </c>
      <c r="O907" s="124">
        <v>0</v>
      </c>
      <c r="P907" s="352">
        <f t="shared" si="209"/>
        <v>0</v>
      </c>
      <c r="Q907" s="124">
        <v>0</v>
      </c>
      <c r="R907" s="124">
        <v>0</v>
      </c>
      <c r="S907" s="124">
        <v>0</v>
      </c>
      <c r="T907" s="124">
        <v>0</v>
      </c>
      <c r="U907" s="352">
        <f t="shared" si="210"/>
        <v>0</v>
      </c>
    </row>
    <row r="908" spans="2:21" s="261" customFormat="1" ht="23.25" customHeight="1" x14ac:dyDescent="0.25">
      <c r="B908" s="725"/>
      <c r="C908" s="712"/>
      <c r="D908" s="643"/>
      <c r="E908" s="90" t="s">
        <v>207</v>
      </c>
      <c r="F908" s="54">
        <f t="shared" si="211"/>
        <v>0</v>
      </c>
      <c r="G908" s="121">
        <v>0</v>
      </c>
      <c r="H908" s="121">
        <v>0</v>
      </c>
      <c r="I908" s="121">
        <v>0</v>
      </c>
      <c r="J908" s="121">
        <v>0</v>
      </c>
      <c r="K908" s="75">
        <f t="shared" si="212"/>
        <v>0</v>
      </c>
      <c r="L908" s="121">
        <v>0</v>
      </c>
      <c r="M908" s="121">
        <v>0</v>
      </c>
      <c r="N908" s="121">
        <v>0</v>
      </c>
      <c r="O908" s="121">
        <v>0</v>
      </c>
      <c r="P908" s="352">
        <f t="shared" si="209"/>
        <v>0</v>
      </c>
      <c r="Q908" s="121">
        <v>0</v>
      </c>
      <c r="R908" s="121">
        <v>0</v>
      </c>
      <c r="S908" s="121">
        <v>0</v>
      </c>
      <c r="T908" s="121">
        <v>0</v>
      </c>
      <c r="U908" s="352">
        <f t="shared" si="210"/>
        <v>0</v>
      </c>
    </row>
    <row r="909" spans="2:21" s="261" customFormat="1" ht="23.25" customHeight="1" thickBot="1" x14ac:dyDescent="0.3">
      <c r="B909" s="725"/>
      <c r="C909" s="712"/>
      <c r="D909" s="644"/>
      <c r="E909" s="91" t="s">
        <v>116</v>
      </c>
      <c r="F909" s="54">
        <f t="shared" si="211"/>
        <v>0</v>
      </c>
      <c r="G909" s="161">
        <v>0</v>
      </c>
      <c r="H909" s="161">
        <v>0</v>
      </c>
      <c r="I909" s="161">
        <v>0</v>
      </c>
      <c r="J909" s="161">
        <v>0</v>
      </c>
      <c r="K909" s="75">
        <f t="shared" si="212"/>
        <v>0</v>
      </c>
      <c r="L909" s="161">
        <v>0</v>
      </c>
      <c r="M909" s="161">
        <v>0</v>
      </c>
      <c r="N909" s="161">
        <v>0</v>
      </c>
      <c r="O909" s="161">
        <v>0</v>
      </c>
      <c r="P909" s="352">
        <f t="shared" si="209"/>
        <v>0</v>
      </c>
      <c r="Q909" s="161">
        <v>0</v>
      </c>
      <c r="R909" s="161">
        <v>0</v>
      </c>
      <c r="S909" s="161">
        <v>0</v>
      </c>
      <c r="T909" s="161">
        <v>0</v>
      </c>
      <c r="U909" s="352">
        <f t="shared" si="210"/>
        <v>0</v>
      </c>
    </row>
    <row r="910" spans="2:21" s="261" customFormat="1" ht="16.5" customHeight="1" x14ac:dyDescent="0.25">
      <c r="B910" s="20"/>
      <c r="C910" s="712"/>
      <c r="D910" s="663" t="s">
        <v>400</v>
      </c>
      <c r="E910" s="664"/>
      <c r="F910" s="54">
        <f t="shared" si="211"/>
        <v>0</v>
      </c>
      <c r="G910" s="75">
        <f t="shared" ref="G910:J912" si="213">G907</f>
        <v>0</v>
      </c>
      <c r="H910" s="75">
        <f t="shared" si="213"/>
        <v>0</v>
      </c>
      <c r="I910" s="75">
        <f t="shared" si="213"/>
        <v>0</v>
      </c>
      <c r="J910" s="75">
        <f t="shared" si="213"/>
        <v>0</v>
      </c>
      <c r="K910" s="75">
        <f t="shared" si="212"/>
        <v>0</v>
      </c>
      <c r="L910" s="75">
        <f t="shared" ref="L910:O912" si="214">L907</f>
        <v>0</v>
      </c>
      <c r="M910" s="75">
        <f t="shared" si="214"/>
        <v>0</v>
      </c>
      <c r="N910" s="75">
        <f t="shared" si="214"/>
        <v>0</v>
      </c>
      <c r="O910" s="75">
        <f t="shared" si="214"/>
        <v>0</v>
      </c>
      <c r="P910" s="352">
        <f t="shared" si="209"/>
        <v>0</v>
      </c>
      <c r="Q910" s="75">
        <f t="shared" ref="Q910:T912" si="215">Q907</f>
        <v>0</v>
      </c>
      <c r="R910" s="75">
        <f t="shared" si="215"/>
        <v>0</v>
      </c>
      <c r="S910" s="75">
        <f t="shared" si="215"/>
        <v>0</v>
      </c>
      <c r="T910" s="75">
        <f t="shared" si="215"/>
        <v>0</v>
      </c>
      <c r="U910" s="352">
        <f t="shared" si="210"/>
        <v>0</v>
      </c>
    </row>
    <row r="911" spans="2:21" s="261" customFormat="1" ht="16.5" customHeight="1" x14ac:dyDescent="0.25">
      <c r="B911" s="20"/>
      <c r="C911" s="712"/>
      <c r="D911" s="661" t="s">
        <v>401</v>
      </c>
      <c r="E911" s="662"/>
      <c r="F911" s="54">
        <f t="shared" si="211"/>
        <v>0</v>
      </c>
      <c r="G911" s="75">
        <f t="shared" si="213"/>
        <v>0</v>
      </c>
      <c r="H911" s="75">
        <f t="shared" si="213"/>
        <v>0</v>
      </c>
      <c r="I911" s="75">
        <f t="shared" si="213"/>
        <v>0</v>
      </c>
      <c r="J911" s="75">
        <f t="shared" si="213"/>
        <v>0</v>
      </c>
      <c r="K911" s="75">
        <f t="shared" si="212"/>
        <v>0</v>
      </c>
      <c r="L911" s="75">
        <f t="shared" si="214"/>
        <v>0</v>
      </c>
      <c r="M911" s="75">
        <f t="shared" si="214"/>
        <v>0</v>
      </c>
      <c r="N911" s="75">
        <f t="shared" si="214"/>
        <v>0</v>
      </c>
      <c r="O911" s="75">
        <f t="shared" si="214"/>
        <v>0</v>
      </c>
      <c r="P911" s="352">
        <f t="shared" si="209"/>
        <v>0</v>
      </c>
      <c r="Q911" s="75">
        <f t="shared" si="215"/>
        <v>0</v>
      </c>
      <c r="R911" s="75">
        <f t="shared" si="215"/>
        <v>0</v>
      </c>
      <c r="S911" s="75">
        <f t="shared" si="215"/>
        <v>0</v>
      </c>
      <c r="T911" s="75">
        <f t="shared" si="215"/>
        <v>0</v>
      </c>
      <c r="U911" s="352">
        <f t="shared" si="210"/>
        <v>0</v>
      </c>
    </row>
    <row r="912" spans="2:21" s="261" customFormat="1" ht="16.5" customHeight="1" thickBot="1" x14ac:dyDescent="0.3">
      <c r="B912" s="179"/>
      <c r="C912" s="714"/>
      <c r="D912" s="665" t="s">
        <v>402</v>
      </c>
      <c r="E912" s="666"/>
      <c r="F912" s="54">
        <f t="shared" si="211"/>
        <v>0</v>
      </c>
      <c r="G912" s="75">
        <f t="shared" si="213"/>
        <v>0</v>
      </c>
      <c r="H912" s="75">
        <f t="shared" si="213"/>
        <v>0</v>
      </c>
      <c r="I912" s="75">
        <f t="shared" si="213"/>
        <v>0</v>
      </c>
      <c r="J912" s="75">
        <f t="shared" si="213"/>
        <v>0</v>
      </c>
      <c r="K912" s="75">
        <f t="shared" si="212"/>
        <v>0</v>
      </c>
      <c r="L912" s="75">
        <f t="shared" si="214"/>
        <v>0</v>
      </c>
      <c r="M912" s="75">
        <f t="shared" si="214"/>
        <v>0</v>
      </c>
      <c r="N912" s="75">
        <f t="shared" si="214"/>
        <v>0</v>
      </c>
      <c r="O912" s="75">
        <f t="shared" si="214"/>
        <v>0</v>
      </c>
      <c r="P912" s="352">
        <f t="shared" si="209"/>
        <v>0</v>
      </c>
      <c r="Q912" s="75">
        <f t="shared" si="215"/>
        <v>0</v>
      </c>
      <c r="R912" s="75">
        <f t="shared" si="215"/>
        <v>0</v>
      </c>
      <c r="S912" s="75">
        <f t="shared" si="215"/>
        <v>0</v>
      </c>
      <c r="T912" s="75">
        <f t="shared" si="215"/>
        <v>0</v>
      </c>
      <c r="U912" s="352">
        <f t="shared" si="210"/>
        <v>0</v>
      </c>
    </row>
    <row r="913" spans="2:21" s="261" customFormat="1" ht="16.5" customHeight="1" thickBot="1" x14ac:dyDescent="0.3">
      <c r="B913" s="724">
        <v>1</v>
      </c>
      <c r="C913" s="730" t="s">
        <v>566</v>
      </c>
      <c r="D913" s="642" t="s">
        <v>567</v>
      </c>
      <c r="E913" s="96" t="s">
        <v>120</v>
      </c>
      <c r="F913" s="54">
        <f t="shared" si="211"/>
        <v>0</v>
      </c>
      <c r="G913" s="158"/>
      <c r="H913" s="158"/>
      <c r="I913" s="158"/>
      <c r="J913" s="158"/>
      <c r="K913" s="75">
        <f t="shared" si="212"/>
        <v>0</v>
      </c>
      <c r="L913" s="305"/>
      <c r="M913" s="305"/>
      <c r="N913" s="305"/>
      <c r="O913" s="305"/>
      <c r="P913" s="352">
        <f t="shared" si="209"/>
        <v>0</v>
      </c>
      <c r="Q913" s="305"/>
      <c r="R913" s="305"/>
      <c r="S913" s="305"/>
      <c r="T913" s="305"/>
      <c r="U913" s="352">
        <f t="shared" si="210"/>
        <v>0</v>
      </c>
    </row>
    <row r="914" spans="2:21" s="261" customFormat="1" ht="16.5" customHeight="1" thickBot="1" x14ac:dyDescent="0.3">
      <c r="B914" s="725"/>
      <c r="C914" s="731"/>
      <c r="D914" s="643"/>
      <c r="E914" s="97" t="s">
        <v>207</v>
      </c>
      <c r="F914" s="54">
        <f t="shared" si="211"/>
        <v>0</v>
      </c>
      <c r="G914" s="162"/>
      <c r="H914" s="162"/>
      <c r="I914" s="162"/>
      <c r="J914" s="162"/>
      <c r="K914" s="75">
        <f t="shared" si="212"/>
        <v>0</v>
      </c>
      <c r="L914" s="305"/>
      <c r="M914" s="305"/>
      <c r="N914" s="305"/>
      <c r="O914" s="305"/>
      <c r="P914" s="352">
        <f t="shared" si="209"/>
        <v>0</v>
      </c>
      <c r="Q914" s="305"/>
      <c r="R914" s="305"/>
      <c r="S914" s="305"/>
      <c r="T914" s="305"/>
      <c r="U914" s="352">
        <f t="shared" si="210"/>
        <v>0</v>
      </c>
    </row>
    <row r="915" spans="2:21" s="261" customFormat="1" ht="16.5" customHeight="1" thickBot="1" x14ac:dyDescent="0.3">
      <c r="B915" s="725"/>
      <c r="C915" s="731"/>
      <c r="D915" s="643"/>
      <c r="E915" s="137" t="s">
        <v>116</v>
      </c>
      <c r="F915" s="54">
        <f t="shared" si="211"/>
        <v>0</v>
      </c>
      <c r="G915" s="157"/>
      <c r="H915" s="157"/>
      <c r="I915" s="157"/>
      <c r="J915" s="157"/>
      <c r="K915" s="75">
        <f t="shared" si="212"/>
        <v>0</v>
      </c>
      <c r="L915" s="305"/>
      <c r="M915" s="305"/>
      <c r="N915" s="305"/>
      <c r="O915" s="305"/>
      <c r="P915" s="352">
        <f t="shared" si="209"/>
        <v>0</v>
      </c>
      <c r="Q915" s="305"/>
      <c r="R915" s="305"/>
      <c r="S915" s="305"/>
      <c r="T915" s="305"/>
      <c r="U915" s="352">
        <f t="shared" si="210"/>
        <v>0</v>
      </c>
    </row>
    <row r="916" spans="2:21" s="261" customFormat="1" ht="16.5" customHeight="1" x14ac:dyDescent="0.25">
      <c r="B916" s="725"/>
      <c r="C916" s="731"/>
      <c r="D916" s="643"/>
      <c r="E916" s="245" t="s">
        <v>637</v>
      </c>
      <c r="F916" s="54">
        <f t="shared" si="211"/>
        <v>0</v>
      </c>
      <c r="G916" s="122">
        <v>0</v>
      </c>
      <c r="H916" s="122">
        <v>0</v>
      </c>
      <c r="I916" s="122">
        <v>0</v>
      </c>
      <c r="J916" s="122">
        <v>0</v>
      </c>
      <c r="K916" s="75">
        <f t="shared" si="212"/>
        <v>0</v>
      </c>
      <c r="L916" s="122">
        <v>0</v>
      </c>
      <c r="M916" s="122">
        <v>0</v>
      </c>
      <c r="N916" s="122">
        <v>0</v>
      </c>
      <c r="O916" s="122">
        <v>0</v>
      </c>
      <c r="P916" s="352">
        <f t="shared" si="209"/>
        <v>0</v>
      </c>
      <c r="Q916" s="122">
        <v>0</v>
      </c>
      <c r="R916" s="122">
        <v>0</v>
      </c>
      <c r="S916" s="122">
        <v>0</v>
      </c>
      <c r="T916" s="122">
        <v>0</v>
      </c>
      <c r="U916" s="352">
        <f t="shared" si="210"/>
        <v>0</v>
      </c>
    </row>
    <row r="917" spans="2:21" s="261" customFormat="1" ht="16.5" customHeight="1" thickBot="1" x14ac:dyDescent="0.3">
      <c r="B917" s="725"/>
      <c r="C917" s="731"/>
      <c r="D917" s="644"/>
      <c r="E917" s="100" t="s">
        <v>636</v>
      </c>
      <c r="F917" s="54">
        <f t="shared" si="211"/>
        <v>0</v>
      </c>
      <c r="G917" s="123">
        <v>0</v>
      </c>
      <c r="H917" s="123">
        <v>0</v>
      </c>
      <c r="I917" s="123">
        <v>0</v>
      </c>
      <c r="J917" s="123">
        <v>0</v>
      </c>
      <c r="K917" s="75">
        <f t="shared" si="212"/>
        <v>0</v>
      </c>
      <c r="L917" s="123">
        <v>0</v>
      </c>
      <c r="M917" s="123">
        <v>0</v>
      </c>
      <c r="N917" s="123">
        <v>0</v>
      </c>
      <c r="O917" s="123">
        <v>0</v>
      </c>
      <c r="P917" s="352">
        <f t="shared" si="209"/>
        <v>0</v>
      </c>
      <c r="Q917" s="123">
        <v>0</v>
      </c>
      <c r="R917" s="123">
        <v>0</v>
      </c>
      <c r="S917" s="123">
        <v>0</v>
      </c>
      <c r="T917" s="123">
        <v>0</v>
      </c>
      <c r="U917" s="352">
        <f t="shared" si="210"/>
        <v>0</v>
      </c>
    </row>
    <row r="918" spans="2:21" s="261" customFormat="1" ht="16.5" customHeight="1" thickBot="1" x14ac:dyDescent="0.3">
      <c r="B918" s="726">
        <v>2</v>
      </c>
      <c r="C918" s="731"/>
      <c r="D918" s="642" t="s">
        <v>568</v>
      </c>
      <c r="E918" s="128" t="s">
        <v>116</v>
      </c>
      <c r="F918" s="54">
        <f t="shared" si="211"/>
        <v>0</v>
      </c>
      <c r="G918" s="160">
        <v>0</v>
      </c>
      <c r="H918" s="160">
        <v>0</v>
      </c>
      <c r="I918" s="160">
        <v>0</v>
      </c>
      <c r="J918" s="160">
        <v>0</v>
      </c>
      <c r="K918" s="75">
        <f t="shared" si="212"/>
        <v>0</v>
      </c>
      <c r="L918" s="160">
        <v>0</v>
      </c>
      <c r="M918" s="160">
        <v>0</v>
      </c>
      <c r="N918" s="160">
        <v>0</v>
      </c>
      <c r="O918" s="160">
        <v>0</v>
      </c>
      <c r="P918" s="352">
        <f t="shared" si="209"/>
        <v>0</v>
      </c>
      <c r="Q918" s="160">
        <v>0</v>
      </c>
      <c r="R918" s="160">
        <v>0</v>
      </c>
      <c r="S918" s="160">
        <v>0</v>
      </c>
      <c r="T918" s="160">
        <v>0</v>
      </c>
      <c r="U918" s="352">
        <f t="shared" si="210"/>
        <v>0</v>
      </c>
    </row>
    <row r="919" spans="2:21" s="261" customFormat="1" ht="16.5" customHeight="1" thickBot="1" x14ac:dyDescent="0.3">
      <c r="B919" s="723"/>
      <c r="C919" s="731"/>
      <c r="D919" s="643"/>
      <c r="E919" s="249" t="s">
        <v>637</v>
      </c>
      <c r="F919" s="54">
        <f t="shared" si="211"/>
        <v>0</v>
      </c>
      <c r="G919" s="160">
        <v>0</v>
      </c>
      <c r="H919" s="160">
        <v>0</v>
      </c>
      <c r="I919" s="160">
        <v>0</v>
      </c>
      <c r="J919" s="160">
        <v>0</v>
      </c>
      <c r="K919" s="75">
        <f t="shared" si="212"/>
        <v>0</v>
      </c>
      <c r="L919" s="160">
        <v>0</v>
      </c>
      <c r="M919" s="160">
        <v>0</v>
      </c>
      <c r="N919" s="160">
        <v>0</v>
      </c>
      <c r="O919" s="160">
        <v>0</v>
      </c>
      <c r="P919" s="352">
        <f t="shared" si="209"/>
        <v>0</v>
      </c>
      <c r="Q919" s="160">
        <v>0</v>
      </c>
      <c r="R919" s="160">
        <v>0</v>
      </c>
      <c r="S919" s="160">
        <v>0</v>
      </c>
      <c r="T919" s="160">
        <v>0</v>
      </c>
      <c r="U919" s="352">
        <f t="shared" si="210"/>
        <v>0</v>
      </c>
    </row>
    <row r="920" spans="2:21" s="261" customFormat="1" ht="32.25" customHeight="1" thickBot="1" x14ac:dyDescent="0.3">
      <c r="B920" s="724"/>
      <c r="C920" s="731"/>
      <c r="D920" s="644"/>
      <c r="E920" s="100" t="s">
        <v>636</v>
      </c>
      <c r="F920" s="54">
        <f t="shared" si="211"/>
        <v>0</v>
      </c>
      <c r="G920" s="160">
        <v>0</v>
      </c>
      <c r="H920" s="160">
        <v>0</v>
      </c>
      <c r="I920" s="160">
        <v>0</v>
      </c>
      <c r="J920" s="160">
        <v>0</v>
      </c>
      <c r="K920" s="75">
        <f t="shared" si="212"/>
        <v>0</v>
      </c>
      <c r="L920" s="160">
        <v>0</v>
      </c>
      <c r="M920" s="160">
        <v>0</v>
      </c>
      <c r="N920" s="160">
        <v>0</v>
      </c>
      <c r="O920" s="160">
        <v>0</v>
      </c>
      <c r="P920" s="352">
        <f t="shared" si="209"/>
        <v>0</v>
      </c>
      <c r="Q920" s="160">
        <v>0</v>
      </c>
      <c r="R920" s="160">
        <v>0</v>
      </c>
      <c r="S920" s="160">
        <v>0</v>
      </c>
      <c r="T920" s="160">
        <v>0</v>
      </c>
      <c r="U920" s="352">
        <f t="shared" si="210"/>
        <v>0</v>
      </c>
    </row>
    <row r="921" spans="2:21" s="261" customFormat="1" ht="18" customHeight="1" thickBot="1" x14ac:dyDescent="0.3">
      <c r="B921" s="726">
        <v>3</v>
      </c>
      <c r="C921" s="731"/>
      <c r="D921" s="633" t="s">
        <v>604</v>
      </c>
      <c r="E921" s="96" t="s">
        <v>120</v>
      </c>
      <c r="F921" s="54">
        <f t="shared" si="211"/>
        <v>0</v>
      </c>
      <c r="G921" s="139"/>
      <c r="H921" s="139"/>
      <c r="I921" s="139"/>
      <c r="J921" s="139"/>
      <c r="K921" s="75">
        <f t="shared" si="212"/>
        <v>0</v>
      </c>
      <c r="L921" s="305"/>
      <c r="M921" s="305"/>
      <c r="N921" s="305"/>
      <c r="O921" s="305"/>
      <c r="P921" s="352">
        <f t="shared" si="209"/>
        <v>0</v>
      </c>
      <c r="Q921" s="305"/>
      <c r="R921" s="305"/>
      <c r="S921" s="305"/>
      <c r="T921" s="305"/>
      <c r="U921" s="352">
        <f t="shared" si="210"/>
        <v>0</v>
      </c>
    </row>
    <row r="922" spans="2:21" s="261" customFormat="1" ht="18" customHeight="1" thickBot="1" x14ac:dyDescent="0.3">
      <c r="B922" s="723"/>
      <c r="C922" s="731"/>
      <c r="D922" s="634"/>
      <c r="E922" s="97" t="s">
        <v>207</v>
      </c>
      <c r="F922" s="54">
        <f t="shared" si="211"/>
        <v>0</v>
      </c>
      <c r="G922" s="136"/>
      <c r="H922" s="136"/>
      <c r="I922" s="136"/>
      <c r="J922" s="136"/>
      <c r="K922" s="75">
        <f t="shared" si="212"/>
        <v>0</v>
      </c>
      <c r="L922" s="305"/>
      <c r="M922" s="305"/>
      <c r="N922" s="305"/>
      <c r="O922" s="305"/>
      <c r="P922" s="352">
        <f t="shared" si="209"/>
        <v>0</v>
      </c>
      <c r="Q922" s="305"/>
      <c r="R922" s="305"/>
      <c r="S922" s="305"/>
      <c r="T922" s="305"/>
      <c r="U922" s="352">
        <f t="shared" si="210"/>
        <v>0</v>
      </c>
    </row>
    <row r="923" spans="2:21" s="261" customFormat="1" ht="18" customHeight="1" thickBot="1" x14ac:dyDescent="0.3">
      <c r="B923" s="723"/>
      <c r="C923" s="731"/>
      <c r="D923" s="634"/>
      <c r="E923" s="98" t="s">
        <v>116</v>
      </c>
      <c r="F923" s="54">
        <f t="shared" si="211"/>
        <v>0</v>
      </c>
      <c r="G923" s="103">
        <v>0</v>
      </c>
      <c r="H923" s="103">
        <v>0</v>
      </c>
      <c r="I923" s="103">
        <v>0</v>
      </c>
      <c r="J923" s="103">
        <v>0</v>
      </c>
      <c r="K923" s="75">
        <f t="shared" si="212"/>
        <v>0</v>
      </c>
      <c r="L923" s="103">
        <v>0</v>
      </c>
      <c r="M923" s="103">
        <v>0</v>
      </c>
      <c r="N923" s="103">
        <v>0</v>
      </c>
      <c r="O923" s="103">
        <v>0</v>
      </c>
      <c r="P923" s="352">
        <f t="shared" si="209"/>
        <v>0</v>
      </c>
      <c r="Q923" s="103">
        <v>0</v>
      </c>
      <c r="R923" s="103">
        <v>0</v>
      </c>
      <c r="S923" s="103">
        <v>0</v>
      </c>
      <c r="T923" s="103">
        <v>0</v>
      </c>
      <c r="U923" s="352">
        <f t="shared" si="210"/>
        <v>0</v>
      </c>
    </row>
    <row r="924" spans="2:21" s="261" customFormat="1" ht="18" customHeight="1" thickBot="1" x14ac:dyDescent="0.3">
      <c r="B924" s="723"/>
      <c r="C924" s="731"/>
      <c r="D924" s="634"/>
      <c r="E924" s="249" t="s">
        <v>637</v>
      </c>
      <c r="F924" s="54">
        <f t="shared" si="211"/>
        <v>0</v>
      </c>
      <c r="G924" s="103">
        <v>0</v>
      </c>
      <c r="H924" s="103">
        <v>0</v>
      </c>
      <c r="I924" s="103">
        <v>0</v>
      </c>
      <c r="J924" s="103">
        <v>0</v>
      </c>
      <c r="K924" s="75">
        <f t="shared" si="212"/>
        <v>0</v>
      </c>
      <c r="L924" s="103">
        <v>0</v>
      </c>
      <c r="M924" s="103">
        <v>0</v>
      </c>
      <c r="N924" s="103">
        <v>0</v>
      </c>
      <c r="O924" s="103">
        <v>0</v>
      </c>
      <c r="P924" s="352">
        <f t="shared" si="209"/>
        <v>0</v>
      </c>
      <c r="Q924" s="103">
        <v>0</v>
      </c>
      <c r="R924" s="103">
        <v>0</v>
      </c>
      <c r="S924" s="103">
        <v>0</v>
      </c>
      <c r="T924" s="103">
        <v>0</v>
      </c>
      <c r="U924" s="352">
        <f t="shared" si="210"/>
        <v>0</v>
      </c>
    </row>
    <row r="925" spans="2:21" s="261" customFormat="1" ht="18" customHeight="1" thickBot="1" x14ac:dyDescent="0.3">
      <c r="B925" s="724"/>
      <c r="C925" s="731"/>
      <c r="D925" s="635"/>
      <c r="E925" s="100" t="s">
        <v>636</v>
      </c>
      <c r="F925" s="54">
        <f t="shared" si="211"/>
        <v>0</v>
      </c>
      <c r="G925" s="123">
        <v>0</v>
      </c>
      <c r="H925" s="123">
        <v>0</v>
      </c>
      <c r="I925" s="123">
        <v>0</v>
      </c>
      <c r="J925" s="123">
        <v>0</v>
      </c>
      <c r="K925" s="75">
        <f t="shared" si="212"/>
        <v>0</v>
      </c>
      <c r="L925" s="123">
        <v>0</v>
      </c>
      <c r="M925" s="123">
        <v>0</v>
      </c>
      <c r="N925" s="123">
        <v>0</v>
      </c>
      <c r="O925" s="123">
        <v>0</v>
      </c>
      <c r="P925" s="352">
        <f t="shared" si="209"/>
        <v>0</v>
      </c>
      <c r="Q925" s="123">
        <v>0</v>
      </c>
      <c r="R925" s="103">
        <v>0</v>
      </c>
      <c r="S925" s="103">
        <v>0</v>
      </c>
      <c r="T925" s="103">
        <v>0</v>
      </c>
      <c r="U925" s="352">
        <f t="shared" si="210"/>
        <v>0</v>
      </c>
    </row>
    <row r="926" spans="2:21" s="261" customFormat="1" ht="18" customHeight="1" thickBot="1" x14ac:dyDescent="0.3">
      <c r="B926" s="726">
        <v>4</v>
      </c>
      <c r="C926" s="731"/>
      <c r="D926" s="633" t="s">
        <v>605</v>
      </c>
      <c r="E926" s="96" t="s">
        <v>120</v>
      </c>
      <c r="F926" s="54">
        <f t="shared" si="211"/>
        <v>0</v>
      </c>
      <c r="G926" s="139"/>
      <c r="H926" s="139"/>
      <c r="I926" s="139"/>
      <c r="J926" s="139"/>
      <c r="K926" s="75">
        <f t="shared" si="212"/>
        <v>0</v>
      </c>
      <c r="L926" s="305"/>
      <c r="M926" s="305"/>
      <c r="N926" s="305"/>
      <c r="O926" s="305"/>
      <c r="P926" s="352">
        <f t="shared" si="209"/>
        <v>0</v>
      </c>
      <c r="Q926" s="305"/>
      <c r="R926" s="305"/>
      <c r="S926" s="305"/>
      <c r="T926" s="305"/>
      <c r="U926" s="352">
        <f t="shared" si="210"/>
        <v>0</v>
      </c>
    </row>
    <row r="927" spans="2:21" s="261" customFormat="1" ht="18" customHeight="1" thickBot="1" x14ac:dyDescent="0.3">
      <c r="B927" s="723"/>
      <c r="C927" s="731"/>
      <c r="D927" s="634"/>
      <c r="E927" s="97" t="s">
        <v>207</v>
      </c>
      <c r="F927" s="54">
        <f t="shared" si="211"/>
        <v>0</v>
      </c>
      <c r="G927" s="136"/>
      <c r="H927" s="136"/>
      <c r="I927" s="136"/>
      <c r="J927" s="136"/>
      <c r="K927" s="75">
        <f t="shared" si="212"/>
        <v>0</v>
      </c>
      <c r="L927" s="305"/>
      <c r="M927" s="305"/>
      <c r="N927" s="305"/>
      <c r="O927" s="305"/>
      <c r="P927" s="352">
        <f t="shared" si="209"/>
        <v>0</v>
      </c>
      <c r="Q927" s="305"/>
      <c r="R927" s="305"/>
      <c r="S927" s="305"/>
      <c r="T927" s="305"/>
      <c r="U927" s="352">
        <f t="shared" si="210"/>
        <v>0</v>
      </c>
    </row>
    <row r="928" spans="2:21" s="261" customFormat="1" ht="18" customHeight="1" thickBot="1" x14ac:dyDescent="0.3">
      <c r="B928" s="723"/>
      <c r="C928" s="731"/>
      <c r="D928" s="634"/>
      <c r="E928" s="90" t="s">
        <v>116</v>
      </c>
      <c r="F928" s="54">
        <f t="shared" si="211"/>
        <v>0</v>
      </c>
      <c r="G928" s="103">
        <v>0</v>
      </c>
      <c r="H928" s="103">
        <v>0</v>
      </c>
      <c r="I928" s="103">
        <v>0</v>
      </c>
      <c r="J928" s="103">
        <v>0</v>
      </c>
      <c r="K928" s="75">
        <f t="shared" si="212"/>
        <v>0</v>
      </c>
      <c r="L928" s="103">
        <v>0</v>
      </c>
      <c r="M928" s="103">
        <v>0</v>
      </c>
      <c r="N928" s="103">
        <v>0</v>
      </c>
      <c r="O928" s="103">
        <v>0</v>
      </c>
      <c r="P928" s="352">
        <f t="shared" si="209"/>
        <v>0</v>
      </c>
      <c r="Q928" s="103">
        <v>0</v>
      </c>
      <c r="R928" s="103">
        <v>0</v>
      </c>
      <c r="S928" s="103">
        <v>0</v>
      </c>
      <c r="T928" s="103">
        <v>0</v>
      </c>
      <c r="U928" s="352">
        <f t="shared" si="210"/>
        <v>0</v>
      </c>
    </row>
    <row r="929" spans="2:21" s="261" customFormat="1" ht="18" customHeight="1" thickBot="1" x14ac:dyDescent="0.3">
      <c r="B929" s="723"/>
      <c r="C929" s="731"/>
      <c r="D929" s="634"/>
      <c r="E929" s="249" t="s">
        <v>637</v>
      </c>
      <c r="F929" s="54">
        <f t="shared" si="211"/>
        <v>0</v>
      </c>
      <c r="G929" s="103">
        <v>0</v>
      </c>
      <c r="H929" s="103">
        <v>0</v>
      </c>
      <c r="I929" s="103">
        <v>0</v>
      </c>
      <c r="J929" s="103">
        <v>0</v>
      </c>
      <c r="K929" s="75">
        <f t="shared" si="212"/>
        <v>0</v>
      </c>
      <c r="L929" s="103">
        <v>0</v>
      </c>
      <c r="M929" s="103">
        <v>0</v>
      </c>
      <c r="N929" s="103">
        <v>0</v>
      </c>
      <c r="O929" s="103">
        <v>0</v>
      </c>
      <c r="P929" s="352">
        <f t="shared" si="209"/>
        <v>0</v>
      </c>
      <c r="Q929" s="103">
        <v>0</v>
      </c>
      <c r="R929" s="103">
        <v>0</v>
      </c>
      <c r="S929" s="103">
        <v>0</v>
      </c>
      <c r="T929" s="103">
        <v>0</v>
      </c>
      <c r="U929" s="352">
        <f t="shared" si="210"/>
        <v>0</v>
      </c>
    </row>
    <row r="930" spans="2:21" s="261" customFormat="1" ht="18" customHeight="1" thickBot="1" x14ac:dyDescent="0.3">
      <c r="B930" s="724"/>
      <c r="C930" s="731"/>
      <c r="D930" s="635"/>
      <c r="E930" s="100" t="s">
        <v>636</v>
      </c>
      <c r="F930" s="54">
        <f t="shared" si="211"/>
        <v>0</v>
      </c>
      <c r="G930" s="123">
        <v>0</v>
      </c>
      <c r="H930" s="123">
        <v>0</v>
      </c>
      <c r="I930" s="123">
        <v>0</v>
      </c>
      <c r="J930" s="123">
        <v>0</v>
      </c>
      <c r="K930" s="75">
        <f t="shared" si="212"/>
        <v>0</v>
      </c>
      <c r="L930" s="123">
        <v>0</v>
      </c>
      <c r="M930" s="123">
        <v>0</v>
      </c>
      <c r="N930" s="123">
        <v>0</v>
      </c>
      <c r="O930" s="123">
        <v>0</v>
      </c>
      <c r="P930" s="352">
        <f t="shared" si="209"/>
        <v>0</v>
      </c>
      <c r="Q930" s="123">
        <v>0</v>
      </c>
      <c r="R930" s="123">
        <v>0</v>
      </c>
      <c r="S930" s="123">
        <v>0</v>
      </c>
      <c r="T930" s="123">
        <v>0</v>
      </c>
      <c r="U930" s="352">
        <f t="shared" si="210"/>
        <v>0</v>
      </c>
    </row>
    <row r="931" spans="2:21" s="261" customFormat="1" ht="16.5" customHeight="1" x14ac:dyDescent="0.25">
      <c r="B931" s="20"/>
      <c r="C931" s="731"/>
      <c r="D931" s="710" t="s">
        <v>570</v>
      </c>
      <c r="E931" s="711"/>
      <c r="F931" s="54">
        <f t="shared" si="211"/>
        <v>0</v>
      </c>
      <c r="G931" s="75">
        <f t="shared" ref="G931:J932" si="216">G913+G921+G926</f>
        <v>0</v>
      </c>
      <c r="H931" s="75">
        <f t="shared" si="216"/>
        <v>0</v>
      </c>
      <c r="I931" s="75">
        <f t="shared" si="216"/>
        <v>0</v>
      </c>
      <c r="J931" s="75">
        <f t="shared" si="216"/>
        <v>0</v>
      </c>
      <c r="K931" s="75">
        <f t="shared" si="212"/>
        <v>0</v>
      </c>
      <c r="L931" s="75">
        <f t="shared" ref="L931:O932" si="217">L913+L921+L926</f>
        <v>0</v>
      </c>
      <c r="M931" s="75">
        <f t="shared" si="217"/>
        <v>0</v>
      </c>
      <c r="N931" s="75">
        <f t="shared" si="217"/>
        <v>0</v>
      </c>
      <c r="O931" s="75">
        <f t="shared" si="217"/>
        <v>0</v>
      </c>
      <c r="P931" s="352">
        <f t="shared" si="209"/>
        <v>0</v>
      </c>
      <c r="Q931" s="75">
        <f t="shared" ref="Q931:T932" si="218">Q913+Q921+Q926</f>
        <v>0</v>
      </c>
      <c r="R931" s="75">
        <f t="shared" si="218"/>
        <v>0</v>
      </c>
      <c r="S931" s="75">
        <f t="shared" si="218"/>
        <v>0</v>
      </c>
      <c r="T931" s="75">
        <f t="shared" si="218"/>
        <v>0</v>
      </c>
      <c r="U931" s="352">
        <f t="shared" si="210"/>
        <v>0</v>
      </c>
    </row>
    <row r="932" spans="2:21" s="261" customFormat="1" ht="16.5" customHeight="1" x14ac:dyDescent="0.25">
      <c r="B932" s="20"/>
      <c r="C932" s="731"/>
      <c r="D932" s="708" t="s">
        <v>569</v>
      </c>
      <c r="E932" s="709"/>
      <c r="F932" s="54">
        <f t="shared" si="211"/>
        <v>0</v>
      </c>
      <c r="G932" s="75">
        <f t="shared" si="216"/>
        <v>0</v>
      </c>
      <c r="H932" s="75">
        <f t="shared" si="216"/>
        <v>0</v>
      </c>
      <c r="I932" s="75">
        <f t="shared" si="216"/>
        <v>0</v>
      </c>
      <c r="J932" s="75">
        <f t="shared" si="216"/>
        <v>0</v>
      </c>
      <c r="K932" s="75">
        <f t="shared" si="212"/>
        <v>0</v>
      </c>
      <c r="L932" s="75">
        <f t="shared" si="217"/>
        <v>0</v>
      </c>
      <c r="M932" s="75">
        <f t="shared" si="217"/>
        <v>0</v>
      </c>
      <c r="N932" s="75">
        <f t="shared" si="217"/>
        <v>0</v>
      </c>
      <c r="O932" s="75">
        <f t="shared" si="217"/>
        <v>0</v>
      </c>
      <c r="P932" s="352">
        <f t="shared" si="209"/>
        <v>0</v>
      </c>
      <c r="Q932" s="75">
        <f t="shared" si="218"/>
        <v>0</v>
      </c>
      <c r="R932" s="75">
        <f t="shared" si="218"/>
        <v>0</v>
      </c>
      <c r="S932" s="75">
        <f t="shared" si="218"/>
        <v>0</v>
      </c>
      <c r="T932" s="75">
        <f t="shared" si="218"/>
        <v>0</v>
      </c>
      <c r="U932" s="352">
        <f t="shared" si="210"/>
        <v>0</v>
      </c>
    </row>
    <row r="933" spans="2:21" s="261" customFormat="1" ht="16.5" customHeight="1" thickBot="1" x14ac:dyDescent="0.3">
      <c r="B933" s="20"/>
      <c r="C933" s="731"/>
      <c r="D933" s="706" t="s">
        <v>571</v>
      </c>
      <c r="E933" s="707"/>
      <c r="F933" s="54">
        <f t="shared" si="211"/>
        <v>0</v>
      </c>
      <c r="G933" s="44">
        <f t="shared" ref="G933:J935" si="219">G915+G918+G923+G928</f>
        <v>0</v>
      </c>
      <c r="H933" s="44">
        <f t="shared" si="219"/>
        <v>0</v>
      </c>
      <c r="I933" s="44">
        <f t="shared" si="219"/>
        <v>0</v>
      </c>
      <c r="J933" s="44">
        <f t="shared" si="219"/>
        <v>0</v>
      </c>
      <c r="K933" s="75">
        <f t="shared" si="212"/>
        <v>0</v>
      </c>
      <c r="L933" s="44">
        <f t="shared" ref="L933:O935" si="220">L915+L918+L923+L928</f>
        <v>0</v>
      </c>
      <c r="M933" s="44">
        <f t="shared" si="220"/>
        <v>0</v>
      </c>
      <c r="N933" s="44">
        <f t="shared" si="220"/>
        <v>0</v>
      </c>
      <c r="O933" s="44">
        <f t="shared" si="220"/>
        <v>0</v>
      </c>
      <c r="P933" s="352">
        <f t="shared" si="209"/>
        <v>0</v>
      </c>
      <c r="Q933" s="44">
        <f t="shared" ref="Q933:T935" si="221">Q915+Q918+Q923+Q928</f>
        <v>0</v>
      </c>
      <c r="R933" s="44">
        <f t="shared" si="221"/>
        <v>0</v>
      </c>
      <c r="S933" s="44">
        <f t="shared" si="221"/>
        <v>0</v>
      </c>
      <c r="T933" s="44">
        <f t="shared" si="221"/>
        <v>0</v>
      </c>
      <c r="U933" s="352">
        <f t="shared" si="210"/>
        <v>0</v>
      </c>
    </row>
    <row r="934" spans="2:21" s="261" customFormat="1" ht="16.5" customHeight="1" thickBot="1" x14ac:dyDescent="0.3">
      <c r="B934" s="222"/>
      <c r="C934" s="731"/>
      <c r="D934" s="659" t="s">
        <v>572</v>
      </c>
      <c r="E934" s="660"/>
      <c r="F934" s="54">
        <f t="shared" si="211"/>
        <v>0</v>
      </c>
      <c r="G934" s="138">
        <f t="shared" si="219"/>
        <v>0</v>
      </c>
      <c r="H934" s="138">
        <f t="shared" si="219"/>
        <v>0</v>
      </c>
      <c r="I934" s="138">
        <f t="shared" si="219"/>
        <v>0</v>
      </c>
      <c r="J934" s="138">
        <f t="shared" si="219"/>
        <v>0</v>
      </c>
      <c r="K934" s="75">
        <f t="shared" si="212"/>
        <v>0</v>
      </c>
      <c r="L934" s="138">
        <f t="shared" si="220"/>
        <v>0</v>
      </c>
      <c r="M934" s="138">
        <f t="shared" si="220"/>
        <v>0</v>
      </c>
      <c r="N934" s="138">
        <f t="shared" si="220"/>
        <v>0</v>
      </c>
      <c r="O934" s="138">
        <f t="shared" si="220"/>
        <v>0</v>
      </c>
      <c r="P934" s="352">
        <f t="shared" si="209"/>
        <v>0</v>
      </c>
      <c r="Q934" s="138">
        <f t="shared" si="221"/>
        <v>0</v>
      </c>
      <c r="R934" s="138">
        <f t="shared" si="221"/>
        <v>0</v>
      </c>
      <c r="S934" s="138">
        <f t="shared" si="221"/>
        <v>0</v>
      </c>
      <c r="T934" s="138">
        <f t="shared" si="221"/>
        <v>0</v>
      </c>
      <c r="U934" s="352">
        <f t="shared" si="210"/>
        <v>0</v>
      </c>
    </row>
    <row r="935" spans="2:21" s="261" customFormat="1" ht="16.5" customHeight="1" thickBot="1" x14ac:dyDescent="0.3">
      <c r="B935" s="222"/>
      <c r="C935" s="731"/>
      <c r="D935" s="659" t="s">
        <v>667</v>
      </c>
      <c r="E935" s="660"/>
      <c r="F935" s="54">
        <f t="shared" si="211"/>
        <v>0</v>
      </c>
      <c r="G935" s="138">
        <f t="shared" si="219"/>
        <v>0</v>
      </c>
      <c r="H935" s="138">
        <f t="shared" si="219"/>
        <v>0</v>
      </c>
      <c r="I935" s="138">
        <f t="shared" si="219"/>
        <v>0</v>
      </c>
      <c r="J935" s="138">
        <f t="shared" si="219"/>
        <v>0</v>
      </c>
      <c r="K935" s="75">
        <f t="shared" si="212"/>
        <v>0</v>
      </c>
      <c r="L935" s="138">
        <f t="shared" si="220"/>
        <v>0</v>
      </c>
      <c r="M935" s="138">
        <f t="shared" si="220"/>
        <v>0</v>
      </c>
      <c r="N935" s="138">
        <f t="shared" si="220"/>
        <v>0</v>
      </c>
      <c r="O935" s="138">
        <f t="shared" si="220"/>
        <v>0</v>
      </c>
      <c r="P935" s="352">
        <f t="shared" si="209"/>
        <v>0</v>
      </c>
      <c r="Q935" s="138">
        <f t="shared" si="221"/>
        <v>0</v>
      </c>
      <c r="R935" s="138">
        <f t="shared" si="221"/>
        <v>0</v>
      </c>
      <c r="S935" s="138">
        <f t="shared" si="221"/>
        <v>0</v>
      </c>
      <c r="T935" s="138">
        <f t="shared" si="221"/>
        <v>0</v>
      </c>
      <c r="U935" s="352">
        <f t="shared" si="210"/>
        <v>0</v>
      </c>
    </row>
    <row r="936" spans="2:21" s="261" customFormat="1" ht="16.5" customHeight="1" x14ac:dyDescent="0.25">
      <c r="B936" s="725">
        <v>1</v>
      </c>
      <c r="C936" s="745" t="s">
        <v>562</v>
      </c>
      <c r="D936" s="642" t="s">
        <v>561</v>
      </c>
      <c r="E936" s="111" t="s">
        <v>120</v>
      </c>
      <c r="F936" s="54">
        <f t="shared" si="211"/>
        <v>0</v>
      </c>
      <c r="G936" s="121">
        <v>0</v>
      </c>
      <c r="H936" s="121">
        <v>0</v>
      </c>
      <c r="I936" s="121">
        <v>0</v>
      </c>
      <c r="J936" s="121">
        <v>0</v>
      </c>
      <c r="K936" s="75">
        <f t="shared" si="212"/>
        <v>0</v>
      </c>
      <c r="L936" s="121">
        <v>0</v>
      </c>
      <c r="M936" s="121">
        <v>0</v>
      </c>
      <c r="N936" s="121">
        <v>0</v>
      </c>
      <c r="O936" s="121">
        <v>0</v>
      </c>
      <c r="P936" s="352">
        <f t="shared" si="209"/>
        <v>0</v>
      </c>
      <c r="Q936" s="121">
        <v>0</v>
      </c>
      <c r="R936" s="121">
        <v>0</v>
      </c>
      <c r="S936" s="121">
        <v>0</v>
      </c>
      <c r="T936" s="121">
        <v>0</v>
      </c>
      <c r="U936" s="352">
        <f t="shared" si="210"/>
        <v>0</v>
      </c>
    </row>
    <row r="937" spans="2:21" s="261" customFormat="1" ht="16.5" customHeight="1" x14ac:dyDescent="0.25">
      <c r="B937" s="725"/>
      <c r="C937" s="721"/>
      <c r="D937" s="643"/>
      <c r="E937" s="90" t="s">
        <v>207</v>
      </c>
      <c r="F937" s="54">
        <f t="shared" si="211"/>
        <v>0</v>
      </c>
      <c r="G937" s="121">
        <v>0</v>
      </c>
      <c r="H937" s="121">
        <v>0</v>
      </c>
      <c r="I937" s="121">
        <v>0</v>
      </c>
      <c r="J937" s="121">
        <v>0</v>
      </c>
      <c r="K937" s="75">
        <f t="shared" si="212"/>
        <v>0</v>
      </c>
      <c r="L937" s="121">
        <v>0</v>
      </c>
      <c r="M937" s="121">
        <v>0</v>
      </c>
      <c r="N937" s="121">
        <v>0</v>
      </c>
      <c r="O937" s="121">
        <v>0</v>
      </c>
      <c r="P937" s="352">
        <f t="shared" si="209"/>
        <v>0</v>
      </c>
      <c r="Q937" s="121">
        <v>0</v>
      </c>
      <c r="R937" s="121">
        <v>0</v>
      </c>
      <c r="S937" s="121">
        <v>0</v>
      </c>
      <c r="T937" s="121">
        <v>0</v>
      </c>
      <c r="U937" s="352">
        <f t="shared" si="210"/>
        <v>0</v>
      </c>
    </row>
    <row r="938" spans="2:21" s="261" customFormat="1" ht="16.5" customHeight="1" thickBot="1" x14ac:dyDescent="0.3">
      <c r="B938" s="725"/>
      <c r="C938" s="721"/>
      <c r="D938" s="644"/>
      <c r="E938" s="91" t="s">
        <v>116</v>
      </c>
      <c r="F938" s="54">
        <f t="shared" si="211"/>
        <v>0</v>
      </c>
      <c r="G938" s="121">
        <v>0</v>
      </c>
      <c r="H938" s="121">
        <v>0</v>
      </c>
      <c r="I938" s="121">
        <v>0</v>
      </c>
      <c r="J938" s="121">
        <v>0</v>
      </c>
      <c r="K938" s="75">
        <f t="shared" si="212"/>
        <v>0</v>
      </c>
      <c r="L938" s="121">
        <v>0</v>
      </c>
      <c r="M938" s="121">
        <v>0</v>
      </c>
      <c r="N938" s="121">
        <v>0</v>
      </c>
      <c r="O938" s="121">
        <v>0</v>
      </c>
      <c r="P938" s="352">
        <f t="shared" si="209"/>
        <v>0</v>
      </c>
      <c r="Q938" s="121">
        <v>0</v>
      </c>
      <c r="R938" s="121">
        <v>0</v>
      </c>
      <c r="S938" s="121">
        <v>0</v>
      </c>
      <c r="T938" s="121">
        <v>0</v>
      </c>
      <c r="U938" s="352">
        <f t="shared" si="210"/>
        <v>0</v>
      </c>
    </row>
    <row r="939" spans="2:21" s="261" customFormat="1" ht="16.5" customHeight="1" thickBot="1" x14ac:dyDescent="0.3">
      <c r="B939" s="725">
        <v>2</v>
      </c>
      <c r="C939" s="721"/>
      <c r="D939" s="633" t="s">
        <v>611</v>
      </c>
      <c r="E939" s="96" t="s">
        <v>120</v>
      </c>
      <c r="F939" s="54">
        <f t="shared" si="211"/>
        <v>0</v>
      </c>
      <c r="G939" s="162"/>
      <c r="H939" s="162"/>
      <c r="I939" s="162"/>
      <c r="J939" s="162"/>
      <c r="K939" s="75">
        <f t="shared" si="212"/>
        <v>0</v>
      </c>
      <c r="L939" s="305"/>
      <c r="M939" s="305"/>
      <c r="N939" s="305"/>
      <c r="O939" s="305"/>
      <c r="P939" s="352">
        <f t="shared" si="209"/>
        <v>0</v>
      </c>
      <c r="Q939" s="305"/>
      <c r="R939" s="305"/>
      <c r="S939" s="305"/>
      <c r="T939" s="305"/>
      <c r="U939" s="352">
        <f t="shared" si="210"/>
        <v>0</v>
      </c>
    </row>
    <row r="940" spans="2:21" s="261" customFormat="1" ht="16.5" customHeight="1" thickBot="1" x14ac:dyDescent="0.3">
      <c r="B940" s="725"/>
      <c r="C940" s="721"/>
      <c r="D940" s="634"/>
      <c r="E940" s="97" t="s">
        <v>207</v>
      </c>
      <c r="F940" s="54">
        <f t="shared" si="211"/>
        <v>0</v>
      </c>
      <c r="G940" s="162"/>
      <c r="H940" s="162"/>
      <c r="I940" s="162"/>
      <c r="J940" s="162"/>
      <c r="K940" s="75">
        <f t="shared" si="212"/>
        <v>0</v>
      </c>
      <c r="L940" s="305"/>
      <c r="M940" s="305"/>
      <c r="N940" s="305"/>
      <c r="O940" s="305"/>
      <c r="P940" s="352">
        <f t="shared" si="209"/>
        <v>0</v>
      </c>
      <c r="Q940" s="305"/>
      <c r="R940" s="305"/>
      <c r="S940" s="305"/>
      <c r="T940" s="305"/>
      <c r="U940" s="352">
        <f t="shared" si="210"/>
        <v>0</v>
      </c>
    </row>
    <row r="941" spans="2:21" s="261" customFormat="1" ht="16.5" customHeight="1" thickBot="1" x14ac:dyDescent="0.3">
      <c r="B941" s="725"/>
      <c r="C941" s="721"/>
      <c r="D941" s="634"/>
      <c r="E941" s="91" t="s">
        <v>116</v>
      </c>
      <c r="F941" s="54">
        <f t="shared" si="211"/>
        <v>0</v>
      </c>
      <c r="G941" s="121">
        <v>0</v>
      </c>
      <c r="H941" s="121">
        <v>0</v>
      </c>
      <c r="I941" s="121">
        <v>0</v>
      </c>
      <c r="J941" s="121">
        <v>0</v>
      </c>
      <c r="K941" s="75">
        <f t="shared" si="212"/>
        <v>0</v>
      </c>
      <c r="L941" s="121">
        <v>0</v>
      </c>
      <c r="M941" s="121">
        <v>0</v>
      </c>
      <c r="N941" s="121">
        <v>0</v>
      </c>
      <c r="O941" s="121">
        <v>0</v>
      </c>
      <c r="P941" s="352">
        <f t="shared" si="209"/>
        <v>0</v>
      </c>
      <c r="Q941" s="121">
        <v>0</v>
      </c>
      <c r="R941" s="121">
        <v>0</v>
      </c>
      <c r="S941" s="121">
        <v>0</v>
      </c>
      <c r="T941" s="121">
        <v>0</v>
      </c>
      <c r="U941" s="352">
        <f t="shared" si="210"/>
        <v>0</v>
      </c>
    </row>
    <row r="942" spans="2:21" s="261" customFormat="1" ht="16.5" customHeight="1" thickBot="1" x14ac:dyDescent="0.3">
      <c r="B942" s="725"/>
      <c r="C942" s="721"/>
      <c r="D942" s="634"/>
      <c r="E942" s="238" t="s">
        <v>637</v>
      </c>
      <c r="F942" s="54">
        <f t="shared" si="211"/>
        <v>0</v>
      </c>
      <c r="G942" s="121">
        <v>0</v>
      </c>
      <c r="H942" s="121">
        <v>0</v>
      </c>
      <c r="I942" s="121">
        <v>0</v>
      </c>
      <c r="J942" s="121">
        <v>0</v>
      </c>
      <c r="K942" s="75">
        <f t="shared" si="212"/>
        <v>0</v>
      </c>
      <c r="L942" s="121">
        <v>0</v>
      </c>
      <c r="M942" s="121">
        <v>0</v>
      </c>
      <c r="N942" s="121">
        <v>0</v>
      </c>
      <c r="O942" s="121">
        <v>0</v>
      </c>
      <c r="P942" s="352">
        <f t="shared" si="209"/>
        <v>0</v>
      </c>
      <c r="Q942" s="121">
        <v>0</v>
      </c>
      <c r="R942" s="121">
        <v>0</v>
      </c>
      <c r="S942" s="121">
        <v>0</v>
      </c>
      <c r="T942" s="121">
        <v>0</v>
      </c>
      <c r="U942" s="352">
        <f t="shared" si="210"/>
        <v>0</v>
      </c>
    </row>
    <row r="943" spans="2:21" s="261" customFormat="1" ht="16.5" customHeight="1" thickBot="1" x14ac:dyDescent="0.3">
      <c r="B943" s="725"/>
      <c r="C943" s="721"/>
      <c r="D943" s="635"/>
      <c r="E943" s="233" t="s">
        <v>636</v>
      </c>
      <c r="F943" s="54">
        <f t="shared" si="211"/>
        <v>0</v>
      </c>
      <c r="G943" s="121">
        <v>0</v>
      </c>
      <c r="H943" s="121">
        <v>0</v>
      </c>
      <c r="I943" s="121">
        <v>0</v>
      </c>
      <c r="J943" s="121">
        <v>0</v>
      </c>
      <c r="K943" s="75">
        <f t="shared" si="212"/>
        <v>0</v>
      </c>
      <c r="L943" s="121">
        <v>0</v>
      </c>
      <c r="M943" s="121">
        <v>0</v>
      </c>
      <c r="N943" s="121">
        <v>0</v>
      </c>
      <c r="O943" s="121">
        <v>0</v>
      </c>
      <c r="P943" s="352">
        <f t="shared" si="209"/>
        <v>0</v>
      </c>
      <c r="Q943" s="121">
        <v>0</v>
      </c>
      <c r="R943" s="121">
        <v>0</v>
      </c>
      <c r="S943" s="121">
        <v>0</v>
      </c>
      <c r="T943" s="121">
        <v>0</v>
      </c>
      <c r="U943" s="352">
        <f t="shared" si="210"/>
        <v>0</v>
      </c>
    </row>
    <row r="944" spans="2:21" s="261" customFormat="1" ht="16.5" customHeight="1" thickBot="1" x14ac:dyDescent="0.3">
      <c r="B944" s="725">
        <v>3</v>
      </c>
      <c r="C944" s="721"/>
      <c r="D944" s="633" t="s">
        <v>612</v>
      </c>
      <c r="E944" s="96" t="s">
        <v>120</v>
      </c>
      <c r="F944" s="54">
        <f t="shared" si="211"/>
        <v>0</v>
      </c>
      <c r="G944" s="162"/>
      <c r="H944" s="162"/>
      <c r="I944" s="162"/>
      <c r="J944" s="162"/>
      <c r="K944" s="75">
        <f t="shared" si="212"/>
        <v>0</v>
      </c>
      <c r="L944" s="305"/>
      <c r="M944" s="305"/>
      <c r="N944" s="305"/>
      <c r="O944" s="305"/>
      <c r="P944" s="352">
        <f t="shared" si="209"/>
        <v>0</v>
      </c>
      <c r="Q944" s="305"/>
      <c r="R944" s="305"/>
      <c r="S944" s="305"/>
      <c r="T944" s="305"/>
      <c r="U944" s="352">
        <f t="shared" si="210"/>
        <v>0</v>
      </c>
    </row>
    <row r="945" spans="2:21" s="261" customFormat="1" ht="16.5" customHeight="1" thickBot="1" x14ac:dyDescent="0.3">
      <c r="B945" s="725"/>
      <c r="C945" s="721"/>
      <c r="D945" s="634"/>
      <c r="E945" s="97" t="s">
        <v>207</v>
      </c>
      <c r="F945" s="54">
        <f t="shared" si="211"/>
        <v>0</v>
      </c>
      <c r="G945" s="162"/>
      <c r="H945" s="162"/>
      <c r="I945" s="162"/>
      <c r="J945" s="162"/>
      <c r="K945" s="75">
        <f t="shared" si="212"/>
        <v>0</v>
      </c>
      <c r="L945" s="305"/>
      <c r="M945" s="305"/>
      <c r="N945" s="305"/>
      <c r="O945" s="305"/>
      <c r="P945" s="352">
        <f t="shared" si="209"/>
        <v>0</v>
      </c>
      <c r="Q945" s="305"/>
      <c r="R945" s="305"/>
      <c r="S945" s="305"/>
      <c r="T945" s="305"/>
      <c r="U945" s="352">
        <f t="shared" si="210"/>
        <v>0</v>
      </c>
    </row>
    <row r="946" spans="2:21" s="261" customFormat="1" ht="16.5" customHeight="1" thickBot="1" x14ac:dyDescent="0.3">
      <c r="B946" s="725"/>
      <c r="C946" s="721"/>
      <c r="D946" s="634"/>
      <c r="E946" s="91" t="s">
        <v>116</v>
      </c>
      <c r="F946" s="54">
        <f t="shared" si="211"/>
        <v>0</v>
      </c>
      <c r="G946" s="121">
        <v>0</v>
      </c>
      <c r="H946" s="121">
        <v>0</v>
      </c>
      <c r="I946" s="121">
        <v>0</v>
      </c>
      <c r="J946" s="121">
        <v>0</v>
      </c>
      <c r="K946" s="75">
        <f t="shared" si="212"/>
        <v>0</v>
      </c>
      <c r="L946" s="121">
        <v>0</v>
      </c>
      <c r="M946" s="121">
        <v>0</v>
      </c>
      <c r="N946" s="121">
        <v>0</v>
      </c>
      <c r="O946" s="121">
        <v>0</v>
      </c>
      <c r="P946" s="352">
        <f t="shared" si="209"/>
        <v>0</v>
      </c>
      <c r="Q946" s="121">
        <v>0</v>
      </c>
      <c r="R946" s="121">
        <v>0</v>
      </c>
      <c r="S946" s="121">
        <v>0</v>
      </c>
      <c r="T946" s="121">
        <v>0</v>
      </c>
      <c r="U946" s="352">
        <f t="shared" si="210"/>
        <v>0</v>
      </c>
    </row>
    <row r="947" spans="2:21" s="261" customFormat="1" ht="16.5" customHeight="1" thickBot="1" x14ac:dyDescent="0.3">
      <c r="B947" s="725"/>
      <c r="C947" s="721"/>
      <c r="D947" s="634"/>
      <c r="E947" s="238" t="s">
        <v>637</v>
      </c>
      <c r="F947" s="54">
        <f t="shared" si="211"/>
        <v>0</v>
      </c>
      <c r="G947" s="121">
        <v>0</v>
      </c>
      <c r="H947" s="121">
        <v>0</v>
      </c>
      <c r="I947" s="121">
        <v>0</v>
      </c>
      <c r="J947" s="121">
        <v>0</v>
      </c>
      <c r="K947" s="75">
        <f t="shared" si="212"/>
        <v>0</v>
      </c>
      <c r="L947" s="121">
        <v>0</v>
      </c>
      <c r="M947" s="121">
        <v>0</v>
      </c>
      <c r="N947" s="121">
        <v>0</v>
      </c>
      <c r="O947" s="121">
        <v>0</v>
      </c>
      <c r="P947" s="352">
        <f t="shared" si="209"/>
        <v>0</v>
      </c>
      <c r="Q947" s="121">
        <v>0</v>
      </c>
      <c r="R947" s="121">
        <v>0</v>
      </c>
      <c r="S947" s="121">
        <v>0</v>
      </c>
      <c r="T947" s="121">
        <v>0</v>
      </c>
      <c r="U947" s="352">
        <f t="shared" si="210"/>
        <v>0</v>
      </c>
    </row>
    <row r="948" spans="2:21" s="261" customFormat="1" ht="16.5" customHeight="1" thickBot="1" x14ac:dyDescent="0.3">
      <c r="B948" s="725"/>
      <c r="C948" s="721"/>
      <c r="D948" s="635"/>
      <c r="E948" s="233" t="s">
        <v>636</v>
      </c>
      <c r="F948" s="54">
        <f t="shared" si="211"/>
        <v>0</v>
      </c>
      <c r="G948" s="121">
        <v>0</v>
      </c>
      <c r="H948" s="121">
        <v>0</v>
      </c>
      <c r="I948" s="121">
        <v>0</v>
      </c>
      <c r="J948" s="121">
        <v>0</v>
      </c>
      <c r="K948" s="75">
        <f t="shared" si="212"/>
        <v>0</v>
      </c>
      <c r="L948" s="121">
        <v>0</v>
      </c>
      <c r="M948" s="121">
        <v>0</v>
      </c>
      <c r="N948" s="121">
        <v>0</v>
      </c>
      <c r="O948" s="121">
        <v>0</v>
      </c>
      <c r="P948" s="352">
        <f t="shared" si="209"/>
        <v>0</v>
      </c>
      <c r="Q948" s="121">
        <v>0</v>
      </c>
      <c r="R948" s="121">
        <v>0</v>
      </c>
      <c r="S948" s="121">
        <v>0</v>
      </c>
      <c r="T948" s="121">
        <v>0</v>
      </c>
      <c r="U948" s="352">
        <f t="shared" si="210"/>
        <v>0</v>
      </c>
    </row>
    <row r="949" spans="2:21" s="261" customFormat="1" ht="16.5" customHeight="1" thickBot="1" x14ac:dyDescent="0.3">
      <c r="B949" s="725">
        <v>4</v>
      </c>
      <c r="C949" s="721"/>
      <c r="D949" s="633" t="s">
        <v>613</v>
      </c>
      <c r="E949" s="96" t="s">
        <v>120</v>
      </c>
      <c r="F949" s="54">
        <f t="shared" si="211"/>
        <v>0</v>
      </c>
      <c r="G949" s="162"/>
      <c r="H949" s="162"/>
      <c r="I949" s="162"/>
      <c r="J949" s="162"/>
      <c r="K949" s="75">
        <f t="shared" si="212"/>
        <v>0</v>
      </c>
      <c r="L949" s="305"/>
      <c r="M949" s="305"/>
      <c r="N949" s="305"/>
      <c r="O949" s="305"/>
      <c r="P949" s="352">
        <f t="shared" si="209"/>
        <v>0</v>
      </c>
      <c r="Q949" s="305"/>
      <c r="R949" s="305"/>
      <c r="S949" s="305"/>
      <c r="T949" s="305"/>
      <c r="U949" s="352">
        <f t="shared" si="210"/>
        <v>0</v>
      </c>
    </row>
    <row r="950" spans="2:21" s="261" customFormat="1" ht="16.5" customHeight="1" thickBot="1" x14ac:dyDescent="0.3">
      <c r="B950" s="725"/>
      <c r="C950" s="721"/>
      <c r="D950" s="634"/>
      <c r="E950" s="97" t="s">
        <v>207</v>
      </c>
      <c r="F950" s="54">
        <f t="shared" si="211"/>
        <v>0</v>
      </c>
      <c r="G950" s="162"/>
      <c r="H950" s="162"/>
      <c r="I950" s="162"/>
      <c r="J950" s="162"/>
      <c r="K950" s="75">
        <f t="shared" si="212"/>
        <v>0</v>
      </c>
      <c r="L950" s="305"/>
      <c r="M950" s="305"/>
      <c r="N950" s="305"/>
      <c r="O950" s="305"/>
      <c r="P950" s="352">
        <f t="shared" si="209"/>
        <v>0</v>
      </c>
      <c r="Q950" s="305"/>
      <c r="R950" s="305"/>
      <c r="S950" s="305"/>
      <c r="T950" s="305"/>
      <c r="U950" s="352">
        <f t="shared" si="210"/>
        <v>0</v>
      </c>
    </row>
    <row r="951" spans="2:21" s="261" customFormat="1" ht="16.5" customHeight="1" thickBot="1" x14ac:dyDescent="0.3">
      <c r="B951" s="725"/>
      <c r="C951" s="721"/>
      <c r="D951" s="634"/>
      <c r="E951" s="91" t="s">
        <v>116</v>
      </c>
      <c r="F951" s="54">
        <f t="shared" si="211"/>
        <v>0</v>
      </c>
      <c r="G951" s="121">
        <v>0</v>
      </c>
      <c r="H951" s="121">
        <v>0</v>
      </c>
      <c r="I951" s="121">
        <v>0</v>
      </c>
      <c r="J951" s="121">
        <v>0</v>
      </c>
      <c r="K951" s="75">
        <f t="shared" si="212"/>
        <v>0</v>
      </c>
      <c r="L951" s="121">
        <v>0</v>
      </c>
      <c r="M951" s="121">
        <v>0</v>
      </c>
      <c r="N951" s="121">
        <v>0</v>
      </c>
      <c r="O951" s="121">
        <v>0</v>
      </c>
      <c r="P951" s="352">
        <f t="shared" si="209"/>
        <v>0</v>
      </c>
      <c r="Q951" s="121">
        <v>0</v>
      </c>
      <c r="R951" s="121">
        <v>0</v>
      </c>
      <c r="S951" s="121">
        <v>0</v>
      </c>
      <c r="T951" s="121">
        <v>0</v>
      </c>
      <c r="U951" s="352">
        <f t="shared" si="210"/>
        <v>0</v>
      </c>
    </row>
    <row r="952" spans="2:21" s="261" customFormat="1" ht="16.5" customHeight="1" thickBot="1" x14ac:dyDescent="0.3">
      <c r="B952" s="725"/>
      <c r="C952" s="721"/>
      <c r="D952" s="634"/>
      <c r="E952" s="238" t="s">
        <v>637</v>
      </c>
      <c r="F952" s="54">
        <f t="shared" si="211"/>
        <v>0</v>
      </c>
      <c r="G952" s="121">
        <v>0</v>
      </c>
      <c r="H952" s="121">
        <v>0</v>
      </c>
      <c r="I952" s="121">
        <v>0</v>
      </c>
      <c r="J952" s="121">
        <v>0</v>
      </c>
      <c r="K952" s="75">
        <f t="shared" si="212"/>
        <v>0</v>
      </c>
      <c r="L952" s="121">
        <v>0</v>
      </c>
      <c r="M952" s="121">
        <v>0</v>
      </c>
      <c r="N952" s="121">
        <v>0</v>
      </c>
      <c r="O952" s="121">
        <v>0</v>
      </c>
      <c r="P952" s="352">
        <f t="shared" si="209"/>
        <v>0</v>
      </c>
      <c r="Q952" s="121">
        <v>0</v>
      </c>
      <c r="R952" s="121">
        <v>0</v>
      </c>
      <c r="S952" s="121">
        <v>0</v>
      </c>
      <c r="T952" s="121">
        <v>0</v>
      </c>
      <c r="U952" s="352">
        <f t="shared" si="210"/>
        <v>0</v>
      </c>
    </row>
    <row r="953" spans="2:21" s="261" customFormat="1" ht="16.5" customHeight="1" thickBot="1" x14ac:dyDescent="0.3">
      <c r="B953" s="725"/>
      <c r="C953" s="721"/>
      <c r="D953" s="635"/>
      <c r="E953" s="233" t="s">
        <v>636</v>
      </c>
      <c r="F953" s="54">
        <f t="shared" si="211"/>
        <v>0</v>
      </c>
      <c r="G953" s="122">
        <v>0</v>
      </c>
      <c r="H953" s="122">
        <v>0</v>
      </c>
      <c r="I953" s="122">
        <v>0</v>
      </c>
      <c r="J953" s="122">
        <v>0</v>
      </c>
      <c r="K953" s="75">
        <f t="shared" si="212"/>
        <v>0</v>
      </c>
      <c r="L953" s="122">
        <v>0</v>
      </c>
      <c r="M953" s="122">
        <v>0</v>
      </c>
      <c r="N953" s="122">
        <v>0</v>
      </c>
      <c r="O953" s="122">
        <v>0</v>
      </c>
      <c r="P953" s="352">
        <f t="shared" si="209"/>
        <v>0</v>
      </c>
      <c r="Q953" s="122">
        <v>0</v>
      </c>
      <c r="R953" s="122">
        <v>0</v>
      </c>
      <c r="S953" s="122">
        <v>0</v>
      </c>
      <c r="T953" s="122">
        <v>0</v>
      </c>
      <c r="U953" s="352">
        <f t="shared" si="210"/>
        <v>0</v>
      </c>
    </row>
    <row r="954" spans="2:21" s="297" customFormat="1" ht="16.5" customHeight="1" thickBot="1" x14ac:dyDescent="0.3">
      <c r="B954" s="726">
        <v>5</v>
      </c>
      <c r="C954" s="721"/>
      <c r="D954" s="633" t="s">
        <v>721</v>
      </c>
      <c r="E954" s="311" t="s">
        <v>116</v>
      </c>
      <c r="F954" s="54">
        <f t="shared" si="211"/>
        <v>0</v>
      </c>
      <c r="G954" s="120">
        <v>0</v>
      </c>
      <c r="H954" s="120">
        <v>0</v>
      </c>
      <c r="I954" s="120">
        <v>0</v>
      </c>
      <c r="J954" s="120">
        <v>0</v>
      </c>
      <c r="K954" s="75">
        <f t="shared" si="212"/>
        <v>0</v>
      </c>
      <c r="L954" s="121">
        <v>0</v>
      </c>
      <c r="M954" s="121">
        <v>0</v>
      </c>
      <c r="N954" s="121">
        <v>0</v>
      </c>
      <c r="O954" s="121">
        <v>0</v>
      </c>
      <c r="P954" s="352">
        <f t="shared" si="209"/>
        <v>0</v>
      </c>
      <c r="Q954" s="121">
        <v>0</v>
      </c>
      <c r="R954" s="121">
        <v>0</v>
      </c>
      <c r="S954" s="121">
        <v>0</v>
      </c>
      <c r="T954" s="121">
        <v>0</v>
      </c>
      <c r="U954" s="352">
        <f t="shared" si="210"/>
        <v>0</v>
      </c>
    </row>
    <row r="955" spans="2:21" s="297" customFormat="1" ht="16.5" customHeight="1" thickBot="1" x14ac:dyDescent="0.3">
      <c r="B955" s="724"/>
      <c r="C955" s="721"/>
      <c r="D955" s="634"/>
      <c r="E955" s="312" t="s">
        <v>637</v>
      </c>
      <c r="F955" s="54">
        <f t="shared" si="211"/>
        <v>4</v>
      </c>
      <c r="G955" s="120">
        <v>0</v>
      </c>
      <c r="H955" s="120">
        <v>0</v>
      </c>
      <c r="I955" s="120">
        <v>0</v>
      </c>
      <c r="J955" s="120">
        <v>0</v>
      </c>
      <c r="K955" s="75">
        <f t="shared" si="212"/>
        <v>0</v>
      </c>
      <c r="L955" s="120">
        <v>1</v>
      </c>
      <c r="M955" s="120">
        <v>0</v>
      </c>
      <c r="N955" s="120">
        <v>0</v>
      </c>
      <c r="O955" s="120">
        <v>0</v>
      </c>
      <c r="P955" s="352">
        <f t="shared" si="209"/>
        <v>1</v>
      </c>
      <c r="Q955" s="120">
        <v>3</v>
      </c>
      <c r="R955" s="120">
        <v>0</v>
      </c>
      <c r="S955" s="120">
        <v>0</v>
      </c>
      <c r="T955" s="120">
        <v>0</v>
      </c>
      <c r="U955" s="352">
        <f t="shared" si="210"/>
        <v>3</v>
      </c>
    </row>
    <row r="956" spans="2:21" s="261" customFormat="1" ht="16.5" customHeight="1" x14ac:dyDescent="0.25">
      <c r="B956" s="20"/>
      <c r="C956" s="721"/>
      <c r="D956" s="747" t="s">
        <v>563</v>
      </c>
      <c r="E956" s="748"/>
      <c r="F956" s="54">
        <f t="shared" si="211"/>
        <v>0</v>
      </c>
      <c r="G956" s="75">
        <f t="shared" ref="G956:J956" si="222">G936+G939++G944+G949</f>
        <v>0</v>
      </c>
      <c r="H956" s="75">
        <f t="shared" si="222"/>
        <v>0</v>
      </c>
      <c r="I956" s="75">
        <f t="shared" si="222"/>
        <v>0</v>
      </c>
      <c r="J956" s="75">
        <f t="shared" si="222"/>
        <v>0</v>
      </c>
      <c r="K956" s="75">
        <f t="shared" si="212"/>
        <v>0</v>
      </c>
      <c r="L956" s="75">
        <f t="shared" ref="L956:O956" si="223">L936+L939++L944+L949</f>
        <v>0</v>
      </c>
      <c r="M956" s="75">
        <f t="shared" si="223"/>
        <v>0</v>
      </c>
      <c r="N956" s="75">
        <f t="shared" si="223"/>
        <v>0</v>
      </c>
      <c r="O956" s="75">
        <f t="shared" si="223"/>
        <v>0</v>
      </c>
      <c r="P956" s="352">
        <f t="shared" si="209"/>
        <v>0</v>
      </c>
      <c r="Q956" s="75">
        <f t="shared" ref="Q956:T956" si="224">Q936+Q939++Q944+Q949</f>
        <v>0</v>
      </c>
      <c r="R956" s="75">
        <f t="shared" si="224"/>
        <v>0</v>
      </c>
      <c r="S956" s="75">
        <f t="shared" si="224"/>
        <v>0</v>
      </c>
      <c r="T956" s="75">
        <f t="shared" si="224"/>
        <v>0</v>
      </c>
      <c r="U956" s="352">
        <f t="shared" si="210"/>
        <v>0</v>
      </c>
    </row>
    <row r="957" spans="2:21" s="261" customFormat="1" ht="16.5" customHeight="1" x14ac:dyDescent="0.25">
      <c r="B957" s="20"/>
      <c r="C957" s="721"/>
      <c r="D957" s="708" t="s">
        <v>564</v>
      </c>
      <c r="E957" s="709"/>
      <c r="F957" s="54">
        <f t="shared" si="211"/>
        <v>0</v>
      </c>
      <c r="G957" s="75">
        <f t="shared" ref="G957:J957" si="225">G937+G940+G945+G950</f>
        <v>0</v>
      </c>
      <c r="H957" s="75">
        <f t="shared" si="225"/>
        <v>0</v>
      </c>
      <c r="I957" s="75">
        <f t="shared" si="225"/>
        <v>0</v>
      </c>
      <c r="J957" s="75">
        <f t="shared" si="225"/>
        <v>0</v>
      </c>
      <c r="K957" s="75">
        <f t="shared" si="212"/>
        <v>0</v>
      </c>
      <c r="L957" s="75">
        <f t="shared" ref="L957:O957" si="226">L937+L940+L945+L950</f>
        <v>0</v>
      </c>
      <c r="M957" s="75">
        <f t="shared" si="226"/>
        <v>0</v>
      </c>
      <c r="N957" s="75">
        <f t="shared" si="226"/>
        <v>0</v>
      </c>
      <c r="O957" s="75">
        <f t="shared" si="226"/>
        <v>0</v>
      </c>
      <c r="P957" s="352">
        <f t="shared" si="209"/>
        <v>0</v>
      </c>
      <c r="Q957" s="75">
        <f t="shared" ref="Q957:T957" si="227">Q937+Q940+Q945+Q950</f>
        <v>0</v>
      </c>
      <c r="R957" s="75">
        <f t="shared" si="227"/>
        <v>0</v>
      </c>
      <c r="S957" s="75">
        <f t="shared" si="227"/>
        <v>0</v>
      </c>
      <c r="T957" s="75">
        <f t="shared" si="227"/>
        <v>0</v>
      </c>
      <c r="U957" s="352">
        <f t="shared" si="210"/>
        <v>0</v>
      </c>
    </row>
    <row r="958" spans="2:21" s="261" customFormat="1" ht="16.5" customHeight="1" thickBot="1" x14ac:dyDescent="0.3">
      <c r="B958" s="20"/>
      <c r="C958" s="721"/>
      <c r="D958" s="257" t="s">
        <v>565</v>
      </c>
      <c r="E958" s="258"/>
      <c r="F958" s="54">
        <f t="shared" si="211"/>
        <v>0</v>
      </c>
      <c r="G958" s="75">
        <f t="shared" ref="G958:J958" si="228">G938+G941+G946+G951+G954</f>
        <v>0</v>
      </c>
      <c r="H958" s="75">
        <f t="shared" si="228"/>
        <v>0</v>
      </c>
      <c r="I958" s="75">
        <f t="shared" si="228"/>
        <v>0</v>
      </c>
      <c r="J958" s="75">
        <f t="shared" si="228"/>
        <v>0</v>
      </c>
      <c r="K958" s="75">
        <f t="shared" si="212"/>
        <v>0</v>
      </c>
      <c r="L958" s="75">
        <f t="shared" ref="L958:O958" si="229">L938+L941+L946+L951+L954</f>
        <v>0</v>
      </c>
      <c r="M958" s="75">
        <f t="shared" si="229"/>
        <v>0</v>
      </c>
      <c r="N958" s="75">
        <f t="shared" si="229"/>
        <v>0</v>
      </c>
      <c r="O958" s="75">
        <f t="shared" si="229"/>
        <v>0</v>
      </c>
      <c r="P958" s="352">
        <f t="shared" si="209"/>
        <v>0</v>
      </c>
      <c r="Q958" s="75">
        <f t="shared" ref="Q958:T958" si="230">Q938+Q941+Q946+Q951+Q954</f>
        <v>0</v>
      </c>
      <c r="R958" s="75">
        <f t="shared" si="230"/>
        <v>0</v>
      </c>
      <c r="S958" s="75">
        <f t="shared" si="230"/>
        <v>0</v>
      </c>
      <c r="T958" s="75">
        <f t="shared" si="230"/>
        <v>0</v>
      </c>
      <c r="U958" s="352">
        <f t="shared" si="210"/>
        <v>0</v>
      </c>
    </row>
    <row r="959" spans="2:21" s="261" customFormat="1" ht="16.5" customHeight="1" thickBot="1" x14ac:dyDescent="0.3">
      <c r="B959" s="20"/>
      <c r="C959" s="721"/>
      <c r="D959" s="749" t="s">
        <v>610</v>
      </c>
      <c r="E959" s="750"/>
      <c r="F959" s="54">
        <f t="shared" si="211"/>
        <v>4</v>
      </c>
      <c r="G959" s="44">
        <f t="shared" ref="G959:J959" si="231">G942+G947+G952+G955</f>
        <v>0</v>
      </c>
      <c r="H959" s="44">
        <f t="shared" si="231"/>
        <v>0</v>
      </c>
      <c r="I959" s="44">
        <f t="shared" si="231"/>
        <v>0</v>
      </c>
      <c r="J959" s="44">
        <f t="shared" si="231"/>
        <v>0</v>
      </c>
      <c r="K959" s="75">
        <f t="shared" si="212"/>
        <v>0</v>
      </c>
      <c r="L959" s="44">
        <f t="shared" ref="L959:O959" si="232">L942+L947+L952+L955</f>
        <v>1</v>
      </c>
      <c r="M959" s="44">
        <f t="shared" si="232"/>
        <v>0</v>
      </c>
      <c r="N959" s="44">
        <f t="shared" si="232"/>
        <v>0</v>
      </c>
      <c r="O959" s="44">
        <f t="shared" si="232"/>
        <v>0</v>
      </c>
      <c r="P959" s="352">
        <f t="shared" si="209"/>
        <v>1</v>
      </c>
      <c r="Q959" s="44">
        <f t="shared" ref="Q959:T959" si="233">Q942+Q947+Q952+Q955</f>
        <v>3</v>
      </c>
      <c r="R959" s="44">
        <f t="shared" si="233"/>
        <v>0</v>
      </c>
      <c r="S959" s="44">
        <f t="shared" si="233"/>
        <v>0</v>
      </c>
      <c r="T959" s="44">
        <f t="shared" si="233"/>
        <v>0</v>
      </c>
      <c r="U959" s="352">
        <f t="shared" si="210"/>
        <v>3</v>
      </c>
    </row>
    <row r="960" spans="2:21" s="261" customFormat="1" ht="16.5" customHeight="1" thickBot="1" x14ac:dyDescent="0.3">
      <c r="B960" s="20"/>
      <c r="C960" s="746"/>
      <c r="D960" s="223" t="s">
        <v>668</v>
      </c>
      <c r="E960" s="258"/>
      <c r="F960" s="54">
        <f t="shared" si="211"/>
        <v>0</v>
      </c>
      <c r="G960" s="44">
        <f t="shared" ref="G960:J960" si="234">G943+G948+G953</f>
        <v>0</v>
      </c>
      <c r="H960" s="44">
        <f t="shared" si="234"/>
        <v>0</v>
      </c>
      <c r="I960" s="44">
        <f t="shared" si="234"/>
        <v>0</v>
      </c>
      <c r="J960" s="44">
        <f t="shared" si="234"/>
        <v>0</v>
      </c>
      <c r="K960" s="75">
        <f t="shared" si="212"/>
        <v>0</v>
      </c>
      <c r="L960" s="44">
        <f t="shared" ref="L960:O960" si="235">L943+L948+L953</f>
        <v>0</v>
      </c>
      <c r="M960" s="44">
        <f t="shared" si="235"/>
        <v>0</v>
      </c>
      <c r="N960" s="44">
        <f t="shared" si="235"/>
        <v>0</v>
      </c>
      <c r="O960" s="44">
        <f t="shared" si="235"/>
        <v>0</v>
      </c>
      <c r="P960" s="352">
        <f t="shared" si="209"/>
        <v>0</v>
      </c>
      <c r="Q960" s="44">
        <f t="shared" ref="Q960:T960" si="236">Q943+Q948+Q953</f>
        <v>0</v>
      </c>
      <c r="R960" s="44">
        <f t="shared" si="236"/>
        <v>0</v>
      </c>
      <c r="S960" s="44">
        <f t="shared" si="236"/>
        <v>0</v>
      </c>
      <c r="T960" s="44">
        <f t="shared" si="236"/>
        <v>0</v>
      </c>
      <c r="U960" s="352">
        <f t="shared" si="210"/>
        <v>0</v>
      </c>
    </row>
    <row r="961" spans="2:21" s="261" customFormat="1" ht="28.5" customHeight="1" thickBot="1" x14ac:dyDescent="0.3">
      <c r="B961" s="545">
        <v>1</v>
      </c>
      <c r="C961" s="766" t="s">
        <v>576</v>
      </c>
      <c r="D961" s="633" t="s">
        <v>577</v>
      </c>
      <c r="E961" s="125" t="s">
        <v>116</v>
      </c>
      <c r="F961" s="54">
        <f t="shared" si="211"/>
        <v>0</v>
      </c>
      <c r="G961" s="161">
        <v>0</v>
      </c>
      <c r="H961" s="161">
        <v>0</v>
      </c>
      <c r="I961" s="161">
        <v>0</v>
      </c>
      <c r="J961" s="161">
        <v>0</v>
      </c>
      <c r="K961" s="75">
        <f t="shared" si="212"/>
        <v>0</v>
      </c>
      <c r="L961" s="161">
        <v>0</v>
      </c>
      <c r="M961" s="161">
        <v>0</v>
      </c>
      <c r="N961" s="161">
        <v>0</v>
      </c>
      <c r="O961" s="161">
        <v>0</v>
      </c>
      <c r="P961" s="352">
        <f t="shared" si="209"/>
        <v>0</v>
      </c>
      <c r="Q961" s="161">
        <v>0</v>
      </c>
      <c r="R961" s="161">
        <v>0</v>
      </c>
      <c r="S961" s="161">
        <v>0</v>
      </c>
      <c r="T961" s="161">
        <v>0</v>
      </c>
      <c r="U961" s="352">
        <f t="shared" si="210"/>
        <v>0</v>
      </c>
    </row>
    <row r="962" spans="2:21" s="261" customFormat="1" ht="28.5" customHeight="1" thickBot="1" x14ac:dyDescent="0.3">
      <c r="B962" s="545"/>
      <c r="C962" s="766"/>
      <c r="D962" s="634"/>
      <c r="E962" s="238" t="s">
        <v>637</v>
      </c>
      <c r="F962" s="54">
        <f t="shared" si="211"/>
        <v>0</v>
      </c>
      <c r="G962" s="161">
        <v>0</v>
      </c>
      <c r="H962" s="161">
        <v>0</v>
      </c>
      <c r="I962" s="161">
        <v>0</v>
      </c>
      <c r="J962" s="161">
        <v>0</v>
      </c>
      <c r="K962" s="75">
        <f t="shared" si="212"/>
        <v>0</v>
      </c>
      <c r="L962" s="161">
        <v>0</v>
      </c>
      <c r="M962" s="161">
        <v>0</v>
      </c>
      <c r="N962" s="161">
        <v>0</v>
      </c>
      <c r="O962" s="161">
        <v>0</v>
      </c>
      <c r="P962" s="352">
        <f t="shared" si="209"/>
        <v>0</v>
      </c>
      <c r="Q962" s="161">
        <v>0</v>
      </c>
      <c r="R962" s="161">
        <v>0</v>
      </c>
      <c r="S962" s="161">
        <v>0</v>
      </c>
      <c r="T962" s="161">
        <v>0</v>
      </c>
      <c r="U962" s="352">
        <f t="shared" si="210"/>
        <v>0</v>
      </c>
    </row>
    <row r="963" spans="2:21" s="261" customFormat="1" ht="28.5" customHeight="1" thickBot="1" x14ac:dyDescent="0.3">
      <c r="B963" s="516"/>
      <c r="C963" s="712"/>
      <c r="D963" s="635"/>
      <c r="E963" s="233" t="s">
        <v>636</v>
      </c>
      <c r="F963" s="54">
        <f t="shared" si="211"/>
        <v>0</v>
      </c>
      <c r="G963" s="161">
        <v>0</v>
      </c>
      <c r="H963" s="161">
        <v>0</v>
      </c>
      <c r="I963" s="161">
        <v>0</v>
      </c>
      <c r="J963" s="161">
        <v>0</v>
      </c>
      <c r="K963" s="75">
        <f t="shared" si="212"/>
        <v>0</v>
      </c>
      <c r="L963" s="161">
        <v>0</v>
      </c>
      <c r="M963" s="161">
        <v>0</v>
      </c>
      <c r="N963" s="161">
        <v>0</v>
      </c>
      <c r="O963" s="161">
        <v>0</v>
      </c>
      <c r="P963" s="352">
        <f t="shared" si="209"/>
        <v>0</v>
      </c>
      <c r="Q963" s="161">
        <v>0</v>
      </c>
      <c r="R963" s="161">
        <v>0</v>
      </c>
      <c r="S963" s="161">
        <v>0</v>
      </c>
      <c r="T963" s="161">
        <v>0</v>
      </c>
      <c r="U963" s="352">
        <f t="shared" si="210"/>
        <v>0</v>
      </c>
    </row>
    <row r="964" spans="2:21" s="261" customFormat="1" ht="28.5" customHeight="1" thickBot="1" x14ac:dyDescent="0.3">
      <c r="B964" s="544">
        <v>2</v>
      </c>
      <c r="C964" s="712"/>
      <c r="D964" s="633" t="s">
        <v>578</v>
      </c>
      <c r="E964" s="125" t="s">
        <v>116</v>
      </c>
      <c r="F964" s="54">
        <f t="shared" si="211"/>
        <v>0</v>
      </c>
      <c r="G964" s="161">
        <v>0</v>
      </c>
      <c r="H964" s="161">
        <v>0</v>
      </c>
      <c r="I964" s="161">
        <v>0</v>
      </c>
      <c r="J964" s="161">
        <v>0</v>
      </c>
      <c r="K964" s="75">
        <f t="shared" si="212"/>
        <v>0</v>
      </c>
      <c r="L964" s="161">
        <v>0</v>
      </c>
      <c r="M964" s="161">
        <v>0</v>
      </c>
      <c r="N964" s="161">
        <v>0</v>
      </c>
      <c r="O964" s="161">
        <v>0</v>
      </c>
      <c r="P964" s="352">
        <f t="shared" si="209"/>
        <v>0</v>
      </c>
      <c r="Q964" s="161">
        <v>0</v>
      </c>
      <c r="R964" s="161">
        <v>0</v>
      </c>
      <c r="S964" s="161">
        <v>0</v>
      </c>
      <c r="T964" s="161">
        <v>0</v>
      </c>
      <c r="U964" s="352">
        <f t="shared" si="210"/>
        <v>0</v>
      </c>
    </row>
    <row r="965" spans="2:21" s="261" customFormat="1" ht="28.5" customHeight="1" thickBot="1" x14ac:dyDescent="0.3">
      <c r="B965" s="545"/>
      <c r="C965" s="712"/>
      <c r="D965" s="634"/>
      <c r="E965" s="238" t="s">
        <v>637</v>
      </c>
      <c r="F965" s="54">
        <f t="shared" si="211"/>
        <v>0</v>
      </c>
      <c r="G965" s="161">
        <v>0</v>
      </c>
      <c r="H965" s="161">
        <v>0</v>
      </c>
      <c r="I965" s="161">
        <v>0</v>
      </c>
      <c r="J965" s="161">
        <v>0</v>
      </c>
      <c r="K965" s="75">
        <f t="shared" si="212"/>
        <v>0</v>
      </c>
      <c r="L965" s="161">
        <v>0</v>
      </c>
      <c r="M965" s="161">
        <v>0</v>
      </c>
      <c r="N965" s="161">
        <v>0</v>
      </c>
      <c r="O965" s="161">
        <v>0</v>
      </c>
      <c r="P965" s="352">
        <f t="shared" si="209"/>
        <v>0</v>
      </c>
      <c r="Q965" s="161">
        <v>0</v>
      </c>
      <c r="R965" s="161">
        <v>0</v>
      </c>
      <c r="S965" s="161">
        <v>0</v>
      </c>
      <c r="T965" s="161">
        <v>0</v>
      </c>
      <c r="U965" s="352">
        <f t="shared" si="210"/>
        <v>0</v>
      </c>
    </row>
    <row r="966" spans="2:21" s="261" customFormat="1" ht="28.5" customHeight="1" thickBot="1" x14ac:dyDescent="0.3">
      <c r="B966" s="516"/>
      <c r="C966" s="712"/>
      <c r="D966" s="635"/>
      <c r="E966" s="233" t="s">
        <v>636</v>
      </c>
      <c r="F966" s="54">
        <f t="shared" si="211"/>
        <v>0</v>
      </c>
      <c r="G966" s="161">
        <v>0</v>
      </c>
      <c r="H966" s="161">
        <v>0</v>
      </c>
      <c r="I966" s="161">
        <v>0</v>
      </c>
      <c r="J966" s="161">
        <v>0</v>
      </c>
      <c r="K966" s="75">
        <f t="shared" si="212"/>
        <v>0</v>
      </c>
      <c r="L966" s="161">
        <v>0</v>
      </c>
      <c r="M966" s="161">
        <v>0</v>
      </c>
      <c r="N966" s="161">
        <v>0</v>
      </c>
      <c r="O966" s="161">
        <v>0</v>
      </c>
      <c r="P966" s="352">
        <f t="shared" si="209"/>
        <v>0</v>
      </c>
      <c r="Q966" s="161">
        <v>0</v>
      </c>
      <c r="R966" s="161">
        <v>0</v>
      </c>
      <c r="S966" s="161">
        <v>0</v>
      </c>
      <c r="T966" s="161">
        <v>0</v>
      </c>
      <c r="U966" s="352">
        <f t="shared" si="210"/>
        <v>0</v>
      </c>
    </row>
    <row r="967" spans="2:21" s="261" customFormat="1" ht="28.5" customHeight="1" thickBot="1" x14ac:dyDescent="0.3">
      <c r="B967" s="544">
        <v>3</v>
      </c>
      <c r="C967" s="712"/>
      <c r="D967" s="633" t="s">
        <v>671</v>
      </c>
      <c r="E967" s="125" t="s">
        <v>116</v>
      </c>
      <c r="F967" s="54">
        <f t="shared" si="211"/>
        <v>0</v>
      </c>
      <c r="G967" s="161">
        <v>0</v>
      </c>
      <c r="H967" s="161">
        <v>0</v>
      </c>
      <c r="I967" s="161">
        <v>0</v>
      </c>
      <c r="J967" s="161">
        <v>0</v>
      </c>
      <c r="K967" s="75">
        <f t="shared" si="212"/>
        <v>0</v>
      </c>
      <c r="L967" s="161">
        <v>0</v>
      </c>
      <c r="M967" s="161">
        <v>0</v>
      </c>
      <c r="N967" s="161">
        <v>0</v>
      </c>
      <c r="O967" s="161">
        <v>0</v>
      </c>
      <c r="P967" s="352">
        <f t="shared" si="209"/>
        <v>0</v>
      </c>
      <c r="Q967" s="161">
        <v>0</v>
      </c>
      <c r="R967" s="161">
        <v>0</v>
      </c>
      <c r="S967" s="161">
        <v>0</v>
      </c>
      <c r="T967" s="161">
        <v>0</v>
      </c>
      <c r="U967" s="352">
        <f t="shared" si="210"/>
        <v>0</v>
      </c>
    </row>
    <row r="968" spans="2:21" s="261" customFormat="1" ht="28.5" customHeight="1" thickBot="1" x14ac:dyDescent="0.3">
      <c r="B968" s="545"/>
      <c r="C968" s="712"/>
      <c r="D968" s="634"/>
      <c r="E968" s="238" t="s">
        <v>637</v>
      </c>
      <c r="F968" s="54">
        <f t="shared" si="211"/>
        <v>0</v>
      </c>
      <c r="G968" s="161">
        <v>0</v>
      </c>
      <c r="H968" s="161">
        <v>0</v>
      </c>
      <c r="I968" s="161">
        <v>0</v>
      </c>
      <c r="J968" s="161">
        <v>0</v>
      </c>
      <c r="K968" s="75">
        <f t="shared" si="212"/>
        <v>0</v>
      </c>
      <c r="L968" s="161">
        <v>0</v>
      </c>
      <c r="M968" s="161">
        <v>0</v>
      </c>
      <c r="N968" s="161">
        <v>0</v>
      </c>
      <c r="O968" s="161">
        <v>0</v>
      </c>
      <c r="P968" s="352">
        <f t="shared" si="209"/>
        <v>0</v>
      </c>
      <c r="Q968" s="161">
        <v>0</v>
      </c>
      <c r="R968" s="161">
        <v>0</v>
      </c>
      <c r="S968" s="161">
        <v>0</v>
      </c>
      <c r="T968" s="161">
        <v>0</v>
      </c>
      <c r="U968" s="352">
        <f t="shared" si="210"/>
        <v>0</v>
      </c>
    </row>
    <row r="969" spans="2:21" s="261" customFormat="1" ht="28.5" customHeight="1" thickBot="1" x14ac:dyDescent="0.3">
      <c r="B969" s="516"/>
      <c r="C969" s="712"/>
      <c r="D969" s="635"/>
      <c r="E969" s="233" t="s">
        <v>636</v>
      </c>
      <c r="F969" s="54">
        <f t="shared" si="211"/>
        <v>0</v>
      </c>
      <c r="G969" s="161">
        <v>0</v>
      </c>
      <c r="H969" s="161">
        <v>0</v>
      </c>
      <c r="I969" s="161">
        <v>0</v>
      </c>
      <c r="J969" s="161">
        <v>0</v>
      </c>
      <c r="K969" s="75">
        <f t="shared" si="212"/>
        <v>0</v>
      </c>
      <c r="L969" s="161">
        <v>0</v>
      </c>
      <c r="M969" s="161">
        <v>0</v>
      </c>
      <c r="N969" s="161">
        <v>0</v>
      </c>
      <c r="O969" s="161">
        <v>0</v>
      </c>
      <c r="P969" s="352">
        <f t="shared" si="209"/>
        <v>0</v>
      </c>
      <c r="Q969" s="161">
        <v>0</v>
      </c>
      <c r="R969" s="161">
        <v>0</v>
      </c>
      <c r="S969" s="161">
        <v>0</v>
      </c>
      <c r="T969" s="161">
        <v>0</v>
      </c>
      <c r="U969" s="352">
        <f t="shared" si="210"/>
        <v>0</v>
      </c>
    </row>
    <row r="970" spans="2:21" s="261" customFormat="1" ht="28.5" customHeight="1" thickBot="1" x14ac:dyDescent="0.3">
      <c r="B970" s="544">
        <v>4</v>
      </c>
      <c r="C970" s="712"/>
      <c r="D970" s="633" t="s">
        <v>672</v>
      </c>
      <c r="E970" s="125" t="s">
        <v>116</v>
      </c>
      <c r="F970" s="54">
        <f t="shared" si="211"/>
        <v>0</v>
      </c>
      <c r="G970" s="161">
        <v>0</v>
      </c>
      <c r="H970" s="161">
        <v>0</v>
      </c>
      <c r="I970" s="161">
        <v>0</v>
      </c>
      <c r="J970" s="161">
        <v>0</v>
      </c>
      <c r="K970" s="75">
        <f t="shared" si="212"/>
        <v>0</v>
      </c>
      <c r="L970" s="161">
        <v>0</v>
      </c>
      <c r="M970" s="161">
        <v>0</v>
      </c>
      <c r="N970" s="161">
        <v>0</v>
      </c>
      <c r="O970" s="161">
        <v>0</v>
      </c>
      <c r="P970" s="352">
        <f t="shared" ref="P970:P978" si="237">L970+M970+N970+O970</f>
        <v>0</v>
      </c>
      <c r="Q970" s="161">
        <v>0</v>
      </c>
      <c r="R970" s="161">
        <v>0</v>
      </c>
      <c r="S970" s="161">
        <v>0</v>
      </c>
      <c r="T970" s="161">
        <v>0</v>
      </c>
      <c r="U970" s="352">
        <f t="shared" ref="U970:U978" si="238">Q970+R970+S970+T970</f>
        <v>0</v>
      </c>
    </row>
    <row r="971" spans="2:21" s="261" customFormat="1" ht="28.5" customHeight="1" thickBot="1" x14ac:dyDescent="0.3">
      <c r="B971" s="545"/>
      <c r="C971" s="712"/>
      <c r="D971" s="634"/>
      <c r="E971" s="238" t="s">
        <v>637</v>
      </c>
      <c r="F971" s="54">
        <f t="shared" ref="F971:F978" si="239">K971+P971+U971</f>
        <v>0</v>
      </c>
      <c r="G971" s="161">
        <v>0</v>
      </c>
      <c r="H971" s="161">
        <v>0</v>
      </c>
      <c r="I971" s="161">
        <v>0</v>
      </c>
      <c r="J971" s="161">
        <v>0</v>
      </c>
      <c r="K971" s="75">
        <f t="shared" ref="K971:K978" si="240">G971+H971+I971+J971</f>
        <v>0</v>
      </c>
      <c r="L971" s="161">
        <v>0</v>
      </c>
      <c r="M971" s="161">
        <v>0</v>
      </c>
      <c r="N971" s="161">
        <v>0</v>
      </c>
      <c r="O971" s="161">
        <v>0</v>
      </c>
      <c r="P971" s="352">
        <f t="shared" si="237"/>
        <v>0</v>
      </c>
      <c r="Q971" s="161">
        <v>0</v>
      </c>
      <c r="R971" s="161">
        <v>0</v>
      </c>
      <c r="S971" s="161">
        <v>0</v>
      </c>
      <c r="T971" s="161">
        <v>0</v>
      </c>
      <c r="U971" s="352">
        <f t="shared" si="238"/>
        <v>0</v>
      </c>
    </row>
    <row r="972" spans="2:21" s="261" customFormat="1" ht="28.5" customHeight="1" thickBot="1" x14ac:dyDescent="0.3">
      <c r="B972" s="516"/>
      <c r="C972" s="712"/>
      <c r="D972" s="635"/>
      <c r="E972" s="233" t="s">
        <v>636</v>
      </c>
      <c r="F972" s="54">
        <f t="shared" si="239"/>
        <v>0</v>
      </c>
      <c r="G972" s="161">
        <v>0</v>
      </c>
      <c r="H972" s="161">
        <v>0</v>
      </c>
      <c r="I972" s="161">
        <v>0</v>
      </c>
      <c r="J972" s="161">
        <v>0</v>
      </c>
      <c r="K972" s="75">
        <f t="shared" si="240"/>
        <v>0</v>
      </c>
      <c r="L972" s="161">
        <v>0</v>
      </c>
      <c r="M972" s="161">
        <v>0</v>
      </c>
      <c r="N972" s="161">
        <v>0</v>
      </c>
      <c r="O972" s="161">
        <v>0</v>
      </c>
      <c r="P972" s="352">
        <f t="shared" si="237"/>
        <v>0</v>
      </c>
      <c r="Q972" s="161">
        <v>0</v>
      </c>
      <c r="R972" s="161">
        <v>0</v>
      </c>
      <c r="S972" s="161">
        <v>0</v>
      </c>
      <c r="T972" s="161">
        <v>0</v>
      </c>
      <c r="U972" s="352">
        <f t="shared" si="238"/>
        <v>0</v>
      </c>
    </row>
    <row r="973" spans="2:21" s="261" customFormat="1" ht="28.5" customHeight="1" thickBot="1" x14ac:dyDescent="0.3">
      <c r="B973" s="544">
        <v>5</v>
      </c>
      <c r="C973" s="712"/>
      <c r="D973" s="633" t="s">
        <v>673</v>
      </c>
      <c r="E973" s="125" t="s">
        <v>116</v>
      </c>
      <c r="F973" s="54">
        <f t="shared" si="239"/>
        <v>0</v>
      </c>
      <c r="G973" s="161">
        <v>0</v>
      </c>
      <c r="H973" s="161">
        <v>0</v>
      </c>
      <c r="I973" s="161">
        <v>0</v>
      </c>
      <c r="J973" s="161">
        <v>0</v>
      </c>
      <c r="K973" s="75">
        <f t="shared" si="240"/>
        <v>0</v>
      </c>
      <c r="L973" s="161">
        <v>0</v>
      </c>
      <c r="M973" s="161">
        <v>0</v>
      </c>
      <c r="N973" s="161">
        <v>0</v>
      </c>
      <c r="O973" s="161">
        <v>0</v>
      </c>
      <c r="P973" s="352">
        <f t="shared" si="237"/>
        <v>0</v>
      </c>
      <c r="Q973" s="161">
        <v>0</v>
      </c>
      <c r="R973" s="161">
        <v>0</v>
      </c>
      <c r="S973" s="161">
        <v>0</v>
      </c>
      <c r="T973" s="161">
        <v>0</v>
      </c>
      <c r="U973" s="352">
        <f t="shared" si="238"/>
        <v>0</v>
      </c>
    </row>
    <row r="974" spans="2:21" s="261" customFormat="1" ht="28.5" customHeight="1" thickBot="1" x14ac:dyDescent="0.3">
      <c r="B974" s="545"/>
      <c r="C974" s="712"/>
      <c r="D974" s="634"/>
      <c r="E974" s="238" t="s">
        <v>637</v>
      </c>
      <c r="F974" s="54">
        <f t="shared" si="239"/>
        <v>0</v>
      </c>
      <c r="G974" s="161">
        <v>0</v>
      </c>
      <c r="H974" s="161">
        <v>0</v>
      </c>
      <c r="I974" s="161">
        <v>0</v>
      </c>
      <c r="J974" s="161">
        <v>0</v>
      </c>
      <c r="K974" s="75">
        <f t="shared" si="240"/>
        <v>0</v>
      </c>
      <c r="L974" s="161">
        <v>0</v>
      </c>
      <c r="M974" s="161">
        <v>0</v>
      </c>
      <c r="N974" s="161">
        <v>0</v>
      </c>
      <c r="O974" s="161">
        <v>0</v>
      </c>
      <c r="P974" s="352">
        <f t="shared" si="237"/>
        <v>0</v>
      </c>
      <c r="Q974" s="161">
        <v>0</v>
      </c>
      <c r="R974" s="161">
        <v>0</v>
      </c>
      <c r="S974" s="161">
        <v>0</v>
      </c>
      <c r="T974" s="161">
        <v>0</v>
      </c>
      <c r="U974" s="352">
        <f t="shared" si="238"/>
        <v>0</v>
      </c>
    </row>
    <row r="975" spans="2:21" s="261" customFormat="1" ht="28.5" customHeight="1" thickBot="1" x14ac:dyDescent="0.3">
      <c r="B975" s="516"/>
      <c r="C975" s="712"/>
      <c r="D975" s="635"/>
      <c r="E975" s="233" t="s">
        <v>636</v>
      </c>
      <c r="F975" s="54">
        <f t="shared" si="239"/>
        <v>0</v>
      </c>
      <c r="G975" s="161">
        <v>0</v>
      </c>
      <c r="H975" s="161">
        <v>0</v>
      </c>
      <c r="I975" s="161">
        <v>0</v>
      </c>
      <c r="J975" s="161">
        <v>0</v>
      </c>
      <c r="K975" s="75">
        <f t="shared" si="240"/>
        <v>0</v>
      </c>
      <c r="L975" s="161">
        <v>0</v>
      </c>
      <c r="M975" s="161">
        <v>0</v>
      </c>
      <c r="N975" s="161">
        <v>0</v>
      </c>
      <c r="O975" s="161">
        <v>0</v>
      </c>
      <c r="P975" s="352">
        <f t="shared" si="237"/>
        <v>0</v>
      </c>
      <c r="Q975" s="161">
        <v>0</v>
      </c>
      <c r="R975" s="161">
        <v>0</v>
      </c>
      <c r="S975" s="161">
        <v>0</v>
      </c>
      <c r="T975" s="161">
        <v>0</v>
      </c>
      <c r="U975" s="352">
        <f t="shared" si="238"/>
        <v>0</v>
      </c>
    </row>
    <row r="976" spans="2:21" s="261" customFormat="1" ht="16.5" customHeight="1" thickBot="1" x14ac:dyDescent="0.3">
      <c r="B976" s="20"/>
      <c r="C976" s="712"/>
      <c r="D976" s="704" t="s">
        <v>579</v>
      </c>
      <c r="E976" s="705"/>
      <c r="F976" s="54">
        <f t="shared" si="239"/>
        <v>0</v>
      </c>
      <c r="G976" s="44">
        <f t="shared" ref="G976:J978" si="241">G961+G964+G967+G970+G973</f>
        <v>0</v>
      </c>
      <c r="H976" s="44">
        <f t="shared" si="241"/>
        <v>0</v>
      </c>
      <c r="I976" s="44">
        <f t="shared" si="241"/>
        <v>0</v>
      </c>
      <c r="J976" s="44">
        <f t="shared" si="241"/>
        <v>0</v>
      </c>
      <c r="K976" s="75">
        <f t="shared" si="240"/>
        <v>0</v>
      </c>
      <c r="L976" s="44">
        <f t="shared" ref="L976:O978" si="242">L961+L964+L967+L970+L973</f>
        <v>0</v>
      </c>
      <c r="M976" s="44">
        <f t="shared" si="242"/>
        <v>0</v>
      </c>
      <c r="N976" s="44">
        <f t="shared" si="242"/>
        <v>0</v>
      </c>
      <c r="O976" s="44">
        <f t="shared" si="242"/>
        <v>0</v>
      </c>
      <c r="P976" s="352">
        <f t="shared" si="237"/>
        <v>0</v>
      </c>
      <c r="Q976" s="44">
        <f t="shared" ref="Q976:T978" si="243">Q961+Q964+Q967+Q970+Q973</f>
        <v>0</v>
      </c>
      <c r="R976" s="44">
        <f t="shared" si="243"/>
        <v>0</v>
      </c>
      <c r="S976" s="44">
        <f t="shared" si="243"/>
        <v>0</v>
      </c>
      <c r="T976" s="44">
        <f t="shared" si="243"/>
        <v>0</v>
      </c>
      <c r="U976" s="352">
        <f t="shared" si="238"/>
        <v>0</v>
      </c>
    </row>
    <row r="977" spans="2:21" s="261" customFormat="1" ht="16.5" customHeight="1" thickBot="1" x14ac:dyDescent="0.3">
      <c r="B977" s="222"/>
      <c r="C977" s="713"/>
      <c r="D977" s="659" t="s">
        <v>580</v>
      </c>
      <c r="E977" s="660"/>
      <c r="F977" s="54">
        <f t="shared" si="239"/>
        <v>0</v>
      </c>
      <c r="G977" s="44">
        <f t="shared" si="241"/>
        <v>0</v>
      </c>
      <c r="H977" s="44">
        <f t="shared" si="241"/>
        <v>0</v>
      </c>
      <c r="I977" s="44">
        <f t="shared" si="241"/>
        <v>0</v>
      </c>
      <c r="J977" s="44">
        <f t="shared" si="241"/>
        <v>0</v>
      </c>
      <c r="K977" s="75">
        <f t="shared" si="240"/>
        <v>0</v>
      </c>
      <c r="L977" s="44">
        <f t="shared" si="242"/>
        <v>0</v>
      </c>
      <c r="M977" s="44">
        <f t="shared" si="242"/>
        <v>0</v>
      </c>
      <c r="N977" s="44">
        <f t="shared" si="242"/>
        <v>0</v>
      </c>
      <c r="O977" s="44">
        <f t="shared" si="242"/>
        <v>0</v>
      </c>
      <c r="P977" s="352">
        <f t="shared" si="237"/>
        <v>0</v>
      </c>
      <c r="Q977" s="44">
        <f t="shared" si="243"/>
        <v>0</v>
      </c>
      <c r="R977" s="44">
        <f t="shared" si="243"/>
        <v>0</v>
      </c>
      <c r="S977" s="44">
        <f t="shared" si="243"/>
        <v>0</v>
      </c>
      <c r="T977" s="44">
        <f t="shared" si="243"/>
        <v>0</v>
      </c>
      <c r="U977" s="352">
        <f t="shared" si="238"/>
        <v>0</v>
      </c>
    </row>
    <row r="978" spans="2:21" s="261" customFormat="1" ht="16.5" customHeight="1" thickBot="1" x14ac:dyDescent="0.3">
      <c r="B978" s="212"/>
      <c r="C978" s="714"/>
      <c r="D978" s="659" t="s">
        <v>669</v>
      </c>
      <c r="E978" s="660"/>
      <c r="F978" s="54">
        <f t="shared" si="239"/>
        <v>0</v>
      </c>
      <c r="G978" s="44">
        <f t="shared" si="241"/>
        <v>0</v>
      </c>
      <c r="H978" s="44">
        <f t="shared" si="241"/>
        <v>0</v>
      </c>
      <c r="I978" s="44">
        <f t="shared" si="241"/>
        <v>0</v>
      </c>
      <c r="J978" s="44">
        <f t="shared" si="241"/>
        <v>0</v>
      </c>
      <c r="K978" s="75">
        <f t="shared" si="240"/>
        <v>0</v>
      </c>
      <c r="L978" s="44">
        <f t="shared" si="242"/>
        <v>0</v>
      </c>
      <c r="M978" s="44">
        <f t="shared" si="242"/>
        <v>0</v>
      </c>
      <c r="N978" s="44">
        <f t="shared" si="242"/>
        <v>0</v>
      </c>
      <c r="O978" s="44">
        <f t="shared" si="242"/>
        <v>0</v>
      </c>
      <c r="P978" s="352">
        <f t="shared" si="237"/>
        <v>0</v>
      </c>
      <c r="Q978" s="44">
        <f t="shared" si="243"/>
        <v>0</v>
      </c>
      <c r="R978" s="44">
        <f t="shared" si="243"/>
        <v>0</v>
      </c>
      <c r="S978" s="44">
        <f t="shared" si="243"/>
        <v>0</v>
      </c>
      <c r="T978" s="44">
        <f t="shared" si="243"/>
        <v>0</v>
      </c>
      <c r="U978" s="352">
        <f t="shared" si="238"/>
        <v>0</v>
      </c>
    </row>
    <row r="979" spans="2:21" s="22" customFormat="1" ht="18.75" x14ac:dyDescent="0.25">
      <c r="B979" s="22">
        <f>COUNT(B10:B978)</f>
        <v>201</v>
      </c>
      <c r="E979" s="166"/>
    </row>
    <row r="980" spans="2:21" s="25" customFormat="1" x14ac:dyDescent="0.25">
      <c r="C980" s="23"/>
      <c r="D980" s="24"/>
      <c r="E980" s="167"/>
    </row>
    <row r="981" spans="2:21" s="25" customFormat="1" x14ac:dyDescent="0.25">
      <c r="C981" s="23"/>
      <c r="D981" s="24"/>
      <c r="E981" s="167"/>
    </row>
    <row r="982" spans="2:21" s="25" customFormat="1" x14ac:dyDescent="0.25">
      <c r="C982" s="23"/>
      <c r="D982" s="24"/>
      <c r="E982" s="167"/>
    </row>
    <row r="983" spans="2:21" s="25" customFormat="1" x14ac:dyDescent="0.25">
      <c r="C983" s="23"/>
      <c r="D983" s="24"/>
      <c r="E983" s="167"/>
    </row>
    <row r="984" spans="2:21" s="25" customFormat="1" x14ac:dyDescent="0.25">
      <c r="C984" s="23"/>
      <c r="D984" s="24"/>
      <c r="E984" s="167"/>
    </row>
    <row r="985" spans="2:21" s="25" customFormat="1" x14ac:dyDescent="0.25">
      <c r="C985" s="23"/>
      <c r="D985" s="24"/>
      <c r="E985" s="167"/>
    </row>
    <row r="986" spans="2:21" s="25" customFormat="1" x14ac:dyDescent="0.25">
      <c r="C986" s="23"/>
      <c r="D986" s="24"/>
      <c r="E986" s="167"/>
    </row>
    <row r="987" spans="2:21" s="25" customFormat="1" x14ac:dyDescent="0.25">
      <c r="C987" s="23"/>
      <c r="D987" s="24"/>
      <c r="E987" s="167"/>
    </row>
  </sheetData>
  <sheetProtection formatCells="0" formatColumns="0" formatRows="0" insertColumns="0" insertRows="0" insertHyperlinks="0" deleteColumns="0" deleteRows="0" sort="0"/>
  <customSheetViews>
    <customSheetView guid="{9D1D14F5-8C2B-4583-83B3-9F89558F07EC}" scale="40" showPageBreaks="1" showGridLines="0" fitToPage="1" printArea="1">
      <pane xSplit="6" ySplit="7" topLeftCell="CE8" activePane="bottomRight" state="frozen"/>
      <selection pane="bottomRight" activeCell="G5" sqref="G5:DG7"/>
      <rowBreaks count="2" manualBreakCount="2">
        <brk id="203" max="109" man="1"/>
        <brk id="209" max="16383" man="1"/>
      </rowBreaks>
      <pageMargins left="0.7" right="0.7" top="0.75" bottom="0.75" header="0.3" footer="0.3"/>
      <pageSetup paperSize="9" scale="10" fitToHeight="0" orientation="portrait" r:id="rId1"/>
    </customSheetView>
  </customSheetViews>
  <mergeCells count="528">
    <mergeCell ref="B272:B276"/>
    <mergeCell ref="B286:B290"/>
    <mergeCell ref="B280:B282"/>
    <mergeCell ref="B283:B285"/>
    <mergeCell ref="B277:B279"/>
    <mergeCell ref="B40:B44"/>
    <mergeCell ref="B10:B14"/>
    <mergeCell ref="B35:B39"/>
    <mergeCell ref="C5:E5"/>
    <mergeCell ref="B56:B60"/>
    <mergeCell ref="B30:B34"/>
    <mergeCell ref="B46:B50"/>
    <mergeCell ref="B20:B24"/>
    <mergeCell ref="B15:B19"/>
    <mergeCell ref="D30:D34"/>
    <mergeCell ref="C8:E8"/>
    <mergeCell ref="D25:D29"/>
    <mergeCell ref="D15:D19"/>
    <mergeCell ref="B295:B296"/>
    <mergeCell ref="D295:D296"/>
    <mergeCell ref="B918:B920"/>
    <mergeCell ref="D918:D920"/>
    <mergeCell ref="B897:B901"/>
    <mergeCell ref="D897:D901"/>
    <mergeCell ref="D902:E902"/>
    <mergeCell ref="D903:E903"/>
    <mergeCell ref="D904:E904"/>
    <mergeCell ref="D905:E905"/>
    <mergeCell ref="D906:E906"/>
    <mergeCell ref="B913:B917"/>
    <mergeCell ref="B907:B909"/>
    <mergeCell ref="C907:C912"/>
    <mergeCell ref="D907:D909"/>
    <mergeCell ref="D910:E910"/>
    <mergeCell ref="D911:E911"/>
    <mergeCell ref="D912:E912"/>
    <mergeCell ref="D297:D299"/>
    <mergeCell ref="B755:B759"/>
    <mergeCell ref="C755:C779"/>
    <mergeCell ref="B760:B764"/>
    <mergeCell ref="B765:B769"/>
    <mergeCell ref="B770:B774"/>
    <mergeCell ref="B926:B930"/>
    <mergeCell ref="B961:B963"/>
    <mergeCell ref="C961:C978"/>
    <mergeCell ref="B964:B966"/>
    <mergeCell ref="B967:B969"/>
    <mergeCell ref="B970:B972"/>
    <mergeCell ref="B973:B975"/>
    <mergeCell ref="C913:C935"/>
    <mergeCell ref="B785:B789"/>
    <mergeCell ref="B790:B792"/>
    <mergeCell ref="B793:B795"/>
    <mergeCell ref="B796:B800"/>
    <mergeCell ref="B801:B803"/>
    <mergeCell ref="B804:B808"/>
    <mergeCell ref="B809:B813"/>
    <mergeCell ref="B814:B816"/>
    <mergeCell ref="B817:B821"/>
    <mergeCell ref="B822:B824"/>
    <mergeCell ref="B921:B925"/>
    <mergeCell ref="B862:B866"/>
    <mergeCell ref="C862:C906"/>
    <mergeCell ref="B867:B871"/>
    <mergeCell ref="B872:B876"/>
    <mergeCell ref="B877:B881"/>
    <mergeCell ref="B780:B784"/>
    <mergeCell ref="C780:C843"/>
    <mergeCell ref="B844:B846"/>
    <mergeCell ref="B297:B299"/>
    <mergeCell ref="B585:B589"/>
    <mergeCell ref="C585:C717"/>
    <mergeCell ref="B590:B594"/>
    <mergeCell ref="B595:B599"/>
    <mergeCell ref="B825:B829"/>
    <mergeCell ref="B830:B832"/>
    <mergeCell ref="B833:B835"/>
    <mergeCell ref="B836:B838"/>
    <mergeCell ref="B744:B746"/>
    <mergeCell ref="B645:B649"/>
    <mergeCell ref="B650:B654"/>
    <mergeCell ref="B655:B659"/>
    <mergeCell ref="B660:B664"/>
    <mergeCell ref="B665:B669"/>
    <mergeCell ref="B670:B674"/>
    <mergeCell ref="B600:B604"/>
    <mergeCell ref="B605:B609"/>
    <mergeCell ref="B610:B614"/>
    <mergeCell ref="B615:B619"/>
    <mergeCell ref="B620:B624"/>
    <mergeCell ref="B882:B886"/>
    <mergeCell ref="B887:B891"/>
    <mergeCell ref="B892:B896"/>
    <mergeCell ref="C844:C861"/>
    <mergeCell ref="B847:B851"/>
    <mergeCell ref="B852:B856"/>
    <mergeCell ref="D714:E714"/>
    <mergeCell ref="D715:E715"/>
    <mergeCell ref="D716:E716"/>
    <mergeCell ref="D717:E717"/>
    <mergeCell ref="B718:B722"/>
    <mergeCell ref="C718:C754"/>
    <mergeCell ref="D718:D722"/>
    <mergeCell ref="B723:B727"/>
    <mergeCell ref="D723:D727"/>
    <mergeCell ref="B728:B732"/>
    <mergeCell ref="D728:D732"/>
    <mergeCell ref="B733:B737"/>
    <mergeCell ref="D733:D737"/>
    <mergeCell ref="B738:B740"/>
    <mergeCell ref="D738:D740"/>
    <mergeCell ref="B741:B743"/>
    <mergeCell ref="D741:D743"/>
    <mergeCell ref="B747:B749"/>
    <mergeCell ref="A713:A714"/>
    <mergeCell ref="B685:B687"/>
    <mergeCell ref="B688:B692"/>
    <mergeCell ref="B693:B695"/>
    <mergeCell ref="B696:B700"/>
    <mergeCell ref="B701:B705"/>
    <mergeCell ref="B706:B708"/>
    <mergeCell ref="B709:B710"/>
    <mergeCell ref="B711:B712"/>
    <mergeCell ref="B625:B629"/>
    <mergeCell ref="B630:B634"/>
    <mergeCell ref="B635:B639"/>
    <mergeCell ref="B640:B644"/>
    <mergeCell ref="D785:D789"/>
    <mergeCell ref="B481:B482"/>
    <mergeCell ref="B483:B484"/>
    <mergeCell ref="B490:B494"/>
    <mergeCell ref="C490:C519"/>
    <mergeCell ref="B495:B499"/>
    <mergeCell ref="B500:B504"/>
    <mergeCell ref="B505:B509"/>
    <mergeCell ref="B510:B514"/>
    <mergeCell ref="B520:B524"/>
    <mergeCell ref="C520:C529"/>
    <mergeCell ref="C539:C549"/>
    <mergeCell ref="B539:B543"/>
    <mergeCell ref="B550:B554"/>
    <mergeCell ref="C550:C584"/>
    <mergeCell ref="B555:B559"/>
    <mergeCell ref="B560:B564"/>
    <mergeCell ref="B565:B569"/>
    <mergeCell ref="B570:B574"/>
    <mergeCell ref="B575:B579"/>
    <mergeCell ref="D817:D821"/>
    <mergeCell ref="D814:D816"/>
    <mergeCell ref="D809:D813"/>
    <mergeCell ref="D804:D808"/>
    <mergeCell ref="D801:D803"/>
    <mergeCell ref="D796:D800"/>
    <mergeCell ref="D793:D795"/>
    <mergeCell ref="D790:D792"/>
    <mergeCell ref="C530:C538"/>
    <mergeCell ref="D780:D784"/>
    <mergeCell ref="D779:E779"/>
    <mergeCell ref="D778:E778"/>
    <mergeCell ref="D777:E777"/>
    <mergeCell ref="D776:E776"/>
    <mergeCell ref="D775:E775"/>
    <mergeCell ref="D770:D774"/>
    <mergeCell ref="D765:D769"/>
    <mergeCell ref="D760:D764"/>
    <mergeCell ref="D755:D759"/>
    <mergeCell ref="D747:D749"/>
    <mergeCell ref="D750:E750"/>
    <mergeCell ref="D751:E751"/>
    <mergeCell ref="D713:E713"/>
    <mergeCell ref="D709:D710"/>
    <mergeCell ref="B3:B4"/>
    <mergeCell ref="C6:E6"/>
    <mergeCell ref="D20:D24"/>
    <mergeCell ref="C3:C4"/>
    <mergeCell ref="C7:E7"/>
    <mergeCell ref="B25:B29"/>
    <mergeCell ref="D944:D948"/>
    <mergeCell ref="B939:B943"/>
    <mergeCell ref="B944:B948"/>
    <mergeCell ref="C936:C960"/>
    <mergeCell ref="B949:B953"/>
    <mergeCell ref="D949:D953"/>
    <mergeCell ref="D956:E956"/>
    <mergeCell ref="D957:E957"/>
    <mergeCell ref="D959:E959"/>
    <mergeCell ref="D936:D938"/>
    <mergeCell ref="B936:B938"/>
    <mergeCell ref="B954:B955"/>
    <mergeCell ref="D939:D943"/>
    <mergeCell ref="B675:B679"/>
    <mergeCell ref="B680:B684"/>
    <mergeCell ref="B530:B532"/>
    <mergeCell ref="B533:B534"/>
    <mergeCell ref="D822:D824"/>
    <mergeCell ref="B51:B55"/>
    <mergeCell ref="D130:D134"/>
    <mergeCell ref="B125:B129"/>
    <mergeCell ref="B122:B124"/>
    <mergeCell ref="D79:D81"/>
    <mergeCell ref="D51:D55"/>
    <mergeCell ref="D56:D60"/>
    <mergeCell ref="D61:D65"/>
    <mergeCell ref="D71:D75"/>
    <mergeCell ref="D112:D116"/>
    <mergeCell ref="D92:D96"/>
    <mergeCell ref="D97:D101"/>
    <mergeCell ref="D82:D86"/>
    <mergeCell ref="D102:D106"/>
    <mergeCell ref="B92:B96"/>
    <mergeCell ref="B79:B81"/>
    <mergeCell ref="B102:B106"/>
    <mergeCell ref="B97:B101"/>
    <mergeCell ref="B87:B91"/>
    <mergeCell ref="D125:D129"/>
    <mergeCell ref="D66:D70"/>
    <mergeCell ref="B61:B65"/>
    <mergeCell ref="B66:B70"/>
    <mergeCell ref="B71:B75"/>
    <mergeCell ref="B178:B182"/>
    <mergeCell ref="B107:B111"/>
    <mergeCell ref="B112:B116"/>
    <mergeCell ref="D76:D78"/>
    <mergeCell ref="B234:B238"/>
    <mergeCell ref="B259:B261"/>
    <mergeCell ref="B216:B218"/>
    <mergeCell ref="B239:B243"/>
    <mergeCell ref="B188:B192"/>
    <mergeCell ref="B193:B197"/>
    <mergeCell ref="B183:B187"/>
    <mergeCell ref="B224:B228"/>
    <mergeCell ref="B211:B215"/>
    <mergeCell ref="B198:B202"/>
    <mergeCell ref="B229:B233"/>
    <mergeCell ref="B117:B121"/>
    <mergeCell ref="B140:B144"/>
    <mergeCell ref="B135:B139"/>
    <mergeCell ref="B130:B134"/>
    <mergeCell ref="B173:B177"/>
    <mergeCell ref="B160:B164"/>
    <mergeCell ref="B203:B205"/>
    <mergeCell ref="B206:B210"/>
    <mergeCell ref="D150:D154"/>
    <mergeCell ref="B328:B330"/>
    <mergeCell ref="B341:B345"/>
    <mergeCell ref="B351:B355"/>
    <mergeCell ref="C391:C416"/>
    <mergeCell ref="B396:B400"/>
    <mergeCell ref="B369:B373"/>
    <mergeCell ref="B346:B350"/>
    <mergeCell ref="B356:B360"/>
    <mergeCell ref="B244:B248"/>
    <mergeCell ref="B254:B258"/>
    <mergeCell ref="C336:C390"/>
    <mergeCell ref="B336:B340"/>
    <mergeCell ref="B267:B271"/>
    <mergeCell ref="B291:B292"/>
    <mergeCell ref="B293:B294"/>
    <mergeCell ref="B364:B368"/>
    <mergeCell ref="C10:C335"/>
    <mergeCell ref="B82:B86"/>
    <mergeCell ref="B76:B78"/>
    <mergeCell ref="B145:B149"/>
    <mergeCell ref="B170:B172"/>
    <mergeCell ref="B165:B169"/>
    <mergeCell ref="B150:B154"/>
    <mergeCell ref="B155:B159"/>
    <mergeCell ref="B262:B266"/>
    <mergeCell ref="B219:B223"/>
    <mergeCell ref="B249:B253"/>
    <mergeCell ref="B478:B480"/>
    <mergeCell ref="B437:B441"/>
    <mergeCell ref="B427:B431"/>
    <mergeCell ref="B422:B426"/>
    <mergeCell ref="B361:B363"/>
    <mergeCell ref="B391:B395"/>
    <mergeCell ref="B401:B405"/>
    <mergeCell ref="B384:B385"/>
    <mergeCell ref="B417:B421"/>
    <mergeCell ref="B462:B466"/>
    <mergeCell ref="B467:B469"/>
    <mergeCell ref="B470:B472"/>
    <mergeCell ref="B473:B477"/>
    <mergeCell ref="B300:B302"/>
    <mergeCell ref="B303:B305"/>
    <mergeCell ref="B306:B308"/>
    <mergeCell ref="B309:B313"/>
    <mergeCell ref="B314:B316"/>
    <mergeCell ref="B317:B321"/>
    <mergeCell ref="B322:B324"/>
    <mergeCell ref="B325:B327"/>
    <mergeCell ref="C417:C461"/>
    <mergeCell ref="B452:B456"/>
    <mergeCell ref="B374:B378"/>
    <mergeCell ref="B379:B383"/>
    <mergeCell ref="B406:B408"/>
    <mergeCell ref="B409:B411"/>
    <mergeCell ref="B432:B436"/>
    <mergeCell ref="B447:B451"/>
    <mergeCell ref="B442:B446"/>
    <mergeCell ref="D413:E413"/>
    <mergeCell ref="D406:D408"/>
    <mergeCell ref="D401:D405"/>
    <mergeCell ref="D396:D400"/>
    <mergeCell ref="D391:D395"/>
    <mergeCell ref="D460:E460"/>
    <mergeCell ref="D458:E458"/>
    <mergeCell ref="D412:E412"/>
    <mergeCell ref="D432:D436"/>
    <mergeCell ref="C462:C489"/>
    <mergeCell ref="D537:E537"/>
    <mergeCell ref="D535:E535"/>
    <mergeCell ref="D473:D477"/>
    <mergeCell ref="D533:D534"/>
    <mergeCell ref="D530:D532"/>
    <mergeCell ref="D529:E529"/>
    <mergeCell ref="D528:E528"/>
    <mergeCell ref="D527:E527"/>
    <mergeCell ref="D526:E526"/>
    <mergeCell ref="D525:E525"/>
    <mergeCell ref="D520:D524"/>
    <mergeCell ref="D519:E519"/>
    <mergeCell ref="D485:E485"/>
    <mergeCell ref="D478:D480"/>
    <mergeCell ref="D467:D469"/>
    <mergeCell ref="D462:D466"/>
    <mergeCell ref="D518:E518"/>
    <mergeCell ref="D517:E517"/>
    <mergeCell ref="D516:E516"/>
    <mergeCell ref="D515:E515"/>
    <mergeCell ref="D510:D514"/>
    <mergeCell ref="D505:D509"/>
    <mergeCell ref="D500:D504"/>
    <mergeCell ref="D892:D896"/>
    <mergeCell ref="D887:D891"/>
    <mergeCell ref="D882:D886"/>
    <mergeCell ref="D877:D881"/>
    <mergeCell ref="D872:D876"/>
    <mergeCell ref="D867:D871"/>
    <mergeCell ref="D935:E935"/>
    <mergeCell ref="D934:E934"/>
    <mergeCell ref="D933:E933"/>
    <mergeCell ref="D932:E932"/>
    <mergeCell ref="D931:E931"/>
    <mergeCell ref="D926:D930"/>
    <mergeCell ref="D921:D925"/>
    <mergeCell ref="D913:D917"/>
    <mergeCell ref="D978:E978"/>
    <mergeCell ref="D977:E977"/>
    <mergeCell ref="D976:E976"/>
    <mergeCell ref="D973:D975"/>
    <mergeCell ref="D970:D972"/>
    <mergeCell ref="D967:D969"/>
    <mergeCell ref="D964:D966"/>
    <mergeCell ref="D961:D963"/>
    <mergeCell ref="D954:D955"/>
    <mergeCell ref="D862:D866"/>
    <mergeCell ref="D861:E861"/>
    <mergeCell ref="D860:E860"/>
    <mergeCell ref="D859:E859"/>
    <mergeCell ref="D858:E858"/>
    <mergeCell ref="D857:E857"/>
    <mergeCell ref="D852:D856"/>
    <mergeCell ref="D847:D851"/>
    <mergeCell ref="D844:D846"/>
    <mergeCell ref="D843:E843"/>
    <mergeCell ref="D842:E842"/>
    <mergeCell ref="D841:E841"/>
    <mergeCell ref="D840:E840"/>
    <mergeCell ref="D839:E839"/>
    <mergeCell ref="D836:D838"/>
    <mergeCell ref="D833:D835"/>
    <mergeCell ref="D830:D832"/>
    <mergeCell ref="D825:D829"/>
    <mergeCell ref="D752:E752"/>
    <mergeCell ref="D753:E753"/>
    <mergeCell ref="D754:E754"/>
    <mergeCell ref="D680:D684"/>
    <mergeCell ref="D675:D679"/>
    <mergeCell ref="D670:D674"/>
    <mergeCell ref="D665:D669"/>
    <mergeCell ref="D660:D664"/>
    <mergeCell ref="D655:D659"/>
    <mergeCell ref="D706:D708"/>
    <mergeCell ref="D701:D705"/>
    <mergeCell ref="D696:D700"/>
    <mergeCell ref="D693:D695"/>
    <mergeCell ref="D688:D692"/>
    <mergeCell ref="D685:D687"/>
    <mergeCell ref="D711:D712"/>
    <mergeCell ref="D744:D746"/>
    <mergeCell ref="D650:D654"/>
    <mergeCell ref="D645:D649"/>
    <mergeCell ref="D635:D639"/>
    <mergeCell ref="D640:D644"/>
    <mergeCell ref="D630:D634"/>
    <mergeCell ref="D625:D629"/>
    <mergeCell ref="D620:D624"/>
    <mergeCell ref="D615:D619"/>
    <mergeCell ref="D610:D614"/>
    <mergeCell ref="D605:D609"/>
    <mergeCell ref="D600:D604"/>
    <mergeCell ref="D595:D599"/>
    <mergeCell ref="D590:D594"/>
    <mergeCell ref="D555:D559"/>
    <mergeCell ref="D550:D554"/>
    <mergeCell ref="D549:E549"/>
    <mergeCell ref="D548:E548"/>
    <mergeCell ref="D547:E547"/>
    <mergeCell ref="D546:E546"/>
    <mergeCell ref="D545:E545"/>
    <mergeCell ref="D536:E536"/>
    <mergeCell ref="D585:D589"/>
    <mergeCell ref="D584:E584"/>
    <mergeCell ref="D583:E583"/>
    <mergeCell ref="D581:E581"/>
    <mergeCell ref="D580:E580"/>
    <mergeCell ref="D575:D579"/>
    <mergeCell ref="D570:D574"/>
    <mergeCell ref="D565:D569"/>
    <mergeCell ref="D560:D564"/>
    <mergeCell ref="D539:D543"/>
    <mergeCell ref="D495:D499"/>
    <mergeCell ref="D490:D494"/>
    <mergeCell ref="D461:E461"/>
    <mergeCell ref="D470:D472"/>
    <mergeCell ref="D489:E489"/>
    <mergeCell ref="D488:E488"/>
    <mergeCell ref="D481:D482"/>
    <mergeCell ref="D483:D484"/>
    <mergeCell ref="D390:E390"/>
    <mergeCell ref="D442:D446"/>
    <mergeCell ref="D437:D441"/>
    <mergeCell ref="D486:E486"/>
    <mergeCell ref="D487:E487"/>
    <mergeCell ref="D459:E459"/>
    <mergeCell ref="D416:E416"/>
    <mergeCell ref="D415:E415"/>
    <mergeCell ref="D414:E414"/>
    <mergeCell ref="D409:D411"/>
    <mergeCell ref="D457:E457"/>
    <mergeCell ref="D452:D456"/>
    <mergeCell ref="D447:D451"/>
    <mergeCell ref="D427:D431"/>
    <mergeCell ref="D422:D426"/>
    <mergeCell ref="D417:D421"/>
    <mergeCell ref="D389:E389"/>
    <mergeCell ref="D388:E388"/>
    <mergeCell ref="D386:E386"/>
    <mergeCell ref="D379:D383"/>
    <mergeCell ref="D374:D378"/>
    <mergeCell ref="D384:D385"/>
    <mergeCell ref="D364:D368"/>
    <mergeCell ref="D361:D363"/>
    <mergeCell ref="D387:E387"/>
    <mergeCell ref="D369:D373"/>
    <mergeCell ref="D322:D324"/>
    <mergeCell ref="D356:D360"/>
    <mergeCell ref="D351:D355"/>
    <mergeCell ref="D346:D350"/>
    <mergeCell ref="D341:D345"/>
    <mergeCell ref="D336:D340"/>
    <mergeCell ref="D335:E335"/>
    <mergeCell ref="D334:E334"/>
    <mergeCell ref="D332:E332"/>
    <mergeCell ref="D331:E331"/>
    <mergeCell ref="D333:E333"/>
    <mergeCell ref="D325:D327"/>
    <mergeCell ref="D328:D330"/>
    <mergeCell ref="D244:D248"/>
    <mergeCell ref="D239:D243"/>
    <mergeCell ref="D291:D292"/>
    <mergeCell ref="D286:D290"/>
    <mergeCell ref="D283:D285"/>
    <mergeCell ref="D280:D282"/>
    <mergeCell ref="D277:D279"/>
    <mergeCell ref="D272:D276"/>
    <mergeCell ref="D317:D321"/>
    <mergeCell ref="D300:D302"/>
    <mergeCell ref="D303:D305"/>
    <mergeCell ref="D306:D308"/>
    <mergeCell ref="D309:D313"/>
    <mergeCell ref="Q2:U2"/>
    <mergeCell ref="U3:U4"/>
    <mergeCell ref="D140:D144"/>
    <mergeCell ref="D135:D139"/>
    <mergeCell ref="D122:D124"/>
    <mergeCell ref="D117:D121"/>
    <mergeCell ref="D107:D111"/>
    <mergeCell ref="D87:D91"/>
    <mergeCell ref="D193:D197"/>
    <mergeCell ref="D188:D192"/>
    <mergeCell ref="D183:D187"/>
    <mergeCell ref="D178:D182"/>
    <mergeCell ref="D173:D177"/>
    <mergeCell ref="D170:D172"/>
    <mergeCell ref="D165:D169"/>
    <mergeCell ref="D160:D164"/>
    <mergeCell ref="K3:K4"/>
    <mergeCell ref="G2:K2"/>
    <mergeCell ref="L2:P2"/>
    <mergeCell ref="P3:P4"/>
    <mergeCell ref="F3:F4"/>
    <mergeCell ref="D3:E4"/>
    <mergeCell ref="D155:D159"/>
    <mergeCell ref="D145:D149"/>
    <mergeCell ref="D10:D14"/>
    <mergeCell ref="C9:E9"/>
    <mergeCell ref="D46:D50"/>
    <mergeCell ref="D40:D44"/>
    <mergeCell ref="D35:D39"/>
    <mergeCell ref="B1:F2"/>
    <mergeCell ref="D314:D316"/>
    <mergeCell ref="D234:D238"/>
    <mergeCell ref="D229:D233"/>
    <mergeCell ref="D224:D228"/>
    <mergeCell ref="D219:D223"/>
    <mergeCell ref="D216:D218"/>
    <mergeCell ref="D211:D215"/>
    <mergeCell ref="D293:D294"/>
    <mergeCell ref="D206:D210"/>
    <mergeCell ref="D203:D205"/>
    <mergeCell ref="D198:D202"/>
    <mergeCell ref="D267:D271"/>
    <mergeCell ref="D262:D266"/>
    <mergeCell ref="D259:D261"/>
    <mergeCell ref="D254:D258"/>
    <mergeCell ref="D249:D253"/>
  </mergeCells>
  <pageMargins left="0.70866141732283472" right="0.70866141732283472" top="0.74803149606299213" bottom="0.74803149606299213" header="0.31496062992125984" footer="0.31496062992125984"/>
  <pageSetup paperSize="9" scale="10" orientation="portrait" r:id="rId2"/>
  <rowBreaks count="1" manualBreakCount="1">
    <brk id="981" max="1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1"/>
  <sheetViews>
    <sheetView showGridLines="0" zoomScale="90" zoomScaleNormal="90" zoomScaleSheetLayoutView="100" workbookViewId="0">
      <pane xSplit="6" ySplit="8" topLeftCell="G9" activePane="bottomRight" state="frozen"/>
      <selection pane="topRight" activeCell="G1" sqref="G1"/>
      <selection pane="bottomLeft" activeCell="A9" sqref="A9"/>
      <selection pane="bottomRight" activeCell="N14" sqref="N14"/>
    </sheetView>
  </sheetViews>
  <sheetFormatPr defaultColWidth="9.140625" defaultRowHeight="15" x14ac:dyDescent="0.25"/>
  <cols>
    <col min="1" max="1" width="1.85546875" style="1" customWidth="1"/>
    <col min="2" max="2" width="6.42578125" style="2" customWidth="1"/>
    <col min="3" max="3" width="22.140625" style="4" customWidth="1"/>
    <col min="4" max="4" width="65.28515625" style="172" customWidth="1"/>
    <col min="5" max="5" width="16.28515625" style="171" customWidth="1"/>
    <col min="6" max="6" width="13.42578125" style="3" customWidth="1"/>
    <col min="7" max="9" width="6" style="3" customWidth="1"/>
    <col min="10" max="10" width="7.5703125" style="3" customWidth="1"/>
    <col min="11" max="11" width="13.42578125" style="3" customWidth="1"/>
    <col min="12" max="15" width="6.28515625" style="3" customWidth="1"/>
    <col min="16" max="16" width="13.5703125" style="3" customWidth="1"/>
    <col min="17" max="20" width="6.140625" style="3" customWidth="1"/>
    <col min="21" max="21" width="13.42578125" style="3" customWidth="1"/>
    <col min="22" max="16384" width="9.140625" style="3"/>
  </cols>
  <sheetData>
    <row r="1" spans="1:21" s="17" customFormat="1" ht="35.25" customHeight="1" thickBot="1" x14ac:dyDescent="0.4">
      <c r="A1" s="191"/>
      <c r="B1" s="610" t="s">
        <v>767</v>
      </c>
      <c r="C1" s="610"/>
      <c r="D1" s="610"/>
      <c r="E1" s="610"/>
      <c r="F1" s="610"/>
    </row>
    <row r="2" spans="1:21" s="17" customFormat="1" ht="23.25" customHeight="1" thickBot="1" x14ac:dyDescent="0.4">
      <c r="A2" s="191"/>
      <c r="B2" s="611"/>
      <c r="C2" s="611"/>
      <c r="D2" s="611"/>
      <c r="E2" s="611"/>
      <c r="F2" s="611"/>
      <c r="G2" s="646" t="s">
        <v>765</v>
      </c>
      <c r="H2" s="647"/>
      <c r="I2" s="647"/>
      <c r="J2" s="647"/>
      <c r="K2" s="648"/>
      <c r="L2" s="646" t="s">
        <v>772</v>
      </c>
      <c r="M2" s="647"/>
      <c r="N2" s="647"/>
      <c r="O2" s="647"/>
      <c r="P2" s="648"/>
      <c r="Q2" s="646" t="s">
        <v>776</v>
      </c>
      <c r="R2" s="647"/>
      <c r="S2" s="647"/>
      <c r="T2" s="647"/>
      <c r="U2" s="648"/>
    </row>
    <row r="3" spans="1:21" s="18" customFormat="1" ht="126" customHeight="1" x14ac:dyDescent="0.25">
      <c r="A3" s="192"/>
      <c r="B3" s="777" t="s">
        <v>57</v>
      </c>
      <c r="C3" s="615" t="s">
        <v>9</v>
      </c>
      <c r="D3" s="618" t="s">
        <v>544</v>
      </c>
      <c r="E3" s="619"/>
      <c r="F3" s="615" t="s">
        <v>163</v>
      </c>
      <c r="G3" s="344" t="s">
        <v>332</v>
      </c>
      <c r="H3" s="343" t="s">
        <v>762</v>
      </c>
      <c r="I3" s="343" t="s">
        <v>763</v>
      </c>
      <c r="J3" s="343" t="s">
        <v>764</v>
      </c>
      <c r="K3" s="514" t="s">
        <v>766</v>
      </c>
      <c r="L3" s="344" t="s">
        <v>332</v>
      </c>
      <c r="M3" s="343" t="s">
        <v>762</v>
      </c>
      <c r="N3" s="343" t="s">
        <v>763</v>
      </c>
      <c r="O3" s="343" t="s">
        <v>764</v>
      </c>
      <c r="P3" s="514" t="s">
        <v>771</v>
      </c>
      <c r="Q3" s="344" t="s">
        <v>332</v>
      </c>
      <c r="R3" s="343" t="s">
        <v>762</v>
      </c>
      <c r="S3" s="343" t="s">
        <v>763</v>
      </c>
      <c r="T3" s="343" t="s">
        <v>764</v>
      </c>
      <c r="U3" s="514" t="s">
        <v>779</v>
      </c>
    </row>
    <row r="4" spans="1:21" s="38" customFormat="1" ht="14.45" customHeight="1" thickBot="1" x14ac:dyDescent="0.3">
      <c r="A4" s="193"/>
      <c r="B4" s="779"/>
      <c r="C4" s="515"/>
      <c r="D4" s="620"/>
      <c r="E4" s="621"/>
      <c r="F4" s="515"/>
      <c r="G4" s="55">
        <v>103</v>
      </c>
      <c r="H4" s="55">
        <v>172</v>
      </c>
      <c r="I4" s="55">
        <v>173</v>
      </c>
      <c r="J4" s="55">
        <v>174</v>
      </c>
      <c r="K4" s="515"/>
      <c r="L4" s="55">
        <v>103</v>
      </c>
      <c r="M4" s="55">
        <v>172</v>
      </c>
      <c r="N4" s="55">
        <v>173</v>
      </c>
      <c r="O4" s="55">
        <v>174</v>
      </c>
      <c r="P4" s="515"/>
      <c r="Q4" s="55">
        <v>103</v>
      </c>
      <c r="R4" s="55">
        <v>172</v>
      </c>
      <c r="S4" s="55">
        <v>173</v>
      </c>
      <c r="T4" s="55">
        <v>174</v>
      </c>
      <c r="U4" s="515"/>
    </row>
    <row r="5" spans="1:21" s="18" customFormat="1" ht="15.75" customHeight="1" x14ac:dyDescent="0.25">
      <c r="A5" s="192"/>
      <c r="B5" s="187"/>
      <c r="C5" s="774" t="s">
        <v>119</v>
      </c>
      <c r="D5" s="775"/>
      <c r="E5" s="775"/>
      <c r="F5" s="400">
        <f t="shared" ref="F5:F10" si="0">K5+P5+U5</f>
        <v>7473</v>
      </c>
      <c r="G5" s="416">
        <f t="shared" ref="G5:J5" si="1">G10+G13+G18+G21+G24+G29+G32+G37+G42+G45+G50+G55+G60+G65+G70+G75+G78+G83+G86+G91+G96+G101+G106+G109+G112+G117+G120+G123+G133+G136+G139+G142+G145+G148+G151+G154+G157+G160+G165+G170+G175+G180+G185+G190+G195+G200+G205+G208+G211+G216+G221+G226+G231+G236+G255+G258+G261+G264+G267+G270+G273+G276+G279+G282+G285+G288+G291+G294+G297+G300+G303+G306+G309+G312+G315++G318+G321+G324+G327+G330+G333+G336+G339+G342+G345+G348+G351+G354++G357+G358+G359+G360+G361+G362+G363+G364+G365+G366+G367+G368+G369+G370+G371+G372+G373+G374+G375+G376+G377+G378+G379+G380+G381+G382+G383+G384+G385+G386+G387+G388+G389+G390+G391+G392+G393+G394+G395+G396+G397+G398+G399+G400+G401+G402+G403+G404+G405+G406+G407+G408+G409+G239+G244+G247+G252</f>
        <v>2279</v>
      </c>
      <c r="H5" s="404">
        <f t="shared" si="1"/>
        <v>14</v>
      </c>
      <c r="I5" s="404">
        <f t="shared" si="1"/>
        <v>75</v>
      </c>
      <c r="J5" s="404">
        <f t="shared" si="1"/>
        <v>30</v>
      </c>
      <c r="K5" s="417">
        <f t="shared" ref="K5:K10" si="2">G5+H5+I5+J5</f>
        <v>2398</v>
      </c>
      <c r="L5" s="404">
        <f t="shared" ref="L5:O5" si="3">L10+L13+L18+L21+L24+L29+L32+L37+L42+L45+L50+L55+L60+L65+L70+L75+L78+L83+L86+L91+L96+L101+L106+L109+L112+L117+L120+L123+L133+L136+L139+L142+L145+L148+L151+L154+L157+L160+L165+L170+L175+L180+L185+L190+L195+L200+L205+L208+L211+L216+L221+L226+L231+L236+L255+L258+L261+L264+L267+L270+L273+L276+L279+L282+L285+L288+L291+L294+L297+L300+L303+L306+L309+L312+L315++L318+L321+L324+L327+L330+L333+L336+L339+L342+L345+L348+L351+L354++L357+L358+L359+L360+L361+L362+L363+L364+L365+L366+L367+L368+L369+L370+L371+L372+L373+L374+L375+L376+L377+L378+L379+L380+L381+L382+L383+L384+L385+L386+L387+L388+L389+L390+L391+L392+L393+L394+L395+L396+L397+L398+L399+L400+L401+L402+L403+L404+L405+L406+L407+L408+L409+L239+L244+L247+L252</f>
        <v>2424</v>
      </c>
      <c r="M5" s="404">
        <f t="shared" si="3"/>
        <v>10</v>
      </c>
      <c r="N5" s="404">
        <f t="shared" si="3"/>
        <v>92</v>
      </c>
      <c r="O5" s="404">
        <f t="shared" si="3"/>
        <v>35</v>
      </c>
      <c r="P5" s="418">
        <f>L5+M5+N5+O5</f>
        <v>2561</v>
      </c>
      <c r="Q5" s="404">
        <f t="shared" ref="Q5:T5" si="4">Q10+Q13+Q18+Q21+Q24+Q29+Q32+Q37+Q42+Q45+Q50+Q55+Q60+Q65+Q70+Q75+Q78+Q83+Q86+Q91+Q96+Q101+Q106+Q109+Q112+Q117+Q120+Q123+Q133+Q136+Q139+Q142+Q145+Q148+Q151+Q154+Q157+Q160+Q165+Q170+Q175+Q180+Q185+Q190+Q195+Q200+Q205+Q208+Q211+Q216+Q221+Q226+Q231+Q236+Q255+Q258+Q261+Q264+Q267+Q270+Q273+Q276+Q279+Q282+Q285+Q288+Q291+Q294+Q297+Q300+Q303+Q306+Q309+Q312+Q315++Q318+Q321+Q324+Q327+Q330+Q333+Q336+Q339+Q342+Q345+Q348+Q351+Q354++Q357+Q358+Q359+Q360+Q361+Q362+Q363+Q364+Q365+Q366+Q367+Q368+Q369+Q370+Q371+Q372+Q373+Q374+Q375+Q376+Q377+Q378+Q379+Q380+Q381+Q382+Q383+Q384+Q385+Q386+Q387+Q388+Q389+Q390+Q391+Q392+Q393+Q394+Q395+Q396+Q397+Q398+Q399+Q400+Q401+Q402+Q403+Q404+Q405+Q406+Q407+Q408+Q409+Q239+Q244+Q247+Q252</f>
        <v>2351</v>
      </c>
      <c r="R5" s="404">
        <f t="shared" si="4"/>
        <v>14</v>
      </c>
      <c r="S5" s="404">
        <f t="shared" si="4"/>
        <v>100</v>
      </c>
      <c r="T5" s="404">
        <f t="shared" si="4"/>
        <v>49</v>
      </c>
      <c r="U5" s="418">
        <f>Q5+R5+S5+T5</f>
        <v>2514</v>
      </c>
    </row>
    <row r="6" spans="1:21" s="18" customFormat="1" ht="15.75" customHeight="1" x14ac:dyDescent="0.25">
      <c r="A6" s="192"/>
      <c r="B6" s="188"/>
      <c r="C6" s="594" t="s">
        <v>552</v>
      </c>
      <c r="D6" s="743"/>
      <c r="E6" s="743"/>
      <c r="F6" s="401">
        <f t="shared" si="0"/>
        <v>0</v>
      </c>
      <c r="G6" s="399">
        <f t="shared" ref="G6:J6" si="5">G11+G14+G19+G22+G25+G30+G33+G38+G43+G46+G51+G56+G61+G66+G71+G76+G79+G84+G87+G92+G97+G102+G107+G110+G113+G118+G121+G124+G134+G137+G140+G143+G146+G149+G152+G155+G158+G161+G166+G171+G176+G181+G186+G191+G196+G201+G206+G209+G212+G217+G222+G227+G232+G237+G256+G259+G262+G265+G268+G271+G274+G277+G280+G283+G286+G289+G292+G295+G298+G301+G304+G307+G310+G313+G316++G319+G322+G325+G328+G331+G334+G337+G340+G343+G346+G349+G352+G355+G410+G240+G245+G248+G253</f>
        <v>0</v>
      </c>
      <c r="H6" s="196">
        <f t="shared" si="5"/>
        <v>0</v>
      </c>
      <c r="I6" s="196">
        <f t="shared" si="5"/>
        <v>0</v>
      </c>
      <c r="J6" s="196">
        <f t="shared" si="5"/>
        <v>0</v>
      </c>
      <c r="K6" s="345">
        <f t="shared" si="2"/>
        <v>0</v>
      </c>
      <c r="L6" s="196">
        <f t="shared" ref="L6:O6" si="6">L11+L14+L19+L22+L25+L30+L33+L38+L43+L46+L51+L56+L61+L66+L71+L76+L79+L84+L87+L92+L97+L102+L107+L110+L113+L118+L121+L124+L134+L137+L140+L143+L146+L149+L152+L155+L158+L161+L166+L171+L176+L181+L186+L191+L196+L201+L206+L209+L212+L217+L222+L227+L232+L237+L256+L259+L262+L265+L268+L271+L274+L277+L280+L283+L286+L289+L292+L295+L298+L301+L304+L307+L310+L313+L316++L319+L322+L325+L328+L331+L334+L337+L340+L343+L346+L349+L352+L355+L410+L240+L245+L248+L253</f>
        <v>0</v>
      </c>
      <c r="M6" s="196">
        <f t="shared" si="6"/>
        <v>0</v>
      </c>
      <c r="N6" s="196">
        <f t="shared" si="6"/>
        <v>0</v>
      </c>
      <c r="O6" s="196">
        <f t="shared" si="6"/>
        <v>0</v>
      </c>
      <c r="P6" s="419">
        <f t="shared" ref="P6:P8" si="7">L6+M6+N6+O6</f>
        <v>0</v>
      </c>
      <c r="Q6" s="196">
        <f t="shared" ref="Q6:T6" si="8">Q11+Q14+Q19+Q22+Q25+Q30+Q33+Q38+Q43+Q46+Q51+Q56+Q61+Q66+Q71+Q76+Q79+Q84+Q87+Q92+Q97+Q102+Q107+Q110+Q113+Q118+Q121+Q124+Q134+Q137+Q140+Q143+Q146+Q149+Q152+Q155+Q158+Q161+Q166+Q171+Q176+Q181+Q186+Q191+Q196+Q201+Q206+Q209+Q212+Q217+Q222+Q227+Q232+Q237+Q256+Q259+Q262+Q265+Q268+Q271+Q274+Q277+Q280+Q283+Q286+Q289+Q292+Q295+Q298+Q301+Q304+Q307+Q310+Q313+Q316++Q319+Q322+Q325+Q328+Q331+Q334+Q337+Q340+Q343+Q346+Q349+Q352+Q355+Q410+Q240+Q245+Q248+Q253</f>
        <v>0</v>
      </c>
      <c r="R6" s="196">
        <f t="shared" si="8"/>
        <v>0</v>
      </c>
      <c r="S6" s="196">
        <f t="shared" si="8"/>
        <v>0</v>
      </c>
      <c r="T6" s="196">
        <f t="shared" si="8"/>
        <v>0</v>
      </c>
      <c r="U6" s="419">
        <f t="shared" ref="U6:U8" si="9">Q6+R6+S6+T6</f>
        <v>0</v>
      </c>
    </row>
    <row r="7" spans="1:21" s="18" customFormat="1" ht="16.5" customHeight="1" thickBot="1" x14ac:dyDescent="0.3">
      <c r="A7" s="192"/>
      <c r="B7" s="189"/>
      <c r="C7" s="617" t="s">
        <v>551</v>
      </c>
      <c r="D7" s="744"/>
      <c r="E7" s="744"/>
      <c r="F7" s="402">
        <f t="shared" si="0"/>
        <v>1039</v>
      </c>
      <c r="G7" s="420">
        <f t="shared" ref="G7:J7" si="10">G12+G15+G20+G23+G26+G31+G34+G39+G44+G47+G52+G57+G62+G67+G72+G77+G80+G85+G88+G93+G98+G103+G108+G111+G114+G119+G122+G125+G135+G138+G141+G144+G147+G150+G153+G156+G159+G162+G167+G172+G177+G182+G187+G192+G197+G202+G207+G210+G213+G218+G223+G228+G233+G238+G257+G260+G263+G266+G269+G272+G275+G278+G281+G284+G287+G290+G293+G296+G299+G302+G305+G308+G311+G314+G317++G320+G323+G326+G329+G332+G335+G338+G341+G344+G347+G350+G353+G356+G411+G241+G246+G249+G254+G130</f>
        <v>244</v>
      </c>
      <c r="H7" s="406">
        <f t="shared" si="10"/>
        <v>16</v>
      </c>
      <c r="I7" s="406">
        <f t="shared" si="10"/>
        <v>15</v>
      </c>
      <c r="J7" s="406">
        <f t="shared" si="10"/>
        <v>2</v>
      </c>
      <c r="K7" s="421">
        <f t="shared" si="2"/>
        <v>277</v>
      </c>
      <c r="L7" s="406">
        <f t="shared" ref="L7:O7" si="11">L12+L15+L20+L23+L26+L31+L34+L39+L44+L47+L52+L57+L62+L67+L72+L77+L80+L85+L88+L93+L98+L103+L108+L111+L114+L119+L122+L125+L135+L138+L141+L144+L147+L150+L153+L156+L159+L162+L167+L172+L177+L182+L187+L192+L197+L202+L207+L210+L213+L218+L223+L228+L233+L238+L257+L260+L263+L266+L269+L272+L275+L278+L281+L284+L287+L290+L293+L296+L299+L302+L305+L308+L311+L314+L317++L320+L323+L326+L329+L332+L335+L338+L341+L344+L347+L350+L353+L356+L411+L241+L246+L249+L254+L130</f>
        <v>301</v>
      </c>
      <c r="M7" s="406">
        <f t="shared" si="11"/>
        <v>16</v>
      </c>
      <c r="N7" s="406">
        <f t="shared" si="11"/>
        <v>17</v>
      </c>
      <c r="O7" s="406">
        <f t="shared" si="11"/>
        <v>8</v>
      </c>
      <c r="P7" s="407">
        <f t="shared" si="7"/>
        <v>342</v>
      </c>
      <c r="Q7" s="406">
        <f t="shared" ref="Q7:T7" si="12">Q12+Q15+Q20+Q23+Q26+Q31+Q34+Q39+Q44+Q47+Q52+Q57+Q62+Q67+Q72+Q77+Q80+Q85+Q88+Q93+Q98+Q103+Q108+Q111+Q114+Q119+Q122+Q125+Q135+Q138+Q141+Q144+Q147+Q150+Q153+Q156+Q159+Q162+Q167+Q172+Q177+Q182+Q187+Q192+Q197+Q202+Q207+Q210+Q213+Q218+Q223+Q228+Q233+Q238+Q257+Q260+Q263+Q266+Q269+Q272+Q275+Q278+Q281+Q284+Q287+Q290+Q293+Q296+Q299+Q302+Q305+Q308+Q311+Q314+Q317++Q320+Q323+Q326+Q329+Q332+Q335+Q338+Q341+Q344+Q347+Q350+Q353+Q356+Q411+Q241+Q246+Q249+Q254+Q130</f>
        <v>388</v>
      </c>
      <c r="R7" s="406">
        <f t="shared" si="12"/>
        <v>7</v>
      </c>
      <c r="S7" s="406">
        <f t="shared" si="12"/>
        <v>14</v>
      </c>
      <c r="T7" s="406">
        <f t="shared" si="12"/>
        <v>11</v>
      </c>
      <c r="U7" s="407">
        <f t="shared" si="9"/>
        <v>420</v>
      </c>
    </row>
    <row r="8" spans="1:21" s="18" customFormat="1" ht="16.5" customHeight="1" thickBot="1" x14ac:dyDescent="0.3">
      <c r="A8" s="192"/>
      <c r="B8" s="190"/>
      <c r="C8" s="819" t="s">
        <v>550</v>
      </c>
      <c r="D8" s="820"/>
      <c r="E8" s="820"/>
      <c r="F8" s="403">
        <f t="shared" si="0"/>
        <v>693</v>
      </c>
      <c r="G8" s="404">
        <f t="shared" ref="G8:J8" si="13">G16+G27++G35+G40+G48+G53+G58+G63++G68+G73+G81+G89+G94+G99+G104+G115++G126+G131+G163+G168+G173+G178+G183+G188+G193+G198+G203+G214+G219+G224+G229+G234+G242+G250</f>
        <v>117</v>
      </c>
      <c r="H8" s="404">
        <f t="shared" si="13"/>
        <v>10</v>
      </c>
      <c r="I8" s="404">
        <f t="shared" si="13"/>
        <v>10</v>
      </c>
      <c r="J8" s="404">
        <f t="shared" si="13"/>
        <v>7</v>
      </c>
      <c r="K8" s="408">
        <f t="shared" si="2"/>
        <v>144</v>
      </c>
      <c r="L8" s="410">
        <f t="shared" ref="L8:O8" si="14">L16+L27++L35+L40+L48+L53+L58+L63++L68+L73+L81+L89+L94+L99+L104+L115++L126+L131+L163+L168+L173+L178+L183+L188+L193+L198+L203+L214+L219+L224+L229+L234+L242+L250</f>
        <v>181</v>
      </c>
      <c r="M8" s="404">
        <f t="shared" si="14"/>
        <v>2</v>
      </c>
      <c r="N8" s="404">
        <f t="shared" si="14"/>
        <v>20</v>
      </c>
      <c r="O8" s="411">
        <f t="shared" si="14"/>
        <v>9</v>
      </c>
      <c r="P8" s="414">
        <f t="shared" si="7"/>
        <v>212</v>
      </c>
      <c r="Q8" s="410">
        <f t="shared" ref="Q8:T8" si="15">Q16+Q27++Q35+Q40+Q48+Q53+Q58+Q63++Q68+Q73+Q81+Q89+Q94+Q99+Q104+Q115++Q126+Q131+Q163+Q168+Q173+Q178+Q183+Q188+Q193+Q198+Q203+Q214+Q219+Q224+Q229+Q234+Q242+Q250</f>
        <v>267</v>
      </c>
      <c r="R8" s="404">
        <f t="shared" si="15"/>
        <v>4</v>
      </c>
      <c r="S8" s="404">
        <f t="shared" si="15"/>
        <v>35</v>
      </c>
      <c r="T8" s="411">
        <f t="shared" si="15"/>
        <v>31</v>
      </c>
      <c r="U8" s="414">
        <f t="shared" si="9"/>
        <v>337</v>
      </c>
    </row>
    <row r="9" spans="1:21" s="18" customFormat="1" ht="16.5" customHeight="1" thickBot="1" x14ac:dyDescent="0.3">
      <c r="A9" s="192"/>
      <c r="B9" s="243"/>
      <c r="C9" s="819" t="s">
        <v>650</v>
      </c>
      <c r="D9" s="820"/>
      <c r="E9" s="820"/>
      <c r="F9" s="405">
        <f t="shared" si="0"/>
        <v>553</v>
      </c>
      <c r="G9" s="406">
        <f t="shared" ref="G9:J9" si="16">G17+G28++G36+G41+G49+G54+G59+G64++G69+G74+G82+G90+G95+G100+G105+G116++G127+G132+G164+G169+G174+G179+G184+G189+G194+G199+G204+G215+G220+G225+G230+G235+G243+G251</f>
        <v>95</v>
      </c>
      <c r="H9" s="406">
        <f t="shared" si="16"/>
        <v>5</v>
      </c>
      <c r="I9" s="406">
        <f t="shared" si="16"/>
        <v>6</v>
      </c>
      <c r="J9" s="406">
        <f t="shared" si="16"/>
        <v>8</v>
      </c>
      <c r="K9" s="409">
        <f t="shared" si="2"/>
        <v>114</v>
      </c>
      <c r="L9" s="412">
        <f t="shared" ref="L9:O9" si="17">L17+L28++L36+L41+L49+L54+L59+L64++L69+L74+L82+L90+L95+L100+L105+L116++L127+L132+L164+L169+L174+L179+L184+L189+L194+L199+L204+L215+L220+L225+L230+L235+L243+L251</f>
        <v>138</v>
      </c>
      <c r="M9" s="406">
        <f t="shared" si="17"/>
        <v>1</v>
      </c>
      <c r="N9" s="406">
        <f t="shared" si="17"/>
        <v>15</v>
      </c>
      <c r="O9" s="413">
        <f t="shared" si="17"/>
        <v>7</v>
      </c>
      <c r="P9" s="415">
        <f>L9+M9+N9+O9</f>
        <v>161</v>
      </c>
      <c r="Q9" s="412">
        <f t="shared" ref="Q9:T9" si="18">Q17+Q28++Q36+Q41+Q49+Q54+Q59+Q64++Q69+Q74+Q82+Q90+Q95+Q100+Q105+Q116++Q127+Q132+Q164+Q169+Q174+Q179+Q184+Q189+Q194+Q199+Q204+Q215+Q220+Q225+Q230+Q235+Q243+Q251</f>
        <v>213</v>
      </c>
      <c r="R9" s="406">
        <f t="shared" si="18"/>
        <v>2</v>
      </c>
      <c r="S9" s="406">
        <f t="shared" si="18"/>
        <v>36</v>
      </c>
      <c r="T9" s="413">
        <f t="shared" si="18"/>
        <v>27</v>
      </c>
      <c r="U9" s="415">
        <f>Q9+R9+S9+T9</f>
        <v>278</v>
      </c>
    </row>
    <row r="10" spans="1:21" s="18" customFormat="1" ht="15" customHeight="1" x14ac:dyDescent="0.25">
      <c r="A10" s="192"/>
      <c r="B10" s="737">
        <v>1</v>
      </c>
      <c r="C10" s="795" t="s">
        <v>133</v>
      </c>
      <c r="D10" s="786" t="s">
        <v>641</v>
      </c>
      <c r="E10" s="65" t="s">
        <v>120</v>
      </c>
      <c r="F10" s="186">
        <f t="shared" si="0"/>
        <v>7042</v>
      </c>
      <c r="G10" s="51">
        <v>2182</v>
      </c>
      <c r="H10" s="51">
        <v>11</v>
      </c>
      <c r="I10" s="51">
        <v>68</v>
      </c>
      <c r="J10" s="51">
        <v>29</v>
      </c>
      <c r="K10" s="451">
        <f t="shared" si="2"/>
        <v>2290</v>
      </c>
      <c r="L10" s="51">
        <v>2283</v>
      </c>
      <c r="M10" s="51">
        <v>7</v>
      </c>
      <c r="N10" s="51">
        <v>86</v>
      </c>
      <c r="O10" s="51">
        <v>31</v>
      </c>
      <c r="P10" s="345">
        <f t="shared" ref="P10:P73" si="19">L10+M10+N10+O10</f>
        <v>2407</v>
      </c>
      <c r="Q10" s="51">
        <v>2193</v>
      </c>
      <c r="R10" s="51">
        <v>14</v>
      </c>
      <c r="S10" s="51">
        <v>93</v>
      </c>
      <c r="T10" s="441">
        <v>45</v>
      </c>
      <c r="U10" s="345">
        <f t="shared" ref="U10:U73" si="20">Q10+R10+S10+T10</f>
        <v>2345</v>
      </c>
    </row>
    <row r="11" spans="1:21" s="18" customFormat="1" ht="15" customHeight="1" x14ac:dyDescent="0.25">
      <c r="A11" s="192"/>
      <c r="B11" s="738"/>
      <c r="C11" s="796"/>
      <c r="D11" s="787"/>
      <c r="E11" s="66" t="s">
        <v>121</v>
      </c>
      <c r="F11" s="186">
        <f t="shared" ref="F11:F74" si="21">K11+P11+U11</f>
        <v>0</v>
      </c>
      <c r="G11" s="45">
        <v>0</v>
      </c>
      <c r="H11" s="45">
        <v>0</v>
      </c>
      <c r="I11" s="45">
        <v>0</v>
      </c>
      <c r="J11" s="439">
        <v>0</v>
      </c>
      <c r="K11" s="452">
        <f t="shared" ref="K11:K74" si="22">G11+H11+I11+J11</f>
        <v>0</v>
      </c>
      <c r="L11" s="422">
        <v>0</v>
      </c>
      <c r="M11" s="45">
        <v>0</v>
      </c>
      <c r="N11" s="45">
        <v>0</v>
      </c>
      <c r="O11" s="45">
        <v>0</v>
      </c>
      <c r="P11" s="345">
        <f t="shared" si="19"/>
        <v>0</v>
      </c>
      <c r="Q11" s="45">
        <v>0</v>
      </c>
      <c r="R11" s="45">
        <v>0</v>
      </c>
      <c r="S11" s="45">
        <v>0</v>
      </c>
      <c r="T11" s="439">
        <v>0</v>
      </c>
      <c r="U11" s="452">
        <f t="shared" si="20"/>
        <v>0</v>
      </c>
    </row>
    <row r="12" spans="1:21" s="18" customFormat="1" ht="15.75" customHeight="1" thickBot="1" x14ac:dyDescent="0.3">
      <c r="A12" s="192"/>
      <c r="B12" s="738"/>
      <c r="C12" s="796"/>
      <c r="D12" s="789"/>
      <c r="E12" s="67" t="s">
        <v>116</v>
      </c>
      <c r="F12" s="186">
        <f t="shared" si="21"/>
        <v>197</v>
      </c>
      <c r="G12" s="46">
        <v>27</v>
      </c>
      <c r="H12" s="46">
        <v>14</v>
      </c>
      <c r="I12" s="46">
        <v>5</v>
      </c>
      <c r="J12" s="440">
        <v>0</v>
      </c>
      <c r="K12" s="452">
        <f t="shared" si="22"/>
        <v>46</v>
      </c>
      <c r="L12" s="423">
        <v>68</v>
      </c>
      <c r="M12" s="46">
        <v>4</v>
      </c>
      <c r="N12" s="46">
        <v>7</v>
      </c>
      <c r="O12" s="46">
        <v>3</v>
      </c>
      <c r="P12" s="345">
        <f t="shared" si="19"/>
        <v>82</v>
      </c>
      <c r="Q12" s="46">
        <v>55</v>
      </c>
      <c r="R12" s="46">
        <v>5</v>
      </c>
      <c r="S12" s="46">
        <v>7</v>
      </c>
      <c r="T12" s="440">
        <v>2</v>
      </c>
      <c r="U12" s="452">
        <f t="shared" si="20"/>
        <v>69</v>
      </c>
    </row>
    <row r="13" spans="1:21" s="18" customFormat="1" ht="15.75" customHeight="1" x14ac:dyDescent="0.25">
      <c r="A13" s="192"/>
      <c r="B13" s="738">
        <v>2</v>
      </c>
      <c r="C13" s="796"/>
      <c r="D13" s="786" t="s">
        <v>542</v>
      </c>
      <c r="E13" s="64" t="s">
        <v>120</v>
      </c>
      <c r="F13" s="186">
        <f t="shared" si="21"/>
        <v>0</v>
      </c>
      <c r="G13" s="208"/>
      <c r="H13" s="51"/>
      <c r="I13" s="51"/>
      <c r="J13" s="441"/>
      <c r="K13" s="452">
        <f t="shared" si="22"/>
        <v>0</v>
      </c>
      <c r="L13" s="424"/>
      <c r="M13" s="197"/>
      <c r="N13" s="197"/>
      <c r="O13" s="197"/>
      <c r="P13" s="345">
        <f t="shared" si="19"/>
        <v>0</v>
      </c>
      <c r="Q13" s="197"/>
      <c r="R13" s="197"/>
      <c r="S13" s="197"/>
      <c r="T13" s="444"/>
      <c r="U13" s="452">
        <f t="shared" si="20"/>
        <v>0</v>
      </c>
    </row>
    <row r="14" spans="1:21" s="18" customFormat="1" ht="15.75" customHeight="1" x14ac:dyDescent="0.25">
      <c r="A14" s="192"/>
      <c r="B14" s="738"/>
      <c r="C14" s="796"/>
      <c r="D14" s="787"/>
      <c r="E14" s="66" t="s">
        <v>121</v>
      </c>
      <c r="F14" s="186">
        <f t="shared" si="21"/>
        <v>0</v>
      </c>
      <c r="G14" s="45"/>
      <c r="H14" s="45"/>
      <c r="I14" s="45"/>
      <c r="J14" s="439"/>
      <c r="K14" s="452">
        <f t="shared" si="22"/>
        <v>0</v>
      </c>
      <c r="L14" s="425"/>
      <c r="M14" s="185"/>
      <c r="N14" s="185"/>
      <c r="O14" s="185"/>
      <c r="P14" s="345">
        <f t="shared" si="19"/>
        <v>0</v>
      </c>
      <c r="Q14" s="185"/>
      <c r="R14" s="185"/>
      <c r="S14" s="185"/>
      <c r="T14" s="445"/>
      <c r="U14" s="452">
        <f t="shared" si="20"/>
        <v>0</v>
      </c>
    </row>
    <row r="15" spans="1:21" s="18" customFormat="1" ht="16.5" customHeight="1" thickBot="1" x14ac:dyDescent="0.3">
      <c r="A15" s="192"/>
      <c r="B15" s="738"/>
      <c r="C15" s="796"/>
      <c r="D15" s="787"/>
      <c r="E15" s="67" t="s">
        <v>116</v>
      </c>
      <c r="F15" s="186">
        <f t="shared" si="21"/>
        <v>0</v>
      </c>
      <c r="G15" s="46">
        <v>0</v>
      </c>
      <c r="H15" s="46">
        <v>0</v>
      </c>
      <c r="I15" s="46">
        <v>0</v>
      </c>
      <c r="J15" s="440">
        <v>0</v>
      </c>
      <c r="K15" s="452">
        <f t="shared" si="22"/>
        <v>0</v>
      </c>
      <c r="L15" s="423">
        <v>0</v>
      </c>
      <c r="M15" s="46">
        <v>0</v>
      </c>
      <c r="N15" s="46">
        <v>0</v>
      </c>
      <c r="O15" s="46">
        <v>0</v>
      </c>
      <c r="P15" s="345">
        <f t="shared" si="19"/>
        <v>0</v>
      </c>
      <c r="Q15" s="46">
        <v>0</v>
      </c>
      <c r="R15" s="46">
        <v>0</v>
      </c>
      <c r="S15" s="46">
        <v>0</v>
      </c>
      <c r="T15" s="440">
        <v>0</v>
      </c>
      <c r="U15" s="452">
        <f t="shared" si="20"/>
        <v>0</v>
      </c>
    </row>
    <row r="16" spans="1:21" s="18" customFormat="1" ht="16.5" customHeight="1" thickBot="1" x14ac:dyDescent="0.3">
      <c r="A16" s="192"/>
      <c r="B16" s="738"/>
      <c r="C16" s="796"/>
      <c r="D16" s="788"/>
      <c r="E16" s="241" t="s">
        <v>637</v>
      </c>
      <c r="F16" s="186">
        <f t="shared" si="21"/>
        <v>0</v>
      </c>
      <c r="G16" s="232">
        <v>0</v>
      </c>
      <c r="H16" s="232">
        <v>0</v>
      </c>
      <c r="I16" s="232">
        <v>0</v>
      </c>
      <c r="J16" s="442">
        <v>0</v>
      </c>
      <c r="K16" s="452">
        <f t="shared" si="22"/>
        <v>0</v>
      </c>
      <c r="L16" s="426">
        <v>0</v>
      </c>
      <c r="M16" s="232">
        <v>0</v>
      </c>
      <c r="N16" s="232">
        <v>0</v>
      </c>
      <c r="O16" s="232">
        <v>0</v>
      </c>
      <c r="P16" s="345">
        <f t="shared" si="19"/>
        <v>0</v>
      </c>
      <c r="Q16" s="232">
        <v>0</v>
      </c>
      <c r="R16" s="232">
        <v>0</v>
      </c>
      <c r="S16" s="232">
        <v>0</v>
      </c>
      <c r="T16" s="442">
        <v>0</v>
      </c>
      <c r="U16" s="452">
        <f t="shared" si="20"/>
        <v>0</v>
      </c>
    </row>
    <row r="17" spans="1:21" s="18" customFormat="1" ht="15.75" customHeight="1" thickBot="1" x14ac:dyDescent="0.3">
      <c r="A17" s="192"/>
      <c r="B17" s="738"/>
      <c r="C17" s="796"/>
      <c r="D17" s="789"/>
      <c r="E17" s="241" t="s">
        <v>636</v>
      </c>
      <c r="F17" s="186">
        <f t="shared" si="21"/>
        <v>0</v>
      </c>
      <c r="G17" s="195">
        <v>0</v>
      </c>
      <c r="H17" s="195">
        <v>0</v>
      </c>
      <c r="I17" s="195">
        <v>0</v>
      </c>
      <c r="J17" s="443">
        <v>0</v>
      </c>
      <c r="K17" s="452">
        <f t="shared" si="22"/>
        <v>0</v>
      </c>
      <c r="L17" s="427">
        <v>0</v>
      </c>
      <c r="M17" s="195">
        <v>0</v>
      </c>
      <c r="N17" s="195">
        <v>0</v>
      </c>
      <c r="O17" s="195">
        <v>0</v>
      </c>
      <c r="P17" s="345">
        <f t="shared" si="19"/>
        <v>0</v>
      </c>
      <c r="Q17" s="195">
        <v>0</v>
      </c>
      <c r="R17" s="195">
        <v>0</v>
      </c>
      <c r="S17" s="195">
        <v>0</v>
      </c>
      <c r="T17" s="443">
        <v>0</v>
      </c>
      <c r="U17" s="452">
        <f t="shared" si="20"/>
        <v>0</v>
      </c>
    </row>
    <row r="18" spans="1:21" s="18" customFormat="1" ht="15.75" customHeight="1" x14ac:dyDescent="0.25">
      <c r="A18" s="192"/>
      <c r="B18" s="738">
        <v>3</v>
      </c>
      <c r="C18" s="796"/>
      <c r="D18" s="786" t="s">
        <v>447</v>
      </c>
      <c r="E18" s="64" t="s">
        <v>120</v>
      </c>
      <c r="F18" s="186">
        <f t="shared" si="21"/>
        <v>0</v>
      </c>
      <c r="G18" s="51">
        <v>0</v>
      </c>
      <c r="H18" s="51">
        <v>0</v>
      </c>
      <c r="I18" s="51">
        <v>0</v>
      </c>
      <c r="J18" s="441">
        <v>0</v>
      </c>
      <c r="K18" s="452">
        <f t="shared" si="22"/>
        <v>0</v>
      </c>
      <c r="L18" s="428">
        <v>0</v>
      </c>
      <c r="M18" s="51">
        <v>0</v>
      </c>
      <c r="N18" s="51">
        <v>0</v>
      </c>
      <c r="O18" s="51">
        <v>0</v>
      </c>
      <c r="P18" s="345">
        <f t="shared" si="19"/>
        <v>0</v>
      </c>
      <c r="Q18" s="51">
        <v>0</v>
      </c>
      <c r="R18" s="51">
        <v>0</v>
      </c>
      <c r="S18" s="51">
        <v>0</v>
      </c>
      <c r="T18" s="441">
        <v>0</v>
      </c>
      <c r="U18" s="452">
        <f t="shared" si="20"/>
        <v>0</v>
      </c>
    </row>
    <row r="19" spans="1:21" s="18" customFormat="1" ht="15.75" customHeight="1" x14ac:dyDescent="0.25">
      <c r="A19" s="192"/>
      <c r="B19" s="738"/>
      <c r="C19" s="796"/>
      <c r="D19" s="787"/>
      <c r="E19" s="66" t="s">
        <v>121</v>
      </c>
      <c r="F19" s="186">
        <f t="shared" si="21"/>
        <v>0</v>
      </c>
      <c r="G19" s="45">
        <v>0</v>
      </c>
      <c r="H19" s="45">
        <v>0</v>
      </c>
      <c r="I19" s="45">
        <v>0</v>
      </c>
      <c r="J19" s="439">
        <v>0</v>
      </c>
      <c r="K19" s="452">
        <f t="shared" si="22"/>
        <v>0</v>
      </c>
      <c r="L19" s="422">
        <v>0</v>
      </c>
      <c r="M19" s="45">
        <v>0</v>
      </c>
      <c r="N19" s="45">
        <v>0</v>
      </c>
      <c r="O19" s="45">
        <v>0</v>
      </c>
      <c r="P19" s="345">
        <f t="shared" si="19"/>
        <v>0</v>
      </c>
      <c r="Q19" s="45">
        <v>0</v>
      </c>
      <c r="R19" s="45">
        <v>0</v>
      </c>
      <c r="S19" s="45">
        <v>0</v>
      </c>
      <c r="T19" s="439">
        <v>0</v>
      </c>
      <c r="U19" s="452">
        <f t="shared" si="20"/>
        <v>0</v>
      </c>
    </row>
    <row r="20" spans="1:21" s="18" customFormat="1" ht="16.5" customHeight="1" thickBot="1" x14ac:dyDescent="0.3">
      <c r="A20" s="192"/>
      <c r="B20" s="738"/>
      <c r="C20" s="796"/>
      <c r="D20" s="789"/>
      <c r="E20" s="67" t="s">
        <v>116</v>
      </c>
      <c r="F20" s="186">
        <f t="shared" si="21"/>
        <v>0</v>
      </c>
      <c r="G20" s="46">
        <v>0</v>
      </c>
      <c r="H20" s="46">
        <v>0</v>
      </c>
      <c r="I20" s="46">
        <v>0</v>
      </c>
      <c r="J20" s="440">
        <v>0</v>
      </c>
      <c r="K20" s="452">
        <f t="shared" si="22"/>
        <v>0</v>
      </c>
      <c r="L20" s="423">
        <v>0</v>
      </c>
      <c r="M20" s="46">
        <v>0</v>
      </c>
      <c r="N20" s="46">
        <v>0</v>
      </c>
      <c r="O20" s="46">
        <v>0</v>
      </c>
      <c r="P20" s="345">
        <f t="shared" si="19"/>
        <v>0</v>
      </c>
      <c r="Q20" s="46">
        <v>0</v>
      </c>
      <c r="R20" s="46">
        <v>0</v>
      </c>
      <c r="S20" s="46">
        <v>0</v>
      </c>
      <c r="T20" s="440">
        <v>0</v>
      </c>
      <c r="U20" s="452">
        <f t="shared" si="20"/>
        <v>0</v>
      </c>
    </row>
    <row r="21" spans="1:21" s="18" customFormat="1" ht="15" customHeight="1" x14ac:dyDescent="0.25">
      <c r="A21" s="192"/>
      <c r="B21" s="738">
        <v>4</v>
      </c>
      <c r="C21" s="796"/>
      <c r="D21" s="786" t="s">
        <v>526</v>
      </c>
      <c r="E21" s="64" t="s">
        <v>120</v>
      </c>
      <c r="F21" s="186">
        <f t="shared" si="21"/>
        <v>2</v>
      </c>
      <c r="G21" s="51">
        <v>0</v>
      </c>
      <c r="H21" s="51">
        <v>0</v>
      </c>
      <c r="I21" s="51">
        <v>0</v>
      </c>
      <c r="J21" s="441">
        <v>0</v>
      </c>
      <c r="K21" s="452">
        <f t="shared" si="22"/>
        <v>0</v>
      </c>
      <c r="L21" s="428">
        <v>1</v>
      </c>
      <c r="M21" s="51">
        <v>0</v>
      </c>
      <c r="N21" s="51">
        <v>0</v>
      </c>
      <c r="O21" s="51">
        <v>0</v>
      </c>
      <c r="P21" s="345">
        <f t="shared" si="19"/>
        <v>1</v>
      </c>
      <c r="Q21" s="51">
        <v>1</v>
      </c>
      <c r="R21" s="51">
        <v>0</v>
      </c>
      <c r="S21" s="51">
        <v>0</v>
      </c>
      <c r="T21" s="441">
        <v>0</v>
      </c>
      <c r="U21" s="452">
        <f t="shared" si="20"/>
        <v>1</v>
      </c>
    </row>
    <row r="22" spans="1:21" s="18" customFormat="1" ht="15" customHeight="1" x14ac:dyDescent="0.25">
      <c r="A22" s="192"/>
      <c r="B22" s="738"/>
      <c r="C22" s="796"/>
      <c r="D22" s="787"/>
      <c r="E22" s="66" t="s">
        <v>121</v>
      </c>
      <c r="F22" s="186">
        <f t="shared" si="21"/>
        <v>0</v>
      </c>
      <c r="G22" s="45">
        <v>0</v>
      </c>
      <c r="H22" s="45">
        <v>0</v>
      </c>
      <c r="I22" s="45">
        <v>0</v>
      </c>
      <c r="J22" s="439">
        <v>0</v>
      </c>
      <c r="K22" s="452">
        <f t="shared" si="22"/>
        <v>0</v>
      </c>
      <c r="L22" s="422">
        <v>0</v>
      </c>
      <c r="M22" s="45">
        <v>0</v>
      </c>
      <c r="N22" s="45">
        <v>0</v>
      </c>
      <c r="O22" s="45">
        <v>0</v>
      </c>
      <c r="P22" s="345">
        <f t="shared" si="19"/>
        <v>0</v>
      </c>
      <c r="Q22" s="45">
        <v>0</v>
      </c>
      <c r="R22" s="45">
        <v>0</v>
      </c>
      <c r="S22" s="45">
        <v>0</v>
      </c>
      <c r="T22" s="439">
        <v>0</v>
      </c>
      <c r="U22" s="452">
        <f t="shared" si="20"/>
        <v>0</v>
      </c>
    </row>
    <row r="23" spans="1:21" s="18" customFormat="1" ht="15.75" customHeight="1" thickBot="1" x14ac:dyDescent="0.3">
      <c r="A23" s="192"/>
      <c r="B23" s="738"/>
      <c r="C23" s="796"/>
      <c r="D23" s="789"/>
      <c r="E23" s="67" t="s">
        <v>116</v>
      </c>
      <c r="F23" s="186">
        <f t="shared" si="21"/>
        <v>2</v>
      </c>
      <c r="G23" s="46">
        <v>0</v>
      </c>
      <c r="H23" s="46">
        <v>0</v>
      </c>
      <c r="I23" s="46">
        <v>0</v>
      </c>
      <c r="J23" s="440">
        <v>0</v>
      </c>
      <c r="K23" s="452">
        <f t="shared" si="22"/>
        <v>0</v>
      </c>
      <c r="L23" s="423">
        <v>1</v>
      </c>
      <c r="M23" s="46">
        <v>0</v>
      </c>
      <c r="N23" s="46">
        <v>0</v>
      </c>
      <c r="O23" s="46">
        <v>0</v>
      </c>
      <c r="P23" s="345">
        <f t="shared" si="19"/>
        <v>1</v>
      </c>
      <c r="Q23" s="46">
        <v>1</v>
      </c>
      <c r="R23" s="46">
        <v>0</v>
      </c>
      <c r="S23" s="46">
        <v>0</v>
      </c>
      <c r="T23" s="440">
        <v>0</v>
      </c>
      <c r="U23" s="452">
        <f t="shared" si="20"/>
        <v>1</v>
      </c>
    </row>
    <row r="24" spans="1:21" s="18" customFormat="1" ht="15" customHeight="1" x14ac:dyDescent="0.25">
      <c r="A24" s="192"/>
      <c r="B24" s="738">
        <v>5</v>
      </c>
      <c r="C24" s="796"/>
      <c r="D24" s="786" t="s">
        <v>521</v>
      </c>
      <c r="E24" s="64" t="s">
        <v>120</v>
      </c>
      <c r="F24" s="186">
        <f t="shared" si="21"/>
        <v>1</v>
      </c>
      <c r="G24" s="51">
        <v>0</v>
      </c>
      <c r="H24" s="51">
        <v>0</v>
      </c>
      <c r="I24" s="51">
        <v>0</v>
      </c>
      <c r="J24" s="441">
        <v>0</v>
      </c>
      <c r="K24" s="452">
        <f t="shared" si="22"/>
        <v>0</v>
      </c>
      <c r="L24" s="428">
        <v>1</v>
      </c>
      <c r="M24" s="51">
        <v>0</v>
      </c>
      <c r="N24" s="51">
        <v>0</v>
      </c>
      <c r="O24" s="51">
        <v>0</v>
      </c>
      <c r="P24" s="345">
        <f t="shared" si="19"/>
        <v>1</v>
      </c>
      <c r="Q24" s="51">
        <v>0</v>
      </c>
      <c r="R24" s="51">
        <v>0</v>
      </c>
      <c r="S24" s="51">
        <v>0</v>
      </c>
      <c r="T24" s="441">
        <v>0</v>
      </c>
      <c r="U24" s="452">
        <f t="shared" si="20"/>
        <v>0</v>
      </c>
    </row>
    <row r="25" spans="1:21" s="18" customFormat="1" ht="15" customHeight="1" x14ac:dyDescent="0.25">
      <c r="A25" s="192"/>
      <c r="B25" s="738"/>
      <c r="C25" s="796"/>
      <c r="D25" s="787"/>
      <c r="E25" s="66" t="s">
        <v>121</v>
      </c>
      <c r="F25" s="186">
        <f t="shared" si="21"/>
        <v>0</v>
      </c>
      <c r="G25" s="45">
        <v>0</v>
      </c>
      <c r="H25" s="45">
        <v>0</v>
      </c>
      <c r="I25" s="45">
        <v>0</v>
      </c>
      <c r="J25" s="439">
        <v>0</v>
      </c>
      <c r="K25" s="452">
        <f t="shared" si="22"/>
        <v>0</v>
      </c>
      <c r="L25" s="422">
        <v>0</v>
      </c>
      <c r="M25" s="45">
        <v>0</v>
      </c>
      <c r="N25" s="45">
        <v>0</v>
      </c>
      <c r="O25" s="45">
        <v>0</v>
      </c>
      <c r="P25" s="345">
        <f t="shared" si="19"/>
        <v>0</v>
      </c>
      <c r="Q25" s="45">
        <v>0</v>
      </c>
      <c r="R25" s="45">
        <v>0</v>
      </c>
      <c r="S25" s="45">
        <v>0</v>
      </c>
      <c r="T25" s="439">
        <v>0</v>
      </c>
      <c r="U25" s="452">
        <f t="shared" si="20"/>
        <v>0</v>
      </c>
    </row>
    <row r="26" spans="1:21" s="18" customFormat="1" ht="15.75" customHeight="1" thickBot="1" x14ac:dyDescent="0.3">
      <c r="A26" s="192"/>
      <c r="B26" s="738"/>
      <c r="C26" s="796"/>
      <c r="D26" s="787"/>
      <c r="E26" s="67" t="s">
        <v>116</v>
      </c>
      <c r="F26" s="186">
        <f t="shared" si="21"/>
        <v>1</v>
      </c>
      <c r="G26" s="46">
        <v>0</v>
      </c>
      <c r="H26" s="46">
        <v>0</v>
      </c>
      <c r="I26" s="46">
        <v>0</v>
      </c>
      <c r="J26" s="440">
        <v>0</v>
      </c>
      <c r="K26" s="452">
        <f t="shared" si="22"/>
        <v>0</v>
      </c>
      <c r="L26" s="423">
        <v>1</v>
      </c>
      <c r="M26" s="46">
        <v>0</v>
      </c>
      <c r="N26" s="46">
        <v>0</v>
      </c>
      <c r="O26" s="46">
        <v>0</v>
      </c>
      <c r="P26" s="345">
        <f t="shared" si="19"/>
        <v>1</v>
      </c>
      <c r="Q26" s="46">
        <v>0</v>
      </c>
      <c r="R26" s="46">
        <v>0</v>
      </c>
      <c r="S26" s="46">
        <v>0</v>
      </c>
      <c r="T26" s="440">
        <v>0</v>
      </c>
      <c r="U26" s="452">
        <f t="shared" si="20"/>
        <v>0</v>
      </c>
    </row>
    <row r="27" spans="1:21" s="18" customFormat="1" ht="15.75" customHeight="1" thickBot="1" x14ac:dyDescent="0.3">
      <c r="A27" s="192"/>
      <c r="B27" s="738"/>
      <c r="C27" s="796"/>
      <c r="D27" s="788"/>
      <c r="E27" s="241" t="s">
        <v>637</v>
      </c>
      <c r="F27" s="186">
        <f t="shared" si="21"/>
        <v>0</v>
      </c>
      <c r="G27" s="232">
        <v>0</v>
      </c>
      <c r="H27" s="232">
        <v>0</v>
      </c>
      <c r="I27" s="232">
        <v>0</v>
      </c>
      <c r="J27" s="442">
        <v>0</v>
      </c>
      <c r="K27" s="452">
        <f t="shared" si="22"/>
        <v>0</v>
      </c>
      <c r="L27" s="426">
        <v>0</v>
      </c>
      <c r="M27" s="232">
        <v>0</v>
      </c>
      <c r="N27" s="232">
        <v>0</v>
      </c>
      <c r="O27" s="232">
        <v>0</v>
      </c>
      <c r="P27" s="345">
        <f t="shared" si="19"/>
        <v>0</v>
      </c>
      <c r="Q27" s="232">
        <v>0</v>
      </c>
      <c r="R27" s="232">
        <v>0</v>
      </c>
      <c r="S27" s="232">
        <v>0</v>
      </c>
      <c r="T27" s="442">
        <v>0</v>
      </c>
      <c r="U27" s="452">
        <f t="shared" si="20"/>
        <v>0</v>
      </c>
    </row>
    <row r="28" spans="1:21" s="18" customFormat="1" ht="15.75" customHeight="1" thickBot="1" x14ac:dyDescent="0.3">
      <c r="A28" s="192"/>
      <c r="B28" s="738"/>
      <c r="C28" s="796"/>
      <c r="D28" s="789"/>
      <c r="E28" s="241" t="s">
        <v>636</v>
      </c>
      <c r="F28" s="186">
        <f t="shared" si="21"/>
        <v>0</v>
      </c>
      <c r="G28" s="195">
        <v>0</v>
      </c>
      <c r="H28" s="195">
        <v>0</v>
      </c>
      <c r="I28" s="195">
        <v>0</v>
      </c>
      <c r="J28" s="443">
        <v>0</v>
      </c>
      <c r="K28" s="452">
        <f t="shared" si="22"/>
        <v>0</v>
      </c>
      <c r="L28" s="427">
        <v>0</v>
      </c>
      <c r="M28" s="195">
        <v>0</v>
      </c>
      <c r="N28" s="195">
        <v>0</v>
      </c>
      <c r="O28" s="195">
        <v>0</v>
      </c>
      <c r="P28" s="345">
        <f t="shared" si="19"/>
        <v>0</v>
      </c>
      <c r="Q28" s="195">
        <v>0</v>
      </c>
      <c r="R28" s="195">
        <v>0</v>
      </c>
      <c r="S28" s="195">
        <v>0</v>
      </c>
      <c r="T28" s="443">
        <v>0</v>
      </c>
      <c r="U28" s="452">
        <f t="shared" si="20"/>
        <v>0</v>
      </c>
    </row>
    <row r="29" spans="1:21" s="18" customFormat="1" ht="15.75" customHeight="1" x14ac:dyDescent="0.25">
      <c r="A29" s="192"/>
      <c r="B29" s="738">
        <v>6</v>
      </c>
      <c r="C29" s="796"/>
      <c r="D29" s="786" t="s">
        <v>522</v>
      </c>
      <c r="E29" s="64" t="s">
        <v>120</v>
      </c>
      <c r="F29" s="186">
        <f t="shared" si="21"/>
        <v>0</v>
      </c>
      <c r="G29" s="51">
        <v>0</v>
      </c>
      <c r="H29" s="51">
        <v>0</v>
      </c>
      <c r="I29" s="51">
        <v>0</v>
      </c>
      <c r="J29" s="441">
        <v>0</v>
      </c>
      <c r="K29" s="452">
        <f t="shared" si="22"/>
        <v>0</v>
      </c>
      <c r="L29" s="428">
        <v>0</v>
      </c>
      <c r="M29" s="51">
        <v>0</v>
      </c>
      <c r="N29" s="51">
        <v>0</v>
      </c>
      <c r="O29" s="51">
        <v>0</v>
      </c>
      <c r="P29" s="345">
        <f t="shared" si="19"/>
        <v>0</v>
      </c>
      <c r="Q29" s="51">
        <v>0</v>
      </c>
      <c r="R29" s="51">
        <v>0</v>
      </c>
      <c r="S29" s="51">
        <v>0</v>
      </c>
      <c r="T29" s="441">
        <v>0</v>
      </c>
      <c r="U29" s="452">
        <f t="shared" si="20"/>
        <v>0</v>
      </c>
    </row>
    <row r="30" spans="1:21" s="18" customFormat="1" ht="15.75" customHeight="1" x14ac:dyDescent="0.25">
      <c r="A30" s="192"/>
      <c r="B30" s="738"/>
      <c r="C30" s="796"/>
      <c r="D30" s="787"/>
      <c r="E30" s="66" t="s">
        <v>121</v>
      </c>
      <c r="F30" s="186">
        <f t="shared" si="21"/>
        <v>0</v>
      </c>
      <c r="G30" s="45">
        <v>0</v>
      </c>
      <c r="H30" s="45">
        <v>0</v>
      </c>
      <c r="I30" s="45">
        <v>0</v>
      </c>
      <c r="J30" s="439">
        <v>0</v>
      </c>
      <c r="K30" s="452">
        <f t="shared" si="22"/>
        <v>0</v>
      </c>
      <c r="L30" s="422">
        <v>0</v>
      </c>
      <c r="M30" s="45">
        <v>0</v>
      </c>
      <c r="N30" s="45">
        <v>0</v>
      </c>
      <c r="O30" s="45">
        <v>0</v>
      </c>
      <c r="P30" s="345">
        <f t="shared" si="19"/>
        <v>0</v>
      </c>
      <c r="Q30" s="45">
        <v>0</v>
      </c>
      <c r="R30" s="45">
        <v>0</v>
      </c>
      <c r="S30" s="45">
        <v>0</v>
      </c>
      <c r="T30" s="439">
        <v>0</v>
      </c>
      <c r="U30" s="452">
        <f t="shared" si="20"/>
        <v>0</v>
      </c>
    </row>
    <row r="31" spans="1:21" s="18" customFormat="1" ht="16.5" customHeight="1" thickBot="1" x14ac:dyDescent="0.3">
      <c r="A31" s="192"/>
      <c r="B31" s="738"/>
      <c r="C31" s="796"/>
      <c r="D31" s="789"/>
      <c r="E31" s="67" t="s">
        <v>116</v>
      </c>
      <c r="F31" s="186">
        <f t="shared" si="21"/>
        <v>0</v>
      </c>
      <c r="G31" s="46">
        <v>0</v>
      </c>
      <c r="H31" s="46">
        <v>0</v>
      </c>
      <c r="I31" s="46">
        <v>0</v>
      </c>
      <c r="J31" s="440">
        <v>0</v>
      </c>
      <c r="K31" s="452">
        <f t="shared" si="22"/>
        <v>0</v>
      </c>
      <c r="L31" s="423">
        <v>0</v>
      </c>
      <c r="M31" s="46">
        <v>0</v>
      </c>
      <c r="N31" s="46">
        <v>0</v>
      </c>
      <c r="O31" s="46">
        <v>0</v>
      </c>
      <c r="P31" s="345">
        <f t="shared" si="19"/>
        <v>0</v>
      </c>
      <c r="Q31" s="46">
        <v>0</v>
      </c>
      <c r="R31" s="46">
        <v>0</v>
      </c>
      <c r="S31" s="46">
        <v>0</v>
      </c>
      <c r="T31" s="440">
        <v>0</v>
      </c>
      <c r="U31" s="452">
        <f t="shared" si="20"/>
        <v>0</v>
      </c>
    </row>
    <row r="32" spans="1:21" s="18" customFormat="1" ht="15.75" customHeight="1" x14ac:dyDescent="0.25">
      <c r="A32" s="192"/>
      <c r="B32" s="738">
        <v>7</v>
      </c>
      <c r="C32" s="796"/>
      <c r="D32" s="786" t="s">
        <v>448</v>
      </c>
      <c r="E32" s="64" t="s">
        <v>120</v>
      </c>
      <c r="F32" s="186">
        <f t="shared" si="21"/>
        <v>0</v>
      </c>
      <c r="G32" s="51">
        <v>0</v>
      </c>
      <c r="H32" s="51">
        <v>0</v>
      </c>
      <c r="I32" s="51">
        <v>0</v>
      </c>
      <c r="J32" s="441">
        <v>0</v>
      </c>
      <c r="K32" s="452">
        <f t="shared" si="22"/>
        <v>0</v>
      </c>
      <c r="L32" s="428">
        <v>0</v>
      </c>
      <c r="M32" s="51">
        <v>0</v>
      </c>
      <c r="N32" s="51">
        <v>0</v>
      </c>
      <c r="O32" s="51">
        <v>0</v>
      </c>
      <c r="P32" s="345">
        <f t="shared" si="19"/>
        <v>0</v>
      </c>
      <c r="Q32" s="51">
        <v>0</v>
      </c>
      <c r="R32" s="51">
        <v>0</v>
      </c>
      <c r="S32" s="51">
        <v>0</v>
      </c>
      <c r="T32" s="441">
        <v>0</v>
      </c>
      <c r="U32" s="452">
        <f t="shared" si="20"/>
        <v>0</v>
      </c>
    </row>
    <row r="33" spans="1:21" s="18" customFormat="1" ht="15.75" customHeight="1" x14ac:dyDescent="0.25">
      <c r="A33" s="192"/>
      <c r="B33" s="738"/>
      <c r="C33" s="796"/>
      <c r="D33" s="787"/>
      <c r="E33" s="66" t="s">
        <v>121</v>
      </c>
      <c r="F33" s="186">
        <f t="shared" si="21"/>
        <v>0</v>
      </c>
      <c r="G33" s="45">
        <v>0</v>
      </c>
      <c r="H33" s="45">
        <v>0</v>
      </c>
      <c r="I33" s="45">
        <v>0</v>
      </c>
      <c r="J33" s="439">
        <v>0</v>
      </c>
      <c r="K33" s="452">
        <f t="shared" si="22"/>
        <v>0</v>
      </c>
      <c r="L33" s="422">
        <v>0</v>
      </c>
      <c r="M33" s="45">
        <v>0</v>
      </c>
      <c r="N33" s="45">
        <v>0</v>
      </c>
      <c r="O33" s="45">
        <v>0</v>
      </c>
      <c r="P33" s="345">
        <f t="shared" si="19"/>
        <v>0</v>
      </c>
      <c r="Q33" s="45">
        <v>0</v>
      </c>
      <c r="R33" s="45">
        <v>0</v>
      </c>
      <c r="S33" s="45">
        <v>0</v>
      </c>
      <c r="T33" s="439">
        <v>0</v>
      </c>
      <c r="U33" s="452">
        <f t="shared" si="20"/>
        <v>0</v>
      </c>
    </row>
    <row r="34" spans="1:21" s="18" customFormat="1" ht="16.5" customHeight="1" thickBot="1" x14ac:dyDescent="0.3">
      <c r="A34" s="192"/>
      <c r="B34" s="738"/>
      <c r="C34" s="796"/>
      <c r="D34" s="787"/>
      <c r="E34" s="67" t="s">
        <v>116</v>
      </c>
      <c r="F34" s="186">
        <f t="shared" si="21"/>
        <v>0</v>
      </c>
      <c r="G34" s="46">
        <v>0</v>
      </c>
      <c r="H34" s="46">
        <v>0</v>
      </c>
      <c r="I34" s="46">
        <v>0</v>
      </c>
      <c r="J34" s="440">
        <v>0</v>
      </c>
      <c r="K34" s="452">
        <f t="shared" si="22"/>
        <v>0</v>
      </c>
      <c r="L34" s="423">
        <v>0</v>
      </c>
      <c r="M34" s="46">
        <v>0</v>
      </c>
      <c r="N34" s="46">
        <v>0</v>
      </c>
      <c r="O34" s="46">
        <v>0</v>
      </c>
      <c r="P34" s="345">
        <f t="shared" si="19"/>
        <v>0</v>
      </c>
      <c r="Q34" s="46">
        <v>0</v>
      </c>
      <c r="R34" s="46">
        <v>0</v>
      </c>
      <c r="S34" s="46">
        <v>0</v>
      </c>
      <c r="T34" s="440">
        <v>0</v>
      </c>
      <c r="U34" s="452">
        <f t="shared" si="20"/>
        <v>0</v>
      </c>
    </row>
    <row r="35" spans="1:21" s="18" customFormat="1" ht="16.5" customHeight="1" thickBot="1" x14ac:dyDescent="0.3">
      <c r="A35" s="192"/>
      <c r="B35" s="738"/>
      <c r="C35" s="796"/>
      <c r="D35" s="788"/>
      <c r="E35" s="241" t="s">
        <v>637</v>
      </c>
      <c r="F35" s="186">
        <f t="shared" si="21"/>
        <v>0</v>
      </c>
      <c r="G35" s="232">
        <v>0</v>
      </c>
      <c r="H35" s="232">
        <v>0</v>
      </c>
      <c r="I35" s="232">
        <v>0</v>
      </c>
      <c r="J35" s="442">
        <v>0</v>
      </c>
      <c r="K35" s="452">
        <f t="shared" si="22"/>
        <v>0</v>
      </c>
      <c r="L35" s="426">
        <v>0</v>
      </c>
      <c r="M35" s="232">
        <v>0</v>
      </c>
      <c r="N35" s="232">
        <v>0</v>
      </c>
      <c r="O35" s="232">
        <v>0</v>
      </c>
      <c r="P35" s="345">
        <f t="shared" si="19"/>
        <v>0</v>
      </c>
      <c r="Q35" s="232">
        <v>0</v>
      </c>
      <c r="R35" s="232">
        <v>0</v>
      </c>
      <c r="S35" s="232">
        <v>0</v>
      </c>
      <c r="T35" s="442">
        <v>0</v>
      </c>
      <c r="U35" s="452">
        <f t="shared" si="20"/>
        <v>0</v>
      </c>
    </row>
    <row r="36" spans="1:21" s="18" customFormat="1" ht="16.5" customHeight="1" thickBot="1" x14ac:dyDescent="0.3">
      <c r="A36" s="192"/>
      <c r="B36" s="738"/>
      <c r="C36" s="796"/>
      <c r="D36" s="789"/>
      <c r="E36" s="241" t="s">
        <v>636</v>
      </c>
      <c r="F36" s="186">
        <f t="shared" si="21"/>
        <v>0</v>
      </c>
      <c r="G36" s="195">
        <v>0</v>
      </c>
      <c r="H36" s="195">
        <v>0</v>
      </c>
      <c r="I36" s="195">
        <v>0</v>
      </c>
      <c r="J36" s="443">
        <v>0</v>
      </c>
      <c r="K36" s="452">
        <f t="shared" si="22"/>
        <v>0</v>
      </c>
      <c r="L36" s="427">
        <v>0</v>
      </c>
      <c r="M36" s="195">
        <v>0</v>
      </c>
      <c r="N36" s="195">
        <v>0</v>
      </c>
      <c r="O36" s="195">
        <v>0</v>
      </c>
      <c r="P36" s="345">
        <f t="shared" si="19"/>
        <v>0</v>
      </c>
      <c r="Q36" s="195">
        <v>0</v>
      </c>
      <c r="R36" s="195">
        <v>0</v>
      </c>
      <c r="S36" s="195">
        <v>0</v>
      </c>
      <c r="T36" s="443">
        <v>0</v>
      </c>
      <c r="U36" s="452">
        <f t="shared" si="20"/>
        <v>0</v>
      </c>
    </row>
    <row r="37" spans="1:21" s="18" customFormat="1" ht="15.75" customHeight="1" x14ac:dyDescent="0.25">
      <c r="A37" s="192"/>
      <c r="B37" s="738">
        <v>8</v>
      </c>
      <c r="C37" s="796"/>
      <c r="D37" s="786" t="s">
        <v>449</v>
      </c>
      <c r="E37" s="64" t="s">
        <v>120</v>
      </c>
      <c r="F37" s="186">
        <f t="shared" si="21"/>
        <v>0</v>
      </c>
      <c r="G37" s="51">
        <v>0</v>
      </c>
      <c r="H37" s="51">
        <v>0</v>
      </c>
      <c r="I37" s="51">
        <v>0</v>
      </c>
      <c r="J37" s="441">
        <v>0</v>
      </c>
      <c r="K37" s="452">
        <f t="shared" si="22"/>
        <v>0</v>
      </c>
      <c r="L37" s="428">
        <v>0</v>
      </c>
      <c r="M37" s="51">
        <v>0</v>
      </c>
      <c r="N37" s="51">
        <v>0</v>
      </c>
      <c r="O37" s="51">
        <v>0</v>
      </c>
      <c r="P37" s="345">
        <f t="shared" si="19"/>
        <v>0</v>
      </c>
      <c r="Q37" s="51">
        <v>0</v>
      </c>
      <c r="R37" s="51">
        <v>0</v>
      </c>
      <c r="S37" s="51">
        <v>0</v>
      </c>
      <c r="T37" s="441">
        <v>0</v>
      </c>
      <c r="U37" s="452">
        <f t="shared" si="20"/>
        <v>0</v>
      </c>
    </row>
    <row r="38" spans="1:21" s="18" customFormat="1" ht="15.75" customHeight="1" x14ac:dyDescent="0.25">
      <c r="A38" s="192"/>
      <c r="B38" s="738"/>
      <c r="C38" s="796"/>
      <c r="D38" s="787"/>
      <c r="E38" s="66" t="s">
        <v>121</v>
      </c>
      <c r="F38" s="186">
        <f t="shared" si="21"/>
        <v>0</v>
      </c>
      <c r="G38" s="45">
        <v>0</v>
      </c>
      <c r="H38" s="45">
        <v>0</v>
      </c>
      <c r="I38" s="45">
        <v>0</v>
      </c>
      <c r="J38" s="439">
        <v>0</v>
      </c>
      <c r="K38" s="452">
        <f t="shared" si="22"/>
        <v>0</v>
      </c>
      <c r="L38" s="422">
        <v>0</v>
      </c>
      <c r="M38" s="45">
        <v>0</v>
      </c>
      <c r="N38" s="45">
        <v>0</v>
      </c>
      <c r="O38" s="45">
        <v>0</v>
      </c>
      <c r="P38" s="345">
        <f t="shared" si="19"/>
        <v>0</v>
      </c>
      <c r="Q38" s="45">
        <v>0</v>
      </c>
      <c r="R38" s="45">
        <v>0</v>
      </c>
      <c r="S38" s="45">
        <v>0</v>
      </c>
      <c r="T38" s="439">
        <v>0</v>
      </c>
      <c r="U38" s="452">
        <f t="shared" si="20"/>
        <v>0</v>
      </c>
    </row>
    <row r="39" spans="1:21" s="18" customFormat="1" ht="16.5" customHeight="1" thickBot="1" x14ac:dyDescent="0.3">
      <c r="A39" s="192"/>
      <c r="B39" s="738"/>
      <c r="C39" s="796"/>
      <c r="D39" s="787"/>
      <c r="E39" s="67" t="s">
        <v>116</v>
      </c>
      <c r="F39" s="186">
        <f t="shared" si="21"/>
        <v>4</v>
      </c>
      <c r="G39" s="46">
        <v>0</v>
      </c>
      <c r="H39" s="46">
        <v>0</v>
      </c>
      <c r="I39" s="46">
        <v>0</v>
      </c>
      <c r="J39" s="440">
        <v>0</v>
      </c>
      <c r="K39" s="452">
        <f t="shared" si="22"/>
        <v>0</v>
      </c>
      <c r="L39" s="423">
        <v>2</v>
      </c>
      <c r="M39" s="46">
        <v>0</v>
      </c>
      <c r="N39" s="46">
        <v>0</v>
      </c>
      <c r="O39" s="46">
        <v>0</v>
      </c>
      <c r="P39" s="345">
        <f t="shared" si="19"/>
        <v>2</v>
      </c>
      <c r="Q39" s="46">
        <v>2</v>
      </c>
      <c r="R39" s="46">
        <v>0</v>
      </c>
      <c r="S39" s="46">
        <v>0</v>
      </c>
      <c r="T39" s="440">
        <v>0</v>
      </c>
      <c r="U39" s="452">
        <f t="shared" si="20"/>
        <v>2</v>
      </c>
    </row>
    <row r="40" spans="1:21" s="18" customFormat="1" ht="16.5" customHeight="1" thickBot="1" x14ac:dyDescent="0.3">
      <c r="A40" s="192"/>
      <c r="B40" s="738"/>
      <c r="C40" s="796"/>
      <c r="D40" s="788"/>
      <c r="E40" s="241" t="s">
        <v>637</v>
      </c>
      <c r="F40" s="186">
        <f t="shared" si="21"/>
        <v>14</v>
      </c>
      <c r="G40" s="232">
        <v>1</v>
      </c>
      <c r="H40" s="232">
        <v>0</v>
      </c>
      <c r="I40" s="232">
        <v>0</v>
      </c>
      <c r="J40" s="442">
        <v>0</v>
      </c>
      <c r="K40" s="452">
        <f t="shared" si="22"/>
        <v>1</v>
      </c>
      <c r="L40" s="426">
        <v>8</v>
      </c>
      <c r="M40" s="232">
        <v>0</v>
      </c>
      <c r="N40" s="232">
        <v>0</v>
      </c>
      <c r="O40" s="232">
        <v>0</v>
      </c>
      <c r="P40" s="345">
        <f t="shared" si="19"/>
        <v>8</v>
      </c>
      <c r="Q40" s="232">
        <v>5</v>
      </c>
      <c r="R40" s="232">
        <v>0</v>
      </c>
      <c r="S40" s="232">
        <v>0</v>
      </c>
      <c r="T40" s="442">
        <v>0</v>
      </c>
      <c r="U40" s="452">
        <f t="shared" si="20"/>
        <v>5</v>
      </c>
    </row>
    <row r="41" spans="1:21" s="18" customFormat="1" ht="16.5" customHeight="1" thickBot="1" x14ac:dyDescent="0.3">
      <c r="A41" s="192"/>
      <c r="B41" s="738"/>
      <c r="C41" s="796"/>
      <c r="D41" s="789"/>
      <c r="E41" s="241" t="s">
        <v>636</v>
      </c>
      <c r="F41" s="186">
        <f t="shared" si="21"/>
        <v>0</v>
      </c>
      <c r="G41" s="195">
        <v>0</v>
      </c>
      <c r="H41" s="195">
        <v>0</v>
      </c>
      <c r="I41" s="195">
        <v>0</v>
      </c>
      <c r="J41" s="443">
        <v>0</v>
      </c>
      <c r="K41" s="452">
        <f t="shared" si="22"/>
        <v>0</v>
      </c>
      <c r="L41" s="427">
        <v>0</v>
      </c>
      <c r="M41" s="195">
        <v>0</v>
      </c>
      <c r="N41" s="195">
        <v>0</v>
      </c>
      <c r="O41" s="195">
        <v>0</v>
      </c>
      <c r="P41" s="345">
        <f t="shared" si="19"/>
        <v>0</v>
      </c>
      <c r="Q41" s="195">
        <v>0</v>
      </c>
      <c r="R41" s="195">
        <v>0</v>
      </c>
      <c r="S41" s="195">
        <v>0</v>
      </c>
      <c r="T41" s="443">
        <v>0</v>
      </c>
      <c r="U41" s="452">
        <f t="shared" si="20"/>
        <v>0</v>
      </c>
    </row>
    <row r="42" spans="1:21" s="18" customFormat="1" ht="15" customHeight="1" x14ac:dyDescent="0.25">
      <c r="A42" s="192"/>
      <c r="B42" s="738">
        <v>9</v>
      </c>
      <c r="C42" s="796"/>
      <c r="D42" s="786" t="s">
        <v>523</v>
      </c>
      <c r="E42" s="64" t="s">
        <v>120</v>
      </c>
      <c r="F42" s="186">
        <f t="shared" si="21"/>
        <v>0</v>
      </c>
      <c r="G42" s="51">
        <v>0</v>
      </c>
      <c r="H42" s="51">
        <v>0</v>
      </c>
      <c r="I42" s="51">
        <v>0</v>
      </c>
      <c r="J42" s="441">
        <v>0</v>
      </c>
      <c r="K42" s="452">
        <f t="shared" si="22"/>
        <v>0</v>
      </c>
      <c r="L42" s="428">
        <v>0</v>
      </c>
      <c r="M42" s="51">
        <v>0</v>
      </c>
      <c r="N42" s="51">
        <v>0</v>
      </c>
      <c r="O42" s="51">
        <v>0</v>
      </c>
      <c r="P42" s="345">
        <f t="shared" si="19"/>
        <v>0</v>
      </c>
      <c r="Q42" s="51">
        <v>0</v>
      </c>
      <c r="R42" s="51">
        <v>0</v>
      </c>
      <c r="S42" s="51">
        <v>0</v>
      </c>
      <c r="T42" s="441">
        <v>0</v>
      </c>
      <c r="U42" s="452">
        <f t="shared" si="20"/>
        <v>0</v>
      </c>
    </row>
    <row r="43" spans="1:21" s="18" customFormat="1" ht="15" customHeight="1" x14ac:dyDescent="0.25">
      <c r="A43" s="192"/>
      <c r="B43" s="738"/>
      <c r="C43" s="796"/>
      <c r="D43" s="787"/>
      <c r="E43" s="66" t="s">
        <v>121</v>
      </c>
      <c r="F43" s="186">
        <f t="shared" si="21"/>
        <v>0</v>
      </c>
      <c r="G43" s="45">
        <v>0</v>
      </c>
      <c r="H43" s="45">
        <v>0</v>
      </c>
      <c r="I43" s="45">
        <v>0</v>
      </c>
      <c r="J43" s="439">
        <v>0</v>
      </c>
      <c r="K43" s="452">
        <f t="shared" si="22"/>
        <v>0</v>
      </c>
      <c r="L43" s="422">
        <v>0</v>
      </c>
      <c r="M43" s="45">
        <v>0</v>
      </c>
      <c r="N43" s="45">
        <v>0</v>
      </c>
      <c r="O43" s="45">
        <v>0</v>
      </c>
      <c r="P43" s="345">
        <f t="shared" si="19"/>
        <v>0</v>
      </c>
      <c r="Q43" s="45">
        <v>0</v>
      </c>
      <c r="R43" s="45">
        <v>0</v>
      </c>
      <c r="S43" s="45">
        <v>0</v>
      </c>
      <c r="T43" s="439">
        <v>0</v>
      </c>
      <c r="U43" s="452">
        <f t="shared" si="20"/>
        <v>0</v>
      </c>
    </row>
    <row r="44" spans="1:21" s="18" customFormat="1" ht="15.75" customHeight="1" thickBot="1" x14ac:dyDescent="0.3">
      <c r="A44" s="192"/>
      <c r="B44" s="738"/>
      <c r="C44" s="796"/>
      <c r="D44" s="789"/>
      <c r="E44" s="67" t="s">
        <v>116</v>
      </c>
      <c r="F44" s="186">
        <f t="shared" si="21"/>
        <v>0</v>
      </c>
      <c r="G44" s="46">
        <v>0</v>
      </c>
      <c r="H44" s="46">
        <v>0</v>
      </c>
      <c r="I44" s="46">
        <v>0</v>
      </c>
      <c r="J44" s="440">
        <v>0</v>
      </c>
      <c r="K44" s="452">
        <f t="shared" si="22"/>
        <v>0</v>
      </c>
      <c r="L44" s="423">
        <v>0</v>
      </c>
      <c r="M44" s="46">
        <v>0</v>
      </c>
      <c r="N44" s="46">
        <v>0</v>
      </c>
      <c r="O44" s="46">
        <v>0</v>
      </c>
      <c r="P44" s="345">
        <f t="shared" si="19"/>
        <v>0</v>
      </c>
      <c r="Q44" s="46">
        <v>0</v>
      </c>
      <c r="R44" s="46">
        <v>0</v>
      </c>
      <c r="S44" s="46">
        <v>0</v>
      </c>
      <c r="T44" s="440">
        <v>0</v>
      </c>
      <c r="U44" s="452">
        <f t="shared" si="20"/>
        <v>0</v>
      </c>
    </row>
    <row r="45" spans="1:21" s="18" customFormat="1" ht="15" customHeight="1" x14ac:dyDescent="0.25">
      <c r="A45" s="192"/>
      <c r="B45" s="738">
        <v>10</v>
      </c>
      <c r="C45" s="796"/>
      <c r="D45" s="786" t="s">
        <v>527</v>
      </c>
      <c r="E45" s="202" t="s">
        <v>120</v>
      </c>
      <c r="F45" s="186">
        <f t="shared" si="21"/>
        <v>0</v>
      </c>
      <c r="G45" s="197"/>
      <c r="H45" s="197"/>
      <c r="I45" s="197"/>
      <c r="J45" s="444"/>
      <c r="K45" s="452">
        <f t="shared" si="22"/>
        <v>0</v>
      </c>
      <c r="L45" s="424"/>
      <c r="M45" s="197"/>
      <c r="N45" s="197"/>
      <c r="O45" s="197"/>
      <c r="P45" s="345">
        <f t="shared" si="19"/>
        <v>0</v>
      </c>
      <c r="Q45" s="197"/>
      <c r="R45" s="197"/>
      <c r="S45" s="197"/>
      <c r="T45" s="444"/>
      <c r="U45" s="452">
        <f t="shared" si="20"/>
        <v>0</v>
      </c>
    </row>
    <row r="46" spans="1:21" s="18" customFormat="1" ht="15" customHeight="1" x14ac:dyDescent="0.25">
      <c r="A46" s="192"/>
      <c r="B46" s="738"/>
      <c r="C46" s="796"/>
      <c r="D46" s="787"/>
      <c r="E46" s="203" t="s">
        <v>121</v>
      </c>
      <c r="F46" s="186">
        <f t="shared" si="21"/>
        <v>0</v>
      </c>
      <c r="G46" s="185"/>
      <c r="H46" s="185"/>
      <c r="I46" s="185"/>
      <c r="J46" s="445"/>
      <c r="K46" s="452">
        <f t="shared" si="22"/>
        <v>0</v>
      </c>
      <c r="L46" s="425"/>
      <c r="M46" s="185"/>
      <c r="N46" s="185"/>
      <c r="O46" s="185"/>
      <c r="P46" s="345">
        <f t="shared" si="19"/>
        <v>0</v>
      </c>
      <c r="Q46" s="185"/>
      <c r="R46" s="185"/>
      <c r="S46" s="185"/>
      <c r="T46" s="445"/>
      <c r="U46" s="452">
        <f t="shared" si="20"/>
        <v>0</v>
      </c>
    </row>
    <row r="47" spans="1:21" s="18" customFormat="1" ht="15.75" customHeight="1" thickBot="1" x14ac:dyDescent="0.3">
      <c r="A47" s="192"/>
      <c r="B47" s="738"/>
      <c r="C47" s="796"/>
      <c r="D47" s="787"/>
      <c r="E47" s="67" t="s">
        <v>116</v>
      </c>
      <c r="F47" s="186">
        <f t="shared" si="21"/>
        <v>0</v>
      </c>
      <c r="G47" s="46">
        <v>0</v>
      </c>
      <c r="H47" s="46">
        <v>0</v>
      </c>
      <c r="I47" s="46">
        <v>0</v>
      </c>
      <c r="J47" s="440">
        <v>0</v>
      </c>
      <c r="K47" s="452">
        <f t="shared" si="22"/>
        <v>0</v>
      </c>
      <c r="L47" s="423">
        <v>0</v>
      </c>
      <c r="M47" s="46">
        <v>0</v>
      </c>
      <c r="N47" s="46">
        <v>0</v>
      </c>
      <c r="O47" s="46">
        <v>0</v>
      </c>
      <c r="P47" s="345">
        <f t="shared" si="19"/>
        <v>0</v>
      </c>
      <c r="Q47" s="46">
        <v>0</v>
      </c>
      <c r="R47" s="46">
        <v>0</v>
      </c>
      <c r="S47" s="46">
        <v>0</v>
      </c>
      <c r="T47" s="440">
        <v>0</v>
      </c>
      <c r="U47" s="452">
        <f t="shared" si="20"/>
        <v>0</v>
      </c>
    </row>
    <row r="48" spans="1:21" s="18" customFormat="1" ht="15.75" customHeight="1" thickBot="1" x14ac:dyDescent="0.3">
      <c r="A48" s="192"/>
      <c r="B48" s="738"/>
      <c r="C48" s="796"/>
      <c r="D48" s="788"/>
      <c r="E48" s="241" t="s">
        <v>637</v>
      </c>
      <c r="F48" s="186">
        <f t="shared" si="21"/>
        <v>0</v>
      </c>
      <c r="G48" s="232">
        <v>0</v>
      </c>
      <c r="H48" s="232">
        <v>0</v>
      </c>
      <c r="I48" s="232">
        <v>0</v>
      </c>
      <c r="J48" s="442">
        <v>0</v>
      </c>
      <c r="K48" s="452">
        <f t="shared" si="22"/>
        <v>0</v>
      </c>
      <c r="L48" s="426">
        <v>0</v>
      </c>
      <c r="M48" s="232">
        <v>0</v>
      </c>
      <c r="N48" s="232">
        <v>0</v>
      </c>
      <c r="O48" s="232">
        <v>0</v>
      </c>
      <c r="P48" s="345">
        <f t="shared" si="19"/>
        <v>0</v>
      </c>
      <c r="Q48" s="232">
        <v>0</v>
      </c>
      <c r="R48" s="232">
        <v>0</v>
      </c>
      <c r="S48" s="232">
        <v>0</v>
      </c>
      <c r="T48" s="442">
        <v>0</v>
      </c>
      <c r="U48" s="452">
        <f t="shared" si="20"/>
        <v>0</v>
      </c>
    </row>
    <row r="49" spans="1:21" s="18" customFormat="1" ht="15.75" customHeight="1" thickBot="1" x14ac:dyDescent="0.3">
      <c r="A49" s="192"/>
      <c r="B49" s="738"/>
      <c r="C49" s="796"/>
      <c r="D49" s="789"/>
      <c r="E49" s="241" t="s">
        <v>636</v>
      </c>
      <c r="F49" s="186">
        <f t="shared" si="21"/>
        <v>0</v>
      </c>
      <c r="G49" s="195">
        <v>0</v>
      </c>
      <c r="H49" s="195">
        <v>0</v>
      </c>
      <c r="I49" s="195">
        <v>0</v>
      </c>
      <c r="J49" s="443">
        <v>0</v>
      </c>
      <c r="K49" s="452">
        <f t="shared" si="22"/>
        <v>0</v>
      </c>
      <c r="L49" s="427">
        <v>0</v>
      </c>
      <c r="M49" s="195">
        <v>0</v>
      </c>
      <c r="N49" s="195">
        <v>0</v>
      </c>
      <c r="O49" s="195">
        <v>0</v>
      </c>
      <c r="P49" s="345">
        <f t="shared" si="19"/>
        <v>0</v>
      </c>
      <c r="Q49" s="195">
        <v>0</v>
      </c>
      <c r="R49" s="195">
        <v>0</v>
      </c>
      <c r="S49" s="195">
        <v>0</v>
      </c>
      <c r="T49" s="443">
        <v>0</v>
      </c>
      <c r="U49" s="452">
        <f t="shared" si="20"/>
        <v>0</v>
      </c>
    </row>
    <row r="50" spans="1:21" s="18" customFormat="1" ht="15" customHeight="1" x14ac:dyDescent="0.25">
      <c r="A50" s="192"/>
      <c r="B50" s="738">
        <v>11</v>
      </c>
      <c r="C50" s="796"/>
      <c r="D50" s="786" t="s">
        <v>628</v>
      </c>
      <c r="E50" s="64" t="s">
        <v>120</v>
      </c>
      <c r="F50" s="186">
        <f t="shared" si="21"/>
        <v>0</v>
      </c>
      <c r="G50" s="51">
        <v>0</v>
      </c>
      <c r="H50" s="51">
        <v>0</v>
      </c>
      <c r="I50" s="51">
        <v>0</v>
      </c>
      <c r="J50" s="441">
        <v>0</v>
      </c>
      <c r="K50" s="452">
        <f t="shared" si="22"/>
        <v>0</v>
      </c>
      <c r="L50" s="428">
        <v>0</v>
      </c>
      <c r="M50" s="51">
        <v>0</v>
      </c>
      <c r="N50" s="51">
        <v>0</v>
      </c>
      <c r="O50" s="51">
        <v>0</v>
      </c>
      <c r="P50" s="345">
        <f t="shared" si="19"/>
        <v>0</v>
      </c>
      <c r="Q50" s="51">
        <v>0</v>
      </c>
      <c r="R50" s="51">
        <v>0</v>
      </c>
      <c r="S50" s="51">
        <v>0</v>
      </c>
      <c r="T50" s="441">
        <v>0</v>
      </c>
      <c r="U50" s="452">
        <f t="shared" si="20"/>
        <v>0</v>
      </c>
    </row>
    <row r="51" spans="1:21" s="18" customFormat="1" ht="15" customHeight="1" x14ac:dyDescent="0.25">
      <c r="A51" s="192"/>
      <c r="B51" s="738"/>
      <c r="C51" s="796"/>
      <c r="D51" s="787"/>
      <c r="E51" s="66" t="s">
        <v>121</v>
      </c>
      <c r="F51" s="186">
        <f t="shared" si="21"/>
        <v>0</v>
      </c>
      <c r="G51" s="45">
        <v>0</v>
      </c>
      <c r="H51" s="45">
        <v>0</v>
      </c>
      <c r="I51" s="45">
        <v>0</v>
      </c>
      <c r="J51" s="439">
        <v>0</v>
      </c>
      <c r="K51" s="452">
        <f t="shared" si="22"/>
        <v>0</v>
      </c>
      <c r="L51" s="422">
        <v>0</v>
      </c>
      <c r="M51" s="45">
        <v>0</v>
      </c>
      <c r="N51" s="45">
        <v>0</v>
      </c>
      <c r="O51" s="45">
        <v>0</v>
      </c>
      <c r="P51" s="345">
        <f t="shared" si="19"/>
        <v>0</v>
      </c>
      <c r="Q51" s="45">
        <v>0</v>
      </c>
      <c r="R51" s="45">
        <v>0</v>
      </c>
      <c r="S51" s="45">
        <v>0</v>
      </c>
      <c r="T51" s="439">
        <v>0</v>
      </c>
      <c r="U51" s="452">
        <f t="shared" si="20"/>
        <v>0</v>
      </c>
    </row>
    <row r="52" spans="1:21" s="18" customFormat="1" ht="15.75" customHeight="1" thickBot="1" x14ac:dyDescent="0.3">
      <c r="A52" s="192"/>
      <c r="B52" s="738"/>
      <c r="C52" s="796"/>
      <c r="D52" s="787"/>
      <c r="E52" s="67" t="s">
        <v>116</v>
      </c>
      <c r="F52" s="186">
        <f t="shared" si="21"/>
        <v>0</v>
      </c>
      <c r="G52" s="46">
        <v>0</v>
      </c>
      <c r="H52" s="46">
        <v>0</v>
      </c>
      <c r="I52" s="46">
        <v>0</v>
      </c>
      <c r="J52" s="440">
        <v>0</v>
      </c>
      <c r="K52" s="452">
        <f t="shared" si="22"/>
        <v>0</v>
      </c>
      <c r="L52" s="423">
        <v>0</v>
      </c>
      <c r="M52" s="46">
        <v>0</v>
      </c>
      <c r="N52" s="46">
        <v>0</v>
      </c>
      <c r="O52" s="46">
        <v>0</v>
      </c>
      <c r="P52" s="345">
        <f t="shared" si="19"/>
        <v>0</v>
      </c>
      <c r="Q52" s="46">
        <v>0</v>
      </c>
      <c r="R52" s="46">
        <v>0</v>
      </c>
      <c r="S52" s="46">
        <v>0</v>
      </c>
      <c r="T52" s="440">
        <v>0</v>
      </c>
      <c r="U52" s="452">
        <f t="shared" si="20"/>
        <v>0</v>
      </c>
    </row>
    <row r="53" spans="1:21" s="18" customFormat="1" ht="15.75" customHeight="1" thickBot="1" x14ac:dyDescent="0.3">
      <c r="A53" s="192"/>
      <c r="B53" s="738"/>
      <c r="C53" s="796"/>
      <c r="D53" s="788"/>
      <c r="E53" s="241" t="s">
        <v>637</v>
      </c>
      <c r="F53" s="186">
        <f t="shared" si="21"/>
        <v>0</v>
      </c>
      <c r="G53" s="232">
        <v>0</v>
      </c>
      <c r="H53" s="232">
        <v>0</v>
      </c>
      <c r="I53" s="232">
        <v>0</v>
      </c>
      <c r="J53" s="442">
        <v>0</v>
      </c>
      <c r="K53" s="452">
        <f t="shared" si="22"/>
        <v>0</v>
      </c>
      <c r="L53" s="426">
        <v>0</v>
      </c>
      <c r="M53" s="232">
        <v>0</v>
      </c>
      <c r="N53" s="232">
        <v>0</v>
      </c>
      <c r="O53" s="232">
        <v>0</v>
      </c>
      <c r="P53" s="345">
        <f t="shared" si="19"/>
        <v>0</v>
      </c>
      <c r="Q53" s="232">
        <v>0</v>
      </c>
      <c r="R53" s="232">
        <v>0</v>
      </c>
      <c r="S53" s="232">
        <v>0</v>
      </c>
      <c r="T53" s="442">
        <v>0</v>
      </c>
      <c r="U53" s="452">
        <f t="shared" si="20"/>
        <v>0</v>
      </c>
    </row>
    <row r="54" spans="1:21" s="18" customFormat="1" ht="16.5" customHeight="1" thickBot="1" x14ac:dyDescent="0.3">
      <c r="A54" s="192"/>
      <c r="B54" s="738"/>
      <c r="C54" s="796"/>
      <c r="D54" s="789"/>
      <c r="E54" s="241" t="s">
        <v>636</v>
      </c>
      <c r="F54" s="186">
        <f t="shared" si="21"/>
        <v>0</v>
      </c>
      <c r="G54" s="195">
        <v>0</v>
      </c>
      <c r="H54" s="195">
        <v>0</v>
      </c>
      <c r="I54" s="195">
        <v>0</v>
      </c>
      <c r="J54" s="443">
        <v>0</v>
      </c>
      <c r="K54" s="452">
        <f t="shared" si="22"/>
        <v>0</v>
      </c>
      <c r="L54" s="427">
        <v>0</v>
      </c>
      <c r="M54" s="195">
        <v>0</v>
      </c>
      <c r="N54" s="195">
        <v>0</v>
      </c>
      <c r="O54" s="195">
        <v>0</v>
      </c>
      <c r="P54" s="345">
        <f t="shared" si="19"/>
        <v>0</v>
      </c>
      <c r="Q54" s="195">
        <v>0</v>
      </c>
      <c r="R54" s="195">
        <v>0</v>
      </c>
      <c r="S54" s="195">
        <v>0</v>
      </c>
      <c r="T54" s="443">
        <v>0</v>
      </c>
      <c r="U54" s="452">
        <f t="shared" si="20"/>
        <v>0</v>
      </c>
    </row>
    <row r="55" spans="1:21" s="18" customFormat="1" ht="15.75" customHeight="1" x14ac:dyDescent="0.25">
      <c r="A55" s="192"/>
      <c r="B55" s="738">
        <v>12</v>
      </c>
      <c r="C55" s="796"/>
      <c r="D55" s="786" t="s">
        <v>528</v>
      </c>
      <c r="E55" s="64" t="s">
        <v>120</v>
      </c>
      <c r="F55" s="186">
        <f t="shared" si="21"/>
        <v>0</v>
      </c>
      <c r="G55" s="51">
        <v>0</v>
      </c>
      <c r="H55" s="51">
        <v>0</v>
      </c>
      <c r="I55" s="51">
        <v>0</v>
      </c>
      <c r="J55" s="441">
        <v>0</v>
      </c>
      <c r="K55" s="452">
        <f t="shared" si="22"/>
        <v>0</v>
      </c>
      <c r="L55" s="428">
        <v>0</v>
      </c>
      <c r="M55" s="51">
        <v>0</v>
      </c>
      <c r="N55" s="51">
        <v>0</v>
      </c>
      <c r="O55" s="51">
        <v>0</v>
      </c>
      <c r="P55" s="345">
        <f t="shared" si="19"/>
        <v>0</v>
      </c>
      <c r="Q55" s="51">
        <v>0</v>
      </c>
      <c r="R55" s="51">
        <v>0</v>
      </c>
      <c r="S55" s="51">
        <v>0</v>
      </c>
      <c r="T55" s="441">
        <v>0</v>
      </c>
      <c r="U55" s="452">
        <f t="shared" si="20"/>
        <v>0</v>
      </c>
    </row>
    <row r="56" spans="1:21" s="18" customFormat="1" ht="15.75" customHeight="1" x14ac:dyDescent="0.25">
      <c r="A56" s="192"/>
      <c r="B56" s="738"/>
      <c r="C56" s="796"/>
      <c r="D56" s="787"/>
      <c r="E56" s="66" t="s">
        <v>121</v>
      </c>
      <c r="F56" s="186">
        <f t="shared" si="21"/>
        <v>0</v>
      </c>
      <c r="G56" s="45">
        <v>0</v>
      </c>
      <c r="H56" s="45">
        <v>0</v>
      </c>
      <c r="I56" s="45">
        <v>0</v>
      </c>
      <c r="J56" s="439">
        <v>0</v>
      </c>
      <c r="K56" s="452">
        <f t="shared" si="22"/>
        <v>0</v>
      </c>
      <c r="L56" s="422">
        <v>0</v>
      </c>
      <c r="M56" s="45">
        <v>0</v>
      </c>
      <c r="N56" s="45">
        <v>0</v>
      </c>
      <c r="O56" s="45">
        <v>0</v>
      </c>
      <c r="P56" s="345">
        <f t="shared" si="19"/>
        <v>0</v>
      </c>
      <c r="Q56" s="45">
        <v>0</v>
      </c>
      <c r="R56" s="45">
        <v>0</v>
      </c>
      <c r="S56" s="45">
        <v>0</v>
      </c>
      <c r="T56" s="439">
        <v>0</v>
      </c>
      <c r="U56" s="452">
        <f t="shared" si="20"/>
        <v>0</v>
      </c>
    </row>
    <row r="57" spans="1:21" s="18" customFormat="1" ht="16.5" customHeight="1" thickBot="1" x14ac:dyDescent="0.3">
      <c r="A57" s="192"/>
      <c r="B57" s="738"/>
      <c r="C57" s="796"/>
      <c r="D57" s="787"/>
      <c r="E57" s="67" t="s">
        <v>116</v>
      </c>
      <c r="F57" s="186">
        <f t="shared" si="21"/>
        <v>0</v>
      </c>
      <c r="G57" s="46">
        <v>0</v>
      </c>
      <c r="H57" s="46">
        <v>0</v>
      </c>
      <c r="I57" s="46">
        <v>0</v>
      </c>
      <c r="J57" s="440">
        <v>0</v>
      </c>
      <c r="K57" s="452">
        <f t="shared" si="22"/>
        <v>0</v>
      </c>
      <c r="L57" s="423">
        <v>0</v>
      </c>
      <c r="M57" s="46">
        <v>0</v>
      </c>
      <c r="N57" s="46">
        <v>0</v>
      </c>
      <c r="O57" s="46">
        <v>0</v>
      </c>
      <c r="P57" s="345">
        <f t="shared" si="19"/>
        <v>0</v>
      </c>
      <c r="Q57" s="46">
        <v>0</v>
      </c>
      <c r="R57" s="46">
        <v>0</v>
      </c>
      <c r="S57" s="46">
        <v>0</v>
      </c>
      <c r="T57" s="440">
        <v>0</v>
      </c>
      <c r="U57" s="452">
        <f t="shared" si="20"/>
        <v>0</v>
      </c>
    </row>
    <row r="58" spans="1:21" s="18" customFormat="1" ht="16.5" customHeight="1" thickBot="1" x14ac:dyDescent="0.3">
      <c r="A58" s="192"/>
      <c r="B58" s="738"/>
      <c r="C58" s="796"/>
      <c r="D58" s="788"/>
      <c r="E58" s="241" t="s">
        <v>637</v>
      </c>
      <c r="F58" s="186">
        <f t="shared" si="21"/>
        <v>0</v>
      </c>
      <c r="G58" s="232">
        <v>0</v>
      </c>
      <c r="H58" s="232">
        <v>0</v>
      </c>
      <c r="I58" s="232">
        <v>0</v>
      </c>
      <c r="J58" s="442">
        <v>0</v>
      </c>
      <c r="K58" s="452">
        <f t="shared" si="22"/>
        <v>0</v>
      </c>
      <c r="L58" s="426">
        <v>0</v>
      </c>
      <c r="M58" s="232">
        <v>0</v>
      </c>
      <c r="N58" s="232">
        <v>0</v>
      </c>
      <c r="O58" s="232">
        <v>0</v>
      </c>
      <c r="P58" s="345">
        <f t="shared" si="19"/>
        <v>0</v>
      </c>
      <c r="Q58" s="232">
        <v>0</v>
      </c>
      <c r="R58" s="232">
        <v>0</v>
      </c>
      <c r="S58" s="232">
        <v>0</v>
      </c>
      <c r="T58" s="442">
        <v>0</v>
      </c>
      <c r="U58" s="452">
        <f t="shared" si="20"/>
        <v>0</v>
      </c>
    </row>
    <row r="59" spans="1:21" s="18" customFormat="1" ht="16.5" customHeight="1" thickBot="1" x14ac:dyDescent="0.3">
      <c r="A59" s="192"/>
      <c r="B59" s="738"/>
      <c r="C59" s="796"/>
      <c r="D59" s="789"/>
      <c r="E59" s="241" t="s">
        <v>636</v>
      </c>
      <c r="F59" s="186">
        <f t="shared" si="21"/>
        <v>0</v>
      </c>
      <c r="G59" s="195">
        <v>0</v>
      </c>
      <c r="H59" s="195">
        <v>0</v>
      </c>
      <c r="I59" s="195">
        <v>0</v>
      </c>
      <c r="J59" s="443">
        <v>0</v>
      </c>
      <c r="K59" s="452">
        <f t="shared" si="22"/>
        <v>0</v>
      </c>
      <c r="L59" s="427">
        <v>0</v>
      </c>
      <c r="M59" s="195">
        <v>0</v>
      </c>
      <c r="N59" s="195">
        <v>0</v>
      </c>
      <c r="O59" s="195">
        <v>0</v>
      </c>
      <c r="P59" s="345">
        <f t="shared" si="19"/>
        <v>0</v>
      </c>
      <c r="Q59" s="195">
        <v>0</v>
      </c>
      <c r="R59" s="195">
        <v>0</v>
      </c>
      <c r="S59" s="195">
        <v>0</v>
      </c>
      <c r="T59" s="443">
        <v>0</v>
      </c>
      <c r="U59" s="452">
        <f t="shared" si="20"/>
        <v>0</v>
      </c>
    </row>
    <row r="60" spans="1:21" s="18" customFormat="1" ht="15" customHeight="1" x14ac:dyDescent="0.25">
      <c r="A60" s="192"/>
      <c r="B60" s="738">
        <v>13</v>
      </c>
      <c r="C60" s="796"/>
      <c r="D60" s="786" t="s">
        <v>529</v>
      </c>
      <c r="E60" s="64" t="s">
        <v>120</v>
      </c>
      <c r="F60" s="186">
        <f t="shared" si="21"/>
        <v>7</v>
      </c>
      <c r="G60" s="51">
        <v>0</v>
      </c>
      <c r="H60" s="51">
        <v>0</v>
      </c>
      <c r="I60" s="51">
        <v>0</v>
      </c>
      <c r="J60" s="441">
        <v>0</v>
      </c>
      <c r="K60" s="452">
        <f t="shared" si="22"/>
        <v>0</v>
      </c>
      <c r="L60" s="428">
        <v>2</v>
      </c>
      <c r="M60" s="51">
        <v>0</v>
      </c>
      <c r="N60" s="51">
        <v>0</v>
      </c>
      <c r="O60" s="51">
        <v>1</v>
      </c>
      <c r="P60" s="345">
        <f t="shared" si="19"/>
        <v>3</v>
      </c>
      <c r="Q60" s="51">
        <v>4</v>
      </c>
      <c r="R60" s="51">
        <v>0</v>
      </c>
      <c r="S60" s="51">
        <v>0</v>
      </c>
      <c r="T60" s="441">
        <v>0</v>
      </c>
      <c r="U60" s="452">
        <f t="shared" si="20"/>
        <v>4</v>
      </c>
    </row>
    <row r="61" spans="1:21" s="18" customFormat="1" ht="15" customHeight="1" x14ac:dyDescent="0.25">
      <c r="A61" s="192"/>
      <c r="B61" s="738"/>
      <c r="C61" s="796"/>
      <c r="D61" s="787"/>
      <c r="E61" s="66" t="s">
        <v>121</v>
      </c>
      <c r="F61" s="186">
        <f t="shared" si="21"/>
        <v>0</v>
      </c>
      <c r="G61" s="45">
        <v>0</v>
      </c>
      <c r="H61" s="45">
        <v>0</v>
      </c>
      <c r="I61" s="45">
        <v>0</v>
      </c>
      <c r="J61" s="439">
        <v>0</v>
      </c>
      <c r="K61" s="452">
        <f t="shared" si="22"/>
        <v>0</v>
      </c>
      <c r="L61" s="422">
        <v>0</v>
      </c>
      <c r="M61" s="45">
        <v>0</v>
      </c>
      <c r="N61" s="45">
        <v>0</v>
      </c>
      <c r="O61" s="45">
        <v>0</v>
      </c>
      <c r="P61" s="345">
        <f t="shared" si="19"/>
        <v>0</v>
      </c>
      <c r="Q61" s="45">
        <v>0</v>
      </c>
      <c r="R61" s="45">
        <v>0</v>
      </c>
      <c r="S61" s="45">
        <v>0</v>
      </c>
      <c r="T61" s="439">
        <v>0</v>
      </c>
      <c r="U61" s="452">
        <f t="shared" si="20"/>
        <v>0</v>
      </c>
    </row>
    <row r="62" spans="1:21" s="18" customFormat="1" ht="15" customHeight="1" thickBot="1" x14ac:dyDescent="0.3">
      <c r="A62" s="192"/>
      <c r="B62" s="738"/>
      <c r="C62" s="796"/>
      <c r="D62" s="787"/>
      <c r="E62" s="67" t="s">
        <v>116</v>
      </c>
      <c r="F62" s="186">
        <f t="shared" si="21"/>
        <v>230</v>
      </c>
      <c r="G62" s="46">
        <v>51</v>
      </c>
      <c r="H62" s="46">
        <v>1</v>
      </c>
      <c r="I62" s="46">
        <v>1</v>
      </c>
      <c r="J62" s="440">
        <v>2</v>
      </c>
      <c r="K62" s="452">
        <f t="shared" si="22"/>
        <v>55</v>
      </c>
      <c r="L62" s="423">
        <v>53</v>
      </c>
      <c r="M62" s="46">
        <v>9</v>
      </c>
      <c r="N62" s="46">
        <v>0</v>
      </c>
      <c r="O62" s="46">
        <v>1</v>
      </c>
      <c r="P62" s="345">
        <f t="shared" si="19"/>
        <v>63</v>
      </c>
      <c r="Q62" s="46">
        <v>100</v>
      </c>
      <c r="R62" s="46">
        <v>1</v>
      </c>
      <c r="S62" s="46">
        <v>4</v>
      </c>
      <c r="T62" s="440">
        <v>7</v>
      </c>
      <c r="U62" s="452">
        <f t="shared" si="20"/>
        <v>112</v>
      </c>
    </row>
    <row r="63" spans="1:21" s="18" customFormat="1" ht="15" customHeight="1" thickBot="1" x14ac:dyDescent="0.3">
      <c r="A63" s="192"/>
      <c r="B63" s="738"/>
      <c r="C63" s="796"/>
      <c r="D63" s="788"/>
      <c r="E63" s="241" t="s">
        <v>637</v>
      </c>
      <c r="F63" s="186">
        <f t="shared" si="21"/>
        <v>511</v>
      </c>
      <c r="G63" s="232">
        <v>83</v>
      </c>
      <c r="H63" s="232">
        <v>9</v>
      </c>
      <c r="I63" s="232">
        <v>7</v>
      </c>
      <c r="J63" s="442">
        <v>7</v>
      </c>
      <c r="K63" s="452">
        <f t="shared" si="22"/>
        <v>106</v>
      </c>
      <c r="L63" s="426">
        <v>125</v>
      </c>
      <c r="M63" s="232">
        <v>2</v>
      </c>
      <c r="N63" s="232">
        <v>17</v>
      </c>
      <c r="O63" s="232">
        <v>8</v>
      </c>
      <c r="P63" s="345">
        <f t="shared" si="19"/>
        <v>152</v>
      </c>
      <c r="Q63" s="232">
        <v>191</v>
      </c>
      <c r="R63" s="232">
        <v>3</v>
      </c>
      <c r="S63" s="232">
        <v>30</v>
      </c>
      <c r="T63" s="442">
        <v>29</v>
      </c>
      <c r="U63" s="452">
        <f t="shared" si="20"/>
        <v>253</v>
      </c>
    </row>
    <row r="64" spans="1:21" s="18" customFormat="1" ht="15.75" customHeight="1" thickBot="1" x14ac:dyDescent="0.3">
      <c r="A64" s="192"/>
      <c r="B64" s="738"/>
      <c r="C64" s="796"/>
      <c r="D64" s="789"/>
      <c r="E64" s="241" t="s">
        <v>636</v>
      </c>
      <c r="F64" s="186">
        <f t="shared" si="21"/>
        <v>553</v>
      </c>
      <c r="G64" s="195">
        <v>95</v>
      </c>
      <c r="H64" s="195">
        <v>5</v>
      </c>
      <c r="I64" s="195">
        <v>6</v>
      </c>
      <c r="J64" s="443">
        <v>8</v>
      </c>
      <c r="K64" s="452">
        <f t="shared" si="22"/>
        <v>114</v>
      </c>
      <c r="L64" s="427">
        <v>138</v>
      </c>
      <c r="M64" s="195">
        <v>1</v>
      </c>
      <c r="N64" s="195">
        <v>15</v>
      </c>
      <c r="O64" s="195">
        <v>7</v>
      </c>
      <c r="P64" s="345">
        <f t="shared" si="19"/>
        <v>161</v>
      </c>
      <c r="Q64" s="195">
        <v>213</v>
      </c>
      <c r="R64" s="195">
        <v>2</v>
      </c>
      <c r="S64" s="195">
        <v>36</v>
      </c>
      <c r="T64" s="443">
        <v>27</v>
      </c>
      <c r="U64" s="452">
        <f t="shared" si="20"/>
        <v>278</v>
      </c>
    </row>
    <row r="65" spans="1:21" s="18" customFormat="1" ht="15" customHeight="1" x14ac:dyDescent="0.25">
      <c r="A65" s="192"/>
      <c r="B65" s="738">
        <v>14</v>
      </c>
      <c r="C65" s="796"/>
      <c r="D65" s="786" t="s">
        <v>642</v>
      </c>
      <c r="E65" s="202" t="s">
        <v>120</v>
      </c>
      <c r="F65" s="186">
        <f t="shared" si="21"/>
        <v>0</v>
      </c>
      <c r="G65" s="197"/>
      <c r="H65" s="197"/>
      <c r="I65" s="197"/>
      <c r="J65" s="444"/>
      <c r="K65" s="452">
        <f t="shared" si="22"/>
        <v>0</v>
      </c>
      <c r="L65" s="424"/>
      <c r="M65" s="197"/>
      <c r="N65" s="197"/>
      <c r="O65" s="197"/>
      <c r="P65" s="345">
        <f t="shared" si="19"/>
        <v>0</v>
      </c>
      <c r="Q65" s="197"/>
      <c r="R65" s="197"/>
      <c r="S65" s="197"/>
      <c r="T65" s="444"/>
      <c r="U65" s="452">
        <f t="shared" si="20"/>
        <v>0</v>
      </c>
    </row>
    <row r="66" spans="1:21" s="18" customFormat="1" ht="22.5" customHeight="1" x14ac:dyDescent="0.25">
      <c r="A66" s="192"/>
      <c r="B66" s="738"/>
      <c r="C66" s="796"/>
      <c r="D66" s="787"/>
      <c r="E66" s="203" t="s">
        <v>121</v>
      </c>
      <c r="F66" s="186">
        <f t="shared" si="21"/>
        <v>0</v>
      </c>
      <c r="G66" s="185"/>
      <c r="H66" s="185"/>
      <c r="I66" s="185"/>
      <c r="J66" s="445"/>
      <c r="K66" s="452">
        <f t="shared" si="22"/>
        <v>0</v>
      </c>
      <c r="L66" s="425"/>
      <c r="M66" s="185"/>
      <c r="N66" s="185"/>
      <c r="O66" s="185"/>
      <c r="P66" s="345">
        <f t="shared" si="19"/>
        <v>0</v>
      </c>
      <c r="Q66" s="185"/>
      <c r="R66" s="185"/>
      <c r="S66" s="185"/>
      <c r="T66" s="445"/>
      <c r="U66" s="452">
        <f t="shared" si="20"/>
        <v>0</v>
      </c>
    </row>
    <row r="67" spans="1:21" s="18" customFormat="1" ht="24" customHeight="1" thickBot="1" x14ac:dyDescent="0.3">
      <c r="A67" s="192"/>
      <c r="B67" s="738"/>
      <c r="C67" s="796"/>
      <c r="D67" s="787"/>
      <c r="E67" s="67" t="s">
        <v>116</v>
      </c>
      <c r="F67" s="186">
        <f t="shared" si="21"/>
        <v>3</v>
      </c>
      <c r="G67" s="46">
        <v>0</v>
      </c>
      <c r="H67" s="46">
        <v>0</v>
      </c>
      <c r="I67" s="46">
        <v>0</v>
      </c>
      <c r="J67" s="440">
        <v>0</v>
      </c>
      <c r="K67" s="452">
        <f t="shared" si="22"/>
        <v>0</v>
      </c>
      <c r="L67" s="423">
        <v>0</v>
      </c>
      <c r="M67" s="46">
        <v>0</v>
      </c>
      <c r="N67" s="46">
        <v>0</v>
      </c>
      <c r="O67" s="46">
        <v>0</v>
      </c>
      <c r="P67" s="345">
        <f t="shared" si="19"/>
        <v>0</v>
      </c>
      <c r="Q67" s="46">
        <v>3</v>
      </c>
      <c r="R67" s="46">
        <v>0</v>
      </c>
      <c r="S67" s="46">
        <v>0</v>
      </c>
      <c r="T67" s="440">
        <v>0</v>
      </c>
      <c r="U67" s="452">
        <f t="shared" si="20"/>
        <v>3</v>
      </c>
    </row>
    <row r="68" spans="1:21" s="18" customFormat="1" ht="24" customHeight="1" thickBot="1" x14ac:dyDescent="0.3">
      <c r="A68" s="192"/>
      <c r="B68" s="738"/>
      <c r="C68" s="796"/>
      <c r="D68" s="788"/>
      <c r="E68" s="241" t="s">
        <v>637</v>
      </c>
      <c r="F68" s="186">
        <f t="shared" si="21"/>
        <v>7</v>
      </c>
      <c r="G68" s="232">
        <v>1</v>
      </c>
      <c r="H68" s="232">
        <v>0</v>
      </c>
      <c r="I68" s="232">
        <v>0</v>
      </c>
      <c r="J68" s="442">
        <v>0</v>
      </c>
      <c r="K68" s="452">
        <f t="shared" si="22"/>
        <v>1</v>
      </c>
      <c r="L68" s="426">
        <v>3</v>
      </c>
      <c r="M68" s="232">
        <v>0</v>
      </c>
      <c r="N68" s="232">
        <v>0</v>
      </c>
      <c r="O68" s="232">
        <v>0</v>
      </c>
      <c r="P68" s="345">
        <f t="shared" si="19"/>
        <v>3</v>
      </c>
      <c r="Q68" s="232">
        <v>3</v>
      </c>
      <c r="R68" s="232">
        <v>0</v>
      </c>
      <c r="S68" s="232">
        <v>0</v>
      </c>
      <c r="T68" s="442">
        <v>0</v>
      </c>
      <c r="U68" s="452">
        <f t="shared" si="20"/>
        <v>3</v>
      </c>
    </row>
    <row r="69" spans="1:21" s="18" customFormat="1" ht="39.75" customHeight="1" thickBot="1" x14ac:dyDescent="0.3">
      <c r="A69" s="192"/>
      <c r="B69" s="738"/>
      <c r="C69" s="796"/>
      <c r="D69" s="789"/>
      <c r="E69" s="241" t="s">
        <v>636</v>
      </c>
      <c r="F69" s="186">
        <f t="shared" si="21"/>
        <v>0</v>
      </c>
      <c r="G69" s="195">
        <v>0</v>
      </c>
      <c r="H69" s="195">
        <v>0</v>
      </c>
      <c r="I69" s="195">
        <v>0</v>
      </c>
      <c r="J69" s="443">
        <v>0</v>
      </c>
      <c r="K69" s="452">
        <f t="shared" si="22"/>
        <v>0</v>
      </c>
      <c r="L69" s="427">
        <v>0</v>
      </c>
      <c r="M69" s="195">
        <v>0</v>
      </c>
      <c r="N69" s="195">
        <v>0</v>
      </c>
      <c r="O69" s="195">
        <v>0</v>
      </c>
      <c r="P69" s="345">
        <f t="shared" si="19"/>
        <v>0</v>
      </c>
      <c r="Q69" s="195">
        <v>0</v>
      </c>
      <c r="R69" s="195">
        <v>0</v>
      </c>
      <c r="S69" s="195">
        <v>0</v>
      </c>
      <c r="T69" s="443">
        <v>0</v>
      </c>
      <c r="U69" s="452">
        <f t="shared" si="20"/>
        <v>0</v>
      </c>
    </row>
    <row r="70" spans="1:21" s="18" customFormat="1" ht="15" customHeight="1" x14ac:dyDescent="0.25">
      <c r="A70" s="192"/>
      <c r="B70" s="738">
        <v>15</v>
      </c>
      <c r="C70" s="796"/>
      <c r="D70" s="786" t="s">
        <v>643</v>
      </c>
      <c r="E70" s="202" t="s">
        <v>120</v>
      </c>
      <c r="F70" s="186">
        <f t="shared" si="21"/>
        <v>0</v>
      </c>
      <c r="G70" s="197"/>
      <c r="H70" s="197"/>
      <c r="I70" s="197"/>
      <c r="J70" s="444"/>
      <c r="K70" s="452">
        <f t="shared" si="22"/>
        <v>0</v>
      </c>
      <c r="L70" s="424"/>
      <c r="M70" s="197"/>
      <c r="N70" s="197"/>
      <c r="O70" s="197"/>
      <c r="P70" s="345">
        <f t="shared" si="19"/>
        <v>0</v>
      </c>
      <c r="Q70" s="197"/>
      <c r="R70" s="197"/>
      <c r="S70" s="197"/>
      <c r="T70" s="444"/>
      <c r="U70" s="452">
        <f t="shared" si="20"/>
        <v>0</v>
      </c>
    </row>
    <row r="71" spans="1:21" s="18" customFormat="1" ht="15" customHeight="1" x14ac:dyDescent="0.25">
      <c r="A71" s="192"/>
      <c r="B71" s="738"/>
      <c r="C71" s="796"/>
      <c r="D71" s="787"/>
      <c r="E71" s="203" t="s">
        <v>121</v>
      </c>
      <c r="F71" s="186">
        <f t="shared" si="21"/>
        <v>0</v>
      </c>
      <c r="G71" s="185"/>
      <c r="H71" s="185"/>
      <c r="I71" s="185"/>
      <c r="J71" s="445"/>
      <c r="K71" s="452">
        <f t="shared" si="22"/>
        <v>0</v>
      </c>
      <c r="L71" s="425"/>
      <c r="M71" s="185"/>
      <c r="N71" s="185"/>
      <c r="O71" s="185"/>
      <c r="P71" s="345">
        <f t="shared" si="19"/>
        <v>0</v>
      </c>
      <c r="Q71" s="185"/>
      <c r="R71" s="185"/>
      <c r="S71" s="185"/>
      <c r="T71" s="445"/>
      <c r="U71" s="452">
        <f t="shared" si="20"/>
        <v>0</v>
      </c>
    </row>
    <row r="72" spans="1:21" s="18" customFormat="1" ht="15" customHeight="1" thickBot="1" x14ac:dyDescent="0.3">
      <c r="A72" s="192"/>
      <c r="B72" s="738"/>
      <c r="C72" s="796"/>
      <c r="D72" s="787"/>
      <c r="E72" s="67" t="s">
        <v>116</v>
      </c>
      <c r="F72" s="186">
        <f t="shared" si="21"/>
        <v>2</v>
      </c>
      <c r="G72" s="46">
        <v>0</v>
      </c>
      <c r="H72" s="46">
        <v>0</v>
      </c>
      <c r="I72" s="46">
        <v>0</v>
      </c>
      <c r="J72" s="440">
        <v>0</v>
      </c>
      <c r="K72" s="452">
        <f t="shared" si="22"/>
        <v>0</v>
      </c>
      <c r="L72" s="423">
        <v>0</v>
      </c>
      <c r="M72" s="46">
        <v>0</v>
      </c>
      <c r="N72" s="46">
        <v>0</v>
      </c>
      <c r="O72" s="46">
        <v>0</v>
      </c>
      <c r="P72" s="345">
        <f t="shared" si="19"/>
        <v>0</v>
      </c>
      <c r="Q72" s="46">
        <v>2</v>
      </c>
      <c r="R72" s="46">
        <v>0</v>
      </c>
      <c r="S72" s="46">
        <v>0</v>
      </c>
      <c r="T72" s="440">
        <v>0</v>
      </c>
      <c r="U72" s="452">
        <f t="shared" si="20"/>
        <v>2</v>
      </c>
    </row>
    <row r="73" spans="1:21" s="18" customFormat="1" ht="15" customHeight="1" thickBot="1" x14ac:dyDescent="0.3">
      <c r="A73" s="192"/>
      <c r="B73" s="738"/>
      <c r="C73" s="796"/>
      <c r="D73" s="788"/>
      <c r="E73" s="241" t="s">
        <v>637</v>
      </c>
      <c r="F73" s="186">
        <f t="shared" si="21"/>
        <v>4</v>
      </c>
      <c r="G73" s="232">
        <v>0</v>
      </c>
      <c r="H73" s="232">
        <v>0</v>
      </c>
      <c r="I73" s="232">
        <v>0</v>
      </c>
      <c r="J73" s="442">
        <v>0</v>
      </c>
      <c r="K73" s="452">
        <f t="shared" si="22"/>
        <v>0</v>
      </c>
      <c r="L73" s="426">
        <v>1</v>
      </c>
      <c r="M73" s="232">
        <v>0</v>
      </c>
      <c r="N73" s="232">
        <v>0</v>
      </c>
      <c r="O73" s="232">
        <v>0</v>
      </c>
      <c r="P73" s="345">
        <f t="shared" si="19"/>
        <v>1</v>
      </c>
      <c r="Q73" s="232">
        <v>2</v>
      </c>
      <c r="R73" s="232">
        <v>0</v>
      </c>
      <c r="S73" s="232">
        <v>1</v>
      </c>
      <c r="T73" s="442">
        <v>0</v>
      </c>
      <c r="U73" s="452">
        <f t="shared" si="20"/>
        <v>3</v>
      </c>
    </row>
    <row r="74" spans="1:21" s="18" customFormat="1" ht="15.75" customHeight="1" thickBot="1" x14ac:dyDescent="0.3">
      <c r="A74" s="192"/>
      <c r="B74" s="738"/>
      <c r="C74" s="796"/>
      <c r="D74" s="789"/>
      <c r="E74" s="241" t="s">
        <v>636</v>
      </c>
      <c r="F74" s="186">
        <f t="shared" si="21"/>
        <v>0</v>
      </c>
      <c r="G74" s="195">
        <v>0</v>
      </c>
      <c r="H74" s="195">
        <v>0</v>
      </c>
      <c r="I74" s="195">
        <v>0</v>
      </c>
      <c r="J74" s="443">
        <v>0</v>
      </c>
      <c r="K74" s="452">
        <f t="shared" si="22"/>
        <v>0</v>
      </c>
      <c r="L74" s="427">
        <v>0</v>
      </c>
      <c r="M74" s="195">
        <v>0</v>
      </c>
      <c r="N74" s="195">
        <v>0</v>
      </c>
      <c r="O74" s="195">
        <v>0</v>
      </c>
      <c r="P74" s="345">
        <f t="shared" ref="P74:P137" si="23">L74+M74+N74+O74</f>
        <v>0</v>
      </c>
      <c r="Q74" s="195">
        <v>0</v>
      </c>
      <c r="R74" s="195">
        <v>0</v>
      </c>
      <c r="S74" s="195">
        <v>0</v>
      </c>
      <c r="T74" s="443">
        <v>0</v>
      </c>
      <c r="U74" s="452">
        <f t="shared" ref="U74:U137" si="24">Q74+R74+S74+T74</f>
        <v>0</v>
      </c>
    </row>
    <row r="75" spans="1:21" s="18" customFormat="1" ht="22.5" customHeight="1" x14ac:dyDescent="0.25">
      <c r="A75" s="192"/>
      <c r="B75" s="738">
        <v>16</v>
      </c>
      <c r="C75" s="796"/>
      <c r="D75" s="786" t="s">
        <v>644</v>
      </c>
      <c r="E75" s="64" t="s">
        <v>120</v>
      </c>
      <c r="F75" s="186">
        <f t="shared" ref="F75:F138" si="25">K75+P75+U75</f>
        <v>0</v>
      </c>
      <c r="G75" s="51">
        <v>0</v>
      </c>
      <c r="H75" s="51">
        <v>0</v>
      </c>
      <c r="I75" s="51">
        <v>0</v>
      </c>
      <c r="J75" s="441">
        <v>0</v>
      </c>
      <c r="K75" s="452">
        <f t="shared" ref="K75:K138" si="26">G75+H75+I75+J75</f>
        <v>0</v>
      </c>
      <c r="L75" s="428">
        <v>0</v>
      </c>
      <c r="M75" s="51">
        <v>0</v>
      </c>
      <c r="N75" s="51">
        <v>0</v>
      </c>
      <c r="O75" s="51">
        <v>0</v>
      </c>
      <c r="P75" s="345">
        <f t="shared" si="23"/>
        <v>0</v>
      </c>
      <c r="Q75" s="51">
        <v>0</v>
      </c>
      <c r="R75" s="51">
        <v>0</v>
      </c>
      <c r="S75" s="51">
        <v>0</v>
      </c>
      <c r="T75" s="441">
        <v>0</v>
      </c>
      <c r="U75" s="452">
        <f t="shared" si="24"/>
        <v>0</v>
      </c>
    </row>
    <row r="76" spans="1:21" s="18" customFormat="1" ht="22.5" customHeight="1" x14ac:dyDescent="0.25">
      <c r="A76" s="192"/>
      <c r="B76" s="738"/>
      <c r="C76" s="796"/>
      <c r="D76" s="787"/>
      <c r="E76" s="66" t="s">
        <v>121</v>
      </c>
      <c r="F76" s="186">
        <f t="shared" si="25"/>
        <v>0</v>
      </c>
      <c r="G76" s="45">
        <v>0</v>
      </c>
      <c r="H76" s="45">
        <v>0</v>
      </c>
      <c r="I76" s="45">
        <v>0</v>
      </c>
      <c r="J76" s="439">
        <v>0</v>
      </c>
      <c r="K76" s="452">
        <f t="shared" si="26"/>
        <v>0</v>
      </c>
      <c r="L76" s="422">
        <v>0</v>
      </c>
      <c r="M76" s="45">
        <v>0</v>
      </c>
      <c r="N76" s="45">
        <v>0</v>
      </c>
      <c r="O76" s="45">
        <v>0</v>
      </c>
      <c r="P76" s="345">
        <f t="shared" si="23"/>
        <v>0</v>
      </c>
      <c r="Q76" s="45">
        <v>0</v>
      </c>
      <c r="R76" s="45">
        <v>0</v>
      </c>
      <c r="S76" s="45">
        <v>0</v>
      </c>
      <c r="T76" s="439">
        <v>0</v>
      </c>
      <c r="U76" s="452">
        <f t="shared" si="24"/>
        <v>0</v>
      </c>
    </row>
    <row r="77" spans="1:21" s="18" customFormat="1" ht="29.25" customHeight="1" thickBot="1" x14ac:dyDescent="0.3">
      <c r="A77" s="192"/>
      <c r="B77" s="738"/>
      <c r="C77" s="796"/>
      <c r="D77" s="789"/>
      <c r="E77" s="67" t="s">
        <v>116</v>
      </c>
      <c r="F77" s="186">
        <f t="shared" si="25"/>
        <v>0</v>
      </c>
      <c r="G77" s="46">
        <v>0</v>
      </c>
      <c r="H77" s="46">
        <v>0</v>
      </c>
      <c r="I77" s="46">
        <v>0</v>
      </c>
      <c r="J77" s="440">
        <v>0</v>
      </c>
      <c r="K77" s="452">
        <f t="shared" si="26"/>
        <v>0</v>
      </c>
      <c r="L77" s="423">
        <v>0</v>
      </c>
      <c r="M77" s="46">
        <v>0</v>
      </c>
      <c r="N77" s="46">
        <v>0</v>
      </c>
      <c r="O77" s="46">
        <v>0</v>
      </c>
      <c r="P77" s="345">
        <f t="shared" si="23"/>
        <v>0</v>
      </c>
      <c r="Q77" s="46">
        <v>0</v>
      </c>
      <c r="R77" s="46">
        <v>0</v>
      </c>
      <c r="S77" s="46">
        <v>0</v>
      </c>
      <c r="T77" s="440">
        <v>0</v>
      </c>
      <c r="U77" s="452">
        <f t="shared" si="24"/>
        <v>0</v>
      </c>
    </row>
    <row r="78" spans="1:21" s="18" customFormat="1" ht="27.75" customHeight="1" x14ac:dyDescent="0.25">
      <c r="A78" s="192"/>
      <c r="B78" s="794">
        <v>17</v>
      </c>
      <c r="C78" s="796"/>
      <c r="D78" s="786" t="s">
        <v>501</v>
      </c>
      <c r="E78" s="64" t="s">
        <v>120</v>
      </c>
      <c r="F78" s="186">
        <f t="shared" si="25"/>
        <v>0</v>
      </c>
      <c r="G78" s="51">
        <v>0</v>
      </c>
      <c r="H78" s="51">
        <v>0</v>
      </c>
      <c r="I78" s="51">
        <v>0</v>
      </c>
      <c r="J78" s="441">
        <v>0</v>
      </c>
      <c r="K78" s="452">
        <f t="shared" si="26"/>
        <v>0</v>
      </c>
      <c r="L78" s="428">
        <v>0</v>
      </c>
      <c r="M78" s="51">
        <v>0</v>
      </c>
      <c r="N78" s="51">
        <v>0</v>
      </c>
      <c r="O78" s="51">
        <v>0</v>
      </c>
      <c r="P78" s="345">
        <f t="shared" si="23"/>
        <v>0</v>
      </c>
      <c r="Q78" s="51">
        <v>0</v>
      </c>
      <c r="R78" s="51">
        <v>0</v>
      </c>
      <c r="S78" s="51">
        <v>0</v>
      </c>
      <c r="T78" s="441">
        <v>0</v>
      </c>
      <c r="U78" s="452">
        <f t="shared" si="24"/>
        <v>0</v>
      </c>
    </row>
    <row r="79" spans="1:21" s="18" customFormat="1" ht="27.75" customHeight="1" x14ac:dyDescent="0.25">
      <c r="A79" s="192"/>
      <c r="B79" s="759"/>
      <c r="C79" s="796"/>
      <c r="D79" s="787"/>
      <c r="E79" s="66" t="s">
        <v>121</v>
      </c>
      <c r="F79" s="186">
        <f t="shared" si="25"/>
        <v>0</v>
      </c>
      <c r="G79" s="45">
        <v>0</v>
      </c>
      <c r="H79" s="45">
        <v>0</v>
      </c>
      <c r="I79" s="45">
        <v>0</v>
      </c>
      <c r="J79" s="439">
        <v>0</v>
      </c>
      <c r="K79" s="452">
        <f t="shared" si="26"/>
        <v>0</v>
      </c>
      <c r="L79" s="422">
        <v>0</v>
      </c>
      <c r="M79" s="45">
        <v>0</v>
      </c>
      <c r="N79" s="45">
        <v>0</v>
      </c>
      <c r="O79" s="45">
        <v>0</v>
      </c>
      <c r="P79" s="345">
        <f t="shared" si="23"/>
        <v>0</v>
      </c>
      <c r="Q79" s="45">
        <v>0</v>
      </c>
      <c r="R79" s="45">
        <v>0</v>
      </c>
      <c r="S79" s="45">
        <v>0</v>
      </c>
      <c r="T79" s="439">
        <v>0</v>
      </c>
      <c r="U79" s="452">
        <f t="shared" si="24"/>
        <v>0</v>
      </c>
    </row>
    <row r="80" spans="1:21" s="18" customFormat="1" ht="27.75" customHeight="1" thickBot="1" x14ac:dyDescent="0.3">
      <c r="A80" s="192"/>
      <c r="B80" s="759"/>
      <c r="C80" s="796"/>
      <c r="D80" s="787"/>
      <c r="E80" s="67" t="s">
        <v>116</v>
      </c>
      <c r="F80" s="186">
        <f t="shared" si="25"/>
        <v>0</v>
      </c>
      <c r="G80" s="46">
        <v>0</v>
      </c>
      <c r="H80" s="46">
        <v>0</v>
      </c>
      <c r="I80" s="46">
        <v>0</v>
      </c>
      <c r="J80" s="440">
        <v>0</v>
      </c>
      <c r="K80" s="452">
        <f t="shared" si="26"/>
        <v>0</v>
      </c>
      <c r="L80" s="423">
        <v>0</v>
      </c>
      <c r="M80" s="46">
        <v>0</v>
      </c>
      <c r="N80" s="46">
        <v>0</v>
      </c>
      <c r="O80" s="46">
        <v>0</v>
      </c>
      <c r="P80" s="345">
        <f t="shared" si="23"/>
        <v>0</v>
      </c>
      <c r="Q80" s="46">
        <v>0</v>
      </c>
      <c r="R80" s="46">
        <v>0</v>
      </c>
      <c r="S80" s="46">
        <v>0</v>
      </c>
      <c r="T80" s="440">
        <v>0</v>
      </c>
      <c r="U80" s="452">
        <f t="shared" si="24"/>
        <v>0</v>
      </c>
    </row>
    <row r="81" spans="1:21" s="18" customFormat="1" ht="27.75" customHeight="1" thickBot="1" x14ac:dyDescent="0.3">
      <c r="A81" s="192"/>
      <c r="B81" s="759"/>
      <c r="C81" s="796"/>
      <c r="D81" s="788"/>
      <c r="E81" s="241" t="s">
        <v>637</v>
      </c>
      <c r="F81" s="186">
        <f t="shared" si="25"/>
        <v>0</v>
      </c>
      <c r="G81" s="232">
        <v>0</v>
      </c>
      <c r="H81" s="232">
        <v>0</v>
      </c>
      <c r="I81" s="232">
        <v>0</v>
      </c>
      <c r="J81" s="442">
        <v>0</v>
      </c>
      <c r="K81" s="452">
        <f t="shared" si="26"/>
        <v>0</v>
      </c>
      <c r="L81" s="426">
        <v>0</v>
      </c>
      <c r="M81" s="232">
        <v>0</v>
      </c>
      <c r="N81" s="232">
        <v>0</v>
      </c>
      <c r="O81" s="232">
        <v>0</v>
      </c>
      <c r="P81" s="345">
        <f t="shared" si="23"/>
        <v>0</v>
      </c>
      <c r="Q81" s="232">
        <v>0</v>
      </c>
      <c r="R81" s="232">
        <v>0</v>
      </c>
      <c r="S81" s="232">
        <v>0</v>
      </c>
      <c r="T81" s="442">
        <v>0</v>
      </c>
      <c r="U81" s="452">
        <f t="shared" si="24"/>
        <v>0</v>
      </c>
    </row>
    <row r="82" spans="1:21" s="18" customFormat="1" ht="27.75" customHeight="1" thickBot="1" x14ac:dyDescent="0.3">
      <c r="A82" s="192"/>
      <c r="B82" s="737"/>
      <c r="C82" s="796"/>
      <c r="D82" s="789"/>
      <c r="E82" s="241" t="s">
        <v>636</v>
      </c>
      <c r="F82" s="186">
        <f t="shared" si="25"/>
        <v>0</v>
      </c>
      <c r="G82" s="195">
        <v>0</v>
      </c>
      <c r="H82" s="195">
        <v>0</v>
      </c>
      <c r="I82" s="195">
        <v>0</v>
      </c>
      <c r="J82" s="443">
        <v>0</v>
      </c>
      <c r="K82" s="452">
        <f t="shared" si="26"/>
        <v>0</v>
      </c>
      <c r="L82" s="427">
        <v>0</v>
      </c>
      <c r="M82" s="195">
        <v>0</v>
      </c>
      <c r="N82" s="195">
        <v>0</v>
      </c>
      <c r="O82" s="195">
        <v>0</v>
      </c>
      <c r="P82" s="345">
        <f t="shared" si="23"/>
        <v>0</v>
      </c>
      <c r="Q82" s="195">
        <v>0</v>
      </c>
      <c r="R82" s="195">
        <v>0</v>
      </c>
      <c r="S82" s="195">
        <v>0</v>
      </c>
      <c r="T82" s="443">
        <v>0</v>
      </c>
      <c r="U82" s="452">
        <f t="shared" si="24"/>
        <v>0</v>
      </c>
    </row>
    <row r="83" spans="1:21" s="18" customFormat="1" ht="15" customHeight="1" x14ac:dyDescent="0.25">
      <c r="A83" s="192"/>
      <c r="B83" s="738">
        <v>18</v>
      </c>
      <c r="C83" s="796"/>
      <c r="D83" s="786" t="s">
        <v>502</v>
      </c>
      <c r="E83" s="64" t="s">
        <v>120</v>
      </c>
      <c r="F83" s="186">
        <f t="shared" si="25"/>
        <v>0</v>
      </c>
      <c r="G83" s="51">
        <v>0</v>
      </c>
      <c r="H83" s="51">
        <v>0</v>
      </c>
      <c r="I83" s="51">
        <v>0</v>
      </c>
      <c r="J83" s="441">
        <v>0</v>
      </c>
      <c r="K83" s="452">
        <f t="shared" si="26"/>
        <v>0</v>
      </c>
      <c r="L83" s="428">
        <v>0</v>
      </c>
      <c r="M83" s="51">
        <v>0</v>
      </c>
      <c r="N83" s="51">
        <v>0</v>
      </c>
      <c r="O83" s="51">
        <v>0</v>
      </c>
      <c r="P83" s="345">
        <f t="shared" si="23"/>
        <v>0</v>
      </c>
      <c r="Q83" s="51">
        <v>0</v>
      </c>
      <c r="R83" s="51">
        <v>0</v>
      </c>
      <c r="S83" s="51">
        <v>0</v>
      </c>
      <c r="T83" s="441">
        <v>0</v>
      </c>
      <c r="U83" s="452">
        <f t="shared" si="24"/>
        <v>0</v>
      </c>
    </row>
    <row r="84" spans="1:21" s="18" customFormat="1" ht="15" customHeight="1" x14ac:dyDescent="0.25">
      <c r="A84" s="192"/>
      <c r="B84" s="738"/>
      <c r="C84" s="796"/>
      <c r="D84" s="787"/>
      <c r="E84" s="66" t="s">
        <v>121</v>
      </c>
      <c r="F84" s="186">
        <f t="shared" si="25"/>
        <v>0</v>
      </c>
      <c r="G84" s="45">
        <v>0</v>
      </c>
      <c r="H84" s="45">
        <v>0</v>
      </c>
      <c r="I84" s="45">
        <v>0</v>
      </c>
      <c r="J84" s="439">
        <v>0</v>
      </c>
      <c r="K84" s="452">
        <f t="shared" si="26"/>
        <v>0</v>
      </c>
      <c r="L84" s="422">
        <v>0</v>
      </c>
      <c r="M84" s="45">
        <v>0</v>
      </c>
      <c r="N84" s="45">
        <v>0</v>
      </c>
      <c r="O84" s="45">
        <v>0</v>
      </c>
      <c r="P84" s="345">
        <f t="shared" si="23"/>
        <v>0</v>
      </c>
      <c r="Q84" s="45">
        <v>0</v>
      </c>
      <c r="R84" s="45">
        <v>0</v>
      </c>
      <c r="S84" s="45">
        <v>0</v>
      </c>
      <c r="T84" s="439">
        <v>0</v>
      </c>
      <c r="U84" s="452">
        <f t="shared" si="24"/>
        <v>0</v>
      </c>
    </row>
    <row r="85" spans="1:21" s="18" customFormat="1" ht="15.75" customHeight="1" thickBot="1" x14ac:dyDescent="0.3">
      <c r="A85" s="192"/>
      <c r="B85" s="738"/>
      <c r="C85" s="796"/>
      <c r="D85" s="789"/>
      <c r="E85" s="67" t="s">
        <v>116</v>
      </c>
      <c r="F85" s="186">
        <f t="shared" si="25"/>
        <v>0</v>
      </c>
      <c r="G85" s="46">
        <v>0</v>
      </c>
      <c r="H85" s="46">
        <v>0</v>
      </c>
      <c r="I85" s="46">
        <v>0</v>
      </c>
      <c r="J85" s="440">
        <v>0</v>
      </c>
      <c r="K85" s="452">
        <f t="shared" si="26"/>
        <v>0</v>
      </c>
      <c r="L85" s="423">
        <v>0</v>
      </c>
      <c r="M85" s="46">
        <v>0</v>
      </c>
      <c r="N85" s="46">
        <v>0</v>
      </c>
      <c r="O85" s="46">
        <v>0</v>
      </c>
      <c r="P85" s="345">
        <f t="shared" si="23"/>
        <v>0</v>
      </c>
      <c r="Q85" s="46">
        <v>0</v>
      </c>
      <c r="R85" s="46">
        <v>0</v>
      </c>
      <c r="S85" s="46">
        <v>0</v>
      </c>
      <c r="T85" s="440">
        <v>0</v>
      </c>
      <c r="U85" s="452">
        <f t="shared" si="24"/>
        <v>0</v>
      </c>
    </row>
    <row r="86" spans="1:21" s="18" customFormat="1" ht="23.25" customHeight="1" x14ac:dyDescent="0.25">
      <c r="A86" s="192"/>
      <c r="B86" s="794">
        <v>19</v>
      </c>
      <c r="C86" s="796"/>
      <c r="D86" s="786" t="s">
        <v>626</v>
      </c>
      <c r="E86" s="64" t="s">
        <v>120</v>
      </c>
      <c r="F86" s="186">
        <f t="shared" si="25"/>
        <v>0</v>
      </c>
      <c r="G86" s="51">
        <v>0</v>
      </c>
      <c r="H86" s="51">
        <v>0</v>
      </c>
      <c r="I86" s="51">
        <v>0</v>
      </c>
      <c r="J86" s="441">
        <v>0</v>
      </c>
      <c r="K86" s="452">
        <f t="shared" si="26"/>
        <v>0</v>
      </c>
      <c r="L86" s="428">
        <v>0</v>
      </c>
      <c r="M86" s="51">
        <v>0</v>
      </c>
      <c r="N86" s="51">
        <v>0</v>
      </c>
      <c r="O86" s="51">
        <v>0</v>
      </c>
      <c r="P86" s="345">
        <f t="shared" si="23"/>
        <v>0</v>
      </c>
      <c r="Q86" s="51">
        <v>0</v>
      </c>
      <c r="R86" s="51">
        <v>0</v>
      </c>
      <c r="S86" s="51">
        <v>0</v>
      </c>
      <c r="T86" s="441">
        <v>0</v>
      </c>
      <c r="U86" s="452">
        <f t="shared" si="24"/>
        <v>0</v>
      </c>
    </row>
    <row r="87" spans="1:21" s="18" customFormat="1" ht="23.25" customHeight="1" x14ac:dyDescent="0.25">
      <c r="A87" s="192"/>
      <c r="B87" s="759"/>
      <c r="C87" s="796"/>
      <c r="D87" s="787"/>
      <c r="E87" s="66" t="s">
        <v>121</v>
      </c>
      <c r="F87" s="186">
        <f t="shared" si="25"/>
        <v>0</v>
      </c>
      <c r="G87" s="45">
        <v>0</v>
      </c>
      <c r="H87" s="45">
        <v>0</v>
      </c>
      <c r="I87" s="45">
        <v>0</v>
      </c>
      <c r="J87" s="439">
        <v>0</v>
      </c>
      <c r="K87" s="452">
        <f t="shared" si="26"/>
        <v>0</v>
      </c>
      <c r="L87" s="422">
        <v>0</v>
      </c>
      <c r="M87" s="45">
        <v>0</v>
      </c>
      <c r="N87" s="45">
        <v>0</v>
      </c>
      <c r="O87" s="45">
        <v>0</v>
      </c>
      <c r="P87" s="345">
        <f t="shared" si="23"/>
        <v>0</v>
      </c>
      <c r="Q87" s="45">
        <v>0</v>
      </c>
      <c r="R87" s="45">
        <v>0</v>
      </c>
      <c r="S87" s="45">
        <v>0</v>
      </c>
      <c r="T87" s="439">
        <v>0</v>
      </c>
      <c r="U87" s="452">
        <f t="shared" si="24"/>
        <v>0</v>
      </c>
    </row>
    <row r="88" spans="1:21" s="18" customFormat="1" ht="23.25" customHeight="1" thickBot="1" x14ac:dyDescent="0.3">
      <c r="A88" s="192"/>
      <c r="B88" s="759"/>
      <c r="C88" s="796"/>
      <c r="D88" s="787"/>
      <c r="E88" s="67" t="s">
        <v>116</v>
      </c>
      <c r="F88" s="186">
        <f t="shared" si="25"/>
        <v>0</v>
      </c>
      <c r="G88" s="46">
        <v>0</v>
      </c>
      <c r="H88" s="46">
        <v>0</v>
      </c>
      <c r="I88" s="46">
        <v>0</v>
      </c>
      <c r="J88" s="440">
        <v>0</v>
      </c>
      <c r="K88" s="452">
        <f t="shared" si="26"/>
        <v>0</v>
      </c>
      <c r="L88" s="423">
        <v>0</v>
      </c>
      <c r="M88" s="46">
        <v>0</v>
      </c>
      <c r="N88" s="46">
        <v>0</v>
      </c>
      <c r="O88" s="46">
        <v>0</v>
      </c>
      <c r="P88" s="345">
        <f t="shared" si="23"/>
        <v>0</v>
      </c>
      <c r="Q88" s="46">
        <v>0</v>
      </c>
      <c r="R88" s="46">
        <v>0</v>
      </c>
      <c r="S88" s="46">
        <v>0</v>
      </c>
      <c r="T88" s="440">
        <v>0</v>
      </c>
      <c r="U88" s="452">
        <f t="shared" si="24"/>
        <v>0</v>
      </c>
    </row>
    <row r="89" spans="1:21" s="18" customFormat="1" ht="23.25" customHeight="1" thickBot="1" x14ac:dyDescent="0.3">
      <c r="A89" s="192"/>
      <c r="B89" s="759"/>
      <c r="C89" s="796"/>
      <c r="D89" s="788"/>
      <c r="E89" s="241" t="s">
        <v>637</v>
      </c>
      <c r="F89" s="186">
        <f t="shared" si="25"/>
        <v>0</v>
      </c>
      <c r="G89" s="232">
        <v>0</v>
      </c>
      <c r="H89" s="232">
        <v>0</v>
      </c>
      <c r="I89" s="232">
        <v>0</v>
      </c>
      <c r="J89" s="442">
        <v>0</v>
      </c>
      <c r="K89" s="452">
        <f t="shared" si="26"/>
        <v>0</v>
      </c>
      <c r="L89" s="426">
        <v>0</v>
      </c>
      <c r="M89" s="232">
        <v>0</v>
      </c>
      <c r="N89" s="232">
        <v>0</v>
      </c>
      <c r="O89" s="232">
        <v>0</v>
      </c>
      <c r="P89" s="345">
        <f t="shared" si="23"/>
        <v>0</v>
      </c>
      <c r="Q89" s="232">
        <v>0</v>
      </c>
      <c r="R89" s="232">
        <v>0</v>
      </c>
      <c r="S89" s="232">
        <v>0</v>
      </c>
      <c r="T89" s="442">
        <v>0</v>
      </c>
      <c r="U89" s="452">
        <f t="shared" si="24"/>
        <v>0</v>
      </c>
    </row>
    <row r="90" spans="1:21" s="18" customFormat="1" ht="23.25" customHeight="1" thickBot="1" x14ac:dyDescent="0.3">
      <c r="A90" s="192"/>
      <c r="B90" s="737"/>
      <c r="C90" s="796"/>
      <c r="D90" s="789"/>
      <c r="E90" s="241" t="s">
        <v>636</v>
      </c>
      <c r="F90" s="186">
        <f t="shared" si="25"/>
        <v>0</v>
      </c>
      <c r="G90" s="195">
        <v>0</v>
      </c>
      <c r="H90" s="195">
        <v>0</v>
      </c>
      <c r="I90" s="195">
        <v>0</v>
      </c>
      <c r="J90" s="443">
        <v>0</v>
      </c>
      <c r="K90" s="452">
        <f t="shared" si="26"/>
        <v>0</v>
      </c>
      <c r="L90" s="427">
        <v>0</v>
      </c>
      <c r="M90" s="195">
        <v>0</v>
      </c>
      <c r="N90" s="195">
        <v>0</v>
      </c>
      <c r="O90" s="195">
        <v>0</v>
      </c>
      <c r="P90" s="345">
        <f t="shared" si="23"/>
        <v>0</v>
      </c>
      <c r="Q90" s="195">
        <v>0</v>
      </c>
      <c r="R90" s="195">
        <v>0</v>
      </c>
      <c r="S90" s="195">
        <v>0</v>
      </c>
      <c r="T90" s="443">
        <v>0</v>
      </c>
      <c r="U90" s="452">
        <f t="shared" si="24"/>
        <v>0</v>
      </c>
    </row>
    <row r="91" spans="1:21" s="18" customFormat="1" ht="20.25" customHeight="1" x14ac:dyDescent="0.25">
      <c r="A91" s="192"/>
      <c r="B91" s="794">
        <v>20</v>
      </c>
      <c r="C91" s="796"/>
      <c r="D91" s="786" t="s">
        <v>632</v>
      </c>
      <c r="E91" s="64" t="s">
        <v>120</v>
      </c>
      <c r="F91" s="186">
        <f t="shared" si="25"/>
        <v>0</v>
      </c>
      <c r="G91" s="51">
        <v>0</v>
      </c>
      <c r="H91" s="51">
        <v>0</v>
      </c>
      <c r="I91" s="51">
        <v>0</v>
      </c>
      <c r="J91" s="441">
        <v>0</v>
      </c>
      <c r="K91" s="452">
        <f t="shared" si="26"/>
        <v>0</v>
      </c>
      <c r="L91" s="428">
        <v>0</v>
      </c>
      <c r="M91" s="51">
        <v>0</v>
      </c>
      <c r="N91" s="51">
        <v>0</v>
      </c>
      <c r="O91" s="51">
        <v>0</v>
      </c>
      <c r="P91" s="345">
        <f t="shared" si="23"/>
        <v>0</v>
      </c>
      <c r="Q91" s="51">
        <v>0</v>
      </c>
      <c r="R91" s="51">
        <v>0</v>
      </c>
      <c r="S91" s="51">
        <v>0</v>
      </c>
      <c r="T91" s="441">
        <v>0</v>
      </c>
      <c r="U91" s="452">
        <f t="shared" si="24"/>
        <v>0</v>
      </c>
    </row>
    <row r="92" spans="1:21" s="18" customFormat="1" ht="20.25" customHeight="1" x14ac:dyDescent="0.25">
      <c r="A92" s="192"/>
      <c r="B92" s="759"/>
      <c r="C92" s="796"/>
      <c r="D92" s="787"/>
      <c r="E92" s="66" t="s">
        <v>121</v>
      </c>
      <c r="F92" s="186">
        <f t="shared" si="25"/>
        <v>0</v>
      </c>
      <c r="G92" s="45">
        <v>0</v>
      </c>
      <c r="H92" s="45">
        <v>0</v>
      </c>
      <c r="I92" s="45">
        <v>0</v>
      </c>
      <c r="J92" s="439">
        <v>0</v>
      </c>
      <c r="K92" s="452">
        <f t="shared" si="26"/>
        <v>0</v>
      </c>
      <c r="L92" s="422">
        <v>0</v>
      </c>
      <c r="M92" s="45">
        <v>0</v>
      </c>
      <c r="N92" s="45">
        <v>0</v>
      </c>
      <c r="O92" s="45">
        <v>0</v>
      </c>
      <c r="P92" s="345">
        <f t="shared" si="23"/>
        <v>0</v>
      </c>
      <c r="Q92" s="45">
        <v>0</v>
      </c>
      <c r="R92" s="45">
        <v>0</v>
      </c>
      <c r="S92" s="45">
        <v>0</v>
      </c>
      <c r="T92" s="439">
        <v>0</v>
      </c>
      <c r="U92" s="452">
        <f t="shared" si="24"/>
        <v>0</v>
      </c>
    </row>
    <row r="93" spans="1:21" s="18" customFormat="1" ht="20.25" customHeight="1" thickBot="1" x14ac:dyDescent="0.3">
      <c r="A93" s="192"/>
      <c r="B93" s="759"/>
      <c r="C93" s="796"/>
      <c r="D93" s="787"/>
      <c r="E93" s="67" t="s">
        <v>116</v>
      </c>
      <c r="F93" s="186">
        <f t="shared" si="25"/>
        <v>0</v>
      </c>
      <c r="G93" s="46">
        <v>0</v>
      </c>
      <c r="H93" s="46">
        <v>0</v>
      </c>
      <c r="I93" s="46">
        <v>0</v>
      </c>
      <c r="J93" s="440">
        <v>0</v>
      </c>
      <c r="K93" s="452">
        <f t="shared" si="26"/>
        <v>0</v>
      </c>
      <c r="L93" s="423">
        <v>0</v>
      </c>
      <c r="M93" s="46">
        <v>0</v>
      </c>
      <c r="N93" s="46">
        <v>0</v>
      </c>
      <c r="O93" s="46">
        <v>0</v>
      </c>
      <c r="P93" s="345">
        <f t="shared" si="23"/>
        <v>0</v>
      </c>
      <c r="Q93" s="46">
        <v>0</v>
      </c>
      <c r="R93" s="46">
        <v>0</v>
      </c>
      <c r="S93" s="46">
        <v>0</v>
      </c>
      <c r="T93" s="440">
        <v>0</v>
      </c>
      <c r="U93" s="452">
        <f t="shared" si="24"/>
        <v>0</v>
      </c>
    </row>
    <row r="94" spans="1:21" s="18" customFormat="1" ht="20.25" customHeight="1" thickBot="1" x14ac:dyDescent="0.3">
      <c r="A94" s="192"/>
      <c r="B94" s="759"/>
      <c r="C94" s="796"/>
      <c r="D94" s="788"/>
      <c r="E94" s="241" t="s">
        <v>637</v>
      </c>
      <c r="F94" s="186">
        <f t="shared" si="25"/>
        <v>0</v>
      </c>
      <c r="G94" s="232">
        <v>0</v>
      </c>
      <c r="H94" s="232">
        <v>0</v>
      </c>
      <c r="I94" s="232">
        <v>0</v>
      </c>
      <c r="J94" s="442">
        <v>0</v>
      </c>
      <c r="K94" s="452">
        <f t="shared" si="26"/>
        <v>0</v>
      </c>
      <c r="L94" s="426">
        <v>0</v>
      </c>
      <c r="M94" s="232">
        <v>0</v>
      </c>
      <c r="N94" s="232">
        <v>0</v>
      </c>
      <c r="O94" s="232">
        <v>0</v>
      </c>
      <c r="P94" s="345">
        <f t="shared" si="23"/>
        <v>0</v>
      </c>
      <c r="Q94" s="232">
        <v>0</v>
      </c>
      <c r="R94" s="232">
        <v>0</v>
      </c>
      <c r="S94" s="232">
        <v>0</v>
      </c>
      <c r="T94" s="442">
        <v>0</v>
      </c>
      <c r="U94" s="452">
        <f t="shared" si="24"/>
        <v>0</v>
      </c>
    </row>
    <row r="95" spans="1:21" s="18" customFormat="1" ht="20.25" customHeight="1" thickBot="1" x14ac:dyDescent="0.3">
      <c r="A95" s="192"/>
      <c r="B95" s="737"/>
      <c r="C95" s="796"/>
      <c r="D95" s="789"/>
      <c r="E95" s="241" t="s">
        <v>636</v>
      </c>
      <c r="F95" s="186">
        <f t="shared" si="25"/>
        <v>0</v>
      </c>
      <c r="G95" s="195">
        <v>0</v>
      </c>
      <c r="H95" s="195">
        <v>0</v>
      </c>
      <c r="I95" s="195">
        <v>0</v>
      </c>
      <c r="J95" s="443">
        <v>0</v>
      </c>
      <c r="K95" s="452">
        <f t="shared" si="26"/>
        <v>0</v>
      </c>
      <c r="L95" s="427">
        <v>0</v>
      </c>
      <c r="M95" s="195">
        <v>0</v>
      </c>
      <c r="N95" s="195">
        <v>0</v>
      </c>
      <c r="O95" s="195">
        <v>0</v>
      </c>
      <c r="P95" s="345">
        <f t="shared" si="23"/>
        <v>0</v>
      </c>
      <c r="Q95" s="195">
        <v>0</v>
      </c>
      <c r="R95" s="195">
        <v>0</v>
      </c>
      <c r="S95" s="195">
        <v>0</v>
      </c>
      <c r="T95" s="443">
        <v>0</v>
      </c>
      <c r="U95" s="452">
        <f t="shared" si="24"/>
        <v>0</v>
      </c>
    </row>
    <row r="96" spans="1:21" s="18" customFormat="1" ht="15" customHeight="1" x14ac:dyDescent="0.25">
      <c r="A96" s="192"/>
      <c r="B96" s="794">
        <v>21</v>
      </c>
      <c r="C96" s="796"/>
      <c r="D96" s="786" t="s">
        <v>530</v>
      </c>
      <c r="E96" s="202" t="s">
        <v>120</v>
      </c>
      <c r="F96" s="186">
        <f t="shared" si="25"/>
        <v>0</v>
      </c>
      <c r="G96" s="197"/>
      <c r="H96" s="197"/>
      <c r="I96" s="197"/>
      <c r="J96" s="444"/>
      <c r="K96" s="452">
        <f t="shared" si="26"/>
        <v>0</v>
      </c>
      <c r="L96" s="424"/>
      <c r="M96" s="197"/>
      <c r="N96" s="197"/>
      <c r="O96" s="197"/>
      <c r="P96" s="345">
        <f t="shared" si="23"/>
        <v>0</v>
      </c>
      <c r="Q96" s="197"/>
      <c r="R96" s="197"/>
      <c r="S96" s="197"/>
      <c r="T96" s="444"/>
      <c r="U96" s="452">
        <f t="shared" si="24"/>
        <v>0</v>
      </c>
    </row>
    <row r="97" spans="1:21" s="18" customFormat="1" ht="15.75" customHeight="1" x14ac:dyDescent="0.25">
      <c r="A97" s="192"/>
      <c r="B97" s="759"/>
      <c r="C97" s="796"/>
      <c r="D97" s="787"/>
      <c r="E97" s="203" t="s">
        <v>121</v>
      </c>
      <c r="F97" s="186">
        <f t="shared" si="25"/>
        <v>0</v>
      </c>
      <c r="G97" s="185"/>
      <c r="H97" s="185"/>
      <c r="I97" s="185"/>
      <c r="J97" s="445"/>
      <c r="K97" s="452">
        <f t="shared" si="26"/>
        <v>0</v>
      </c>
      <c r="L97" s="425"/>
      <c r="M97" s="185"/>
      <c r="N97" s="185"/>
      <c r="O97" s="185"/>
      <c r="P97" s="345">
        <f t="shared" si="23"/>
        <v>0</v>
      </c>
      <c r="Q97" s="185"/>
      <c r="R97" s="185"/>
      <c r="S97" s="185"/>
      <c r="T97" s="445"/>
      <c r="U97" s="452">
        <f t="shared" si="24"/>
        <v>0</v>
      </c>
    </row>
    <row r="98" spans="1:21" s="18" customFormat="1" ht="15.75" customHeight="1" thickBot="1" x14ac:dyDescent="0.3">
      <c r="A98" s="192"/>
      <c r="B98" s="759"/>
      <c r="C98" s="796"/>
      <c r="D98" s="787"/>
      <c r="E98" s="67" t="s">
        <v>116</v>
      </c>
      <c r="F98" s="186">
        <f t="shared" si="25"/>
        <v>110</v>
      </c>
      <c r="G98" s="46">
        <v>38</v>
      </c>
      <c r="H98" s="46">
        <v>0</v>
      </c>
      <c r="I98" s="46">
        <v>1</v>
      </c>
      <c r="J98" s="440">
        <v>0</v>
      </c>
      <c r="K98" s="452">
        <f t="shared" si="26"/>
        <v>39</v>
      </c>
      <c r="L98" s="423">
        <v>22</v>
      </c>
      <c r="M98" s="46">
        <v>0</v>
      </c>
      <c r="N98" s="46">
        <v>2</v>
      </c>
      <c r="O98" s="46">
        <v>0</v>
      </c>
      <c r="P98" s="345">
        <f t="shared" si="23"/>
        <v>24</v>
      </c>
      <c r="Q98" s="46">
        <v>46</v>
      </c>
      <c r="R98" s="46">
        <v>0</v>
      </c>
      <c r="S98" s="46">
        <v>1</v>
      </c>
      <c r="T98" s="440">
        <v>0</v>
      </c>
      <c r="U98" s="452">
        <f t="shared" si="24"/>
        <v>47</v>
      </c>
    </row>
    <row r="99" spans="1:21" s="18" customFormat="1" ht="15.75" customHeight="1" thickBot="1" x14ac:dyDescent="0.3">
      <c r="A99" s="192"/>
      <c r="B99" s="759"/>
      <c r="C99" s="796"/>
      <c r="D99" s="788"/>
      <c r="E99" s="241" t="s">
        <v>637</v>
      </c>
      <c r="F99" s="186">
        <f t="shared" si="25"/>
        <v>81</v>
      </c>
      <c r="G99" s="232">
        <v>20</v>
      </c>
      <c r="H99" s="232">
        <v>0</v>
      </c>
      <c r="I99" s="232">
        <v>2</v>
      </c>
      <c r="J99" s="442">
        <v>0</v>
      </c>
      <c r="K99" s="452">
        <f t="shared" si="26"/>
        <v>22</v>
      </c>
      <c r="L99" s="426">
        <v>28</v>
      </c>
      <c r="M99" s="232">
        <v>0</v>
      </c>
      <c r="N99" s="232">
        <v>1</v>
      </c>
      <c r="O99" s="232">
        <v>0</v>
      </c>
      <c r="P99" s="345">
        <f t="shared" si="23"/>
        <v>29</v>
      </c>
      <c r="Q99" s="232">
        <v>25</v>
      </c>
      <c r="R99" s="232">
        <v>0</v>
      </c>
      <c r="S99" s="232">
        <v>3</v>
      </c>
      <c r="T99" s="442">
        <v>2</v>
      </c>
      <c r="U99" s="452">
        <f t="shared" si="24"/>
        <v>30</v>
      </c>
    </row>
    <row r="100" spans="1:21" s="18" customFormat="1" ht="15.75" customHeight="1" thickBot="1" x14ac:dyDescent="0.3">
      <c r="A100" s="192"/>
      <c r="B100" s="737"/>
      <c r="C100" s="796"/>
      <c r="D100" s="789"/>
      <c r="E100" s="241" t="s">
        <v>636</v>
      </c>
      <c r="F100" s="186">
        <f t="shared" si="25"/>
        <v>0</v>
      </c>
      <c r="G100" s="195">
        <v>0</v>
      </c>
      <c r="H100" s="195">
        <v>0</v>
      </c>
      <c r="I100" s="195">
        <v>0</v>
      </c>
      <c r="J100" s="443">
        <v>0</v>
      </c>
      <c r="K100" s="452">
        <f t="shared" si="26"/>
        <v>0</v>
      </c>
      <c r="L100" s="427">
        <v>0</v>
      </c>
      <c r="M100" s="195">
        <v>0</v>
      </c>
      <c r="N100" s="195">
        <v>0</v>
      </c>
      <c r="O100" s="195">
        <v>0</v>
      </c>
      <c r="P100" s="345">
        <f t="shared" si="23"/>
        <v>0</v>
      </c>
      <c r="Q100" s="195">
        <v>0</v>
      </c>
      <c r="R100" s="195">
        <v>0</v>
      </c>
      <c r="S100" s="195">
        <v>0</v>
      </c>
      <c r="T100" s="443">
        <v>0</v>
      </c>
      <c r="U100" s="452">
        <f t="shared" si="24"/>
        <v>0</v>
      </c>
    </row>
    <row r="101" spans="1:21" s="18" customFormat="1" ht="15" customHeight="1" x14ac:dyDescent="0.25">
      <c r="A101" s="192"/>
      <c r="B101" s="794">
        <v>22</v>
      </c>
      <c r="C101" s="796"/>
      <c r="D101" s="786" t="s">
        <v>531</v>
      </c>
      <c r="E101" s="202" t="s">
        <v>120</v>
      </c>
      <c r="F101" s="186">
        <f t="shared" si="25"/>
        <v>0</v>
      </c>
      <c r="G101" s="197"/>
      <c r="H101" s="197"/>
      <c r="I101" s="197"/>
      <c r="J101" s="444"/>
      <c r="K101" s="452">
        <f t="shared" si="26"/>
        <v>0</v>
      </c>
      <c r="L101" s="424"/>
      <c r="M101" s="197"/>
      <c r="N101" s="197"/>
      <c r="O101" s="197"/>
      <c r="P101" s="345">
        <f t="shared" si="23"/>
        <v>0</v>
      </c>
      <c r="Q101" s="197"/>
      <c r="R101" s="197"/>
      <c r="S101" s="197"/>
      <c r="T101" s="444"/>
      <c r="U101" s="452">
        <f t="shared" si="24"/>
        <v>0</v>
      </c>
    </row>
    <row r="102" spans="1:21" s="18" customFormat="1" ht="15.75" customHeight="1" x14ac:dyDescent="0.25">
      <c r="A102" s="192"/>
      <c r="B102" s="759"/>
      <c r="C102" s="796"/>
      <c r="D102" s="787"/>
      <c r="E102" s="203" t="s">
        <v>121</v>
      </c>
      <c r="F102" s="186">
        <f t="shared" si="25"/>
        <v>0</v>
      </c>
      <c r="G102" s="185"/>
      <c r="H102" s="185"/>
      <c r="I102" s="185"/>
      <c r="J102" s="445"/>
      <c r="K102" s="452">
        <f t="shared" si="26"/>
        <v>0</v>
      </c>
      <c r="L102" s="425"/>
      <c r="M102" s="185"/>
      <c r="N102" s="185"/>
      <c r="O102" s="185"/>
      <c r="P102" s="345">
        <f t="shared" si="23"/>
        <v>0</v>
      </c>
      <c r="Q102" s="185"/>
      <c r="R102" s="185"/>
      <c r="S102" s="185"/>
      <c r="T102" s="445"/>
      <c r="U102" s="452">
        <f t="shared" si="24"/>
        <v>0</v>
      </c>
    </row>
    <row r="103" spans="1:21" s="18" customFormat="1" ht="15.75" customHeight="1" thickBot="1" x14ac:dyDescent="0.3">
      <c r="A103" s="192"/>
      <c r="B103" s="759"/>
      <c r="C103" s="796"/>
      <c r="D103" s="787"/>
      <c r="E103" s="67" t="s">
        <v>116</v>
      </c>
      <c r="F103" s="186">
        <f t="shared" si="25"/>
        <v>0</v>
      </c>
      <c r="G103" s="46">
        <v>0</v>
      </c>
      <c r="H103" s="46">
        <v>0</v>
      </c>
      <c r="I103" s="46">
        <v>0</v>
      </c>
      <c r="J103" s="440">
        <v>0</v>
      </c>
      <c r="K103" s="452">
        <f t="shared" si="26"/>
        <v>0</v>
      </c>
      <c r="L103" s="423">
        <v>0</v>
      </c>
      <c r="M103" s="46">
        <v>0</v>
      </c>
      <c r="N103" s="46">
        <v>0</v>
      </c>
      <c r="O103" s="46">
        <v>0</v>
      </c>
      <c r="P103" s="345">
        <f t="shared" si="23"/>
        <v>0</v>
      </c>
      <c r="Q103" s="46">
        <v>0</v>
      </c>
      <c r="R103" s="46">
        <v>0</v>
      </c>
      <c r="S103" s="46">
        <v>0</v>
      </c>
      <c r="T103" s="440">
        <v>0</v>
      </c>
      <c r="U103" s="452">
        <f t="shared" si="24"/>
        <v>0</v>
      </c>
    </row>
    <row r="104" spans="1:21" s="18" customFormat="1" ht="15.75" customHeight="1" thickBot="1" x14ac:dyDescent="0.3">
      <c r="A104" s="192"/>
      <c r="B104" s="759"/>
      <c r="C104" s="796"/>
      <c r="D104" s="788"/>
      <c r="E104" s="241" t="s">
        <v>637</v>
      </c>
      <c r="F104" s="186">
        <f t="shared" si="25"/>
        <v>0</v>
      </c>
      <c r="G104" s="232">
        <v>0</v>
      </c>
      <c r="H104" s="232">
        <v>0</v>
      </c>
      <c r="I104" s="232">
        <v>0</v>
      </c>
      <c r="J104" s="442">
        <v>0</v>
      </c>
      <c r="K104" s="452">
        <f t="shared" si="26"/>
        <v>0</v>
      </c>
      <c r="L104" s="426">
        <v>0</v>
      </c>
      <c r="M104" s="232">
        <v>0</v>
      </c>
      <c r="N104" s="232">
        <v>0</v>
      </c>
      <c r="O104" s="232">
        <v>0</v>
      </c>
      <c r="P104" s="345">
        <f t="shared" si="23"/>
        <v>0</v>
      </c>
      <c r="Q104" s="232">
        <v>0</v>
      </c>
      <c r="R104" s="232">
        <v>0</v>
      </c>
      <c r="S104" s="232">
        <v>0</v>
      </c>
      <c r="T104" s="442">
        <v>0</v>
      </c>
      <c r="U104" s="452">
        <f t="shared" si="24"/>
        <v>0</v>
      </c>
    </row>
    <row r="105" spans="1:21" s="18" customFormat="1" ht="15.75" customHeight="1" thickBot="1" x14ac:dyDescent="0.3">
      <c r="A105" s="192"/>
      <c r="B105" s="737"/>
      <c r="C105" s="796"/>
      <c r="D105" s="789"/>
      <c r="E105" s="241" t="s">
        <v>636</v>
      </c>
      <c r="F105" s="186">
        <f t="shared" si="25"/>
        <v>0</v>
      </c>
      <c r="G105" s="195">
        <v>0</v>
      </c>
      <c r="H105" s="195">
        <v>0</v>
      </c>
      <c r="I105" s="195">
        <v>0</v>
      </c>
      <c r="J105" s="443">
        <v>0</v>
      </c>
      <c r="K105" s="452">
        <f t="shared" si="26"/>
        <v>0</v>
      </c>
      <c r="L105" s="427">
        <v>0</v>
      </c>
      <c r="M105" s="195">
        <v>0</v>
      </c>
      <c r="N105" s="195">
        <v>0</v>
      </c>
      <c r="O105" s="195">
        <v>0</v>
      </c>
      <c r="P105" s="345">
        <f t="shared" si="23"/>
        <v>0</v>
      </c>
      <c r="Q105" s="195">
        <v>0</v>
      </c>
      <c r="R105" s="195">
        <v>0</v>
      </c>
      <c r="S105" s="195">
        <v>0</v>
      </c>
      <c r="T105" s="443">
        <v>0</v>
      </c>
      <c r="U105" s="452">
        <f t="shared" si="24"/>
        <v>0</v>
      </c>
    </row>
    <row r="106" spans="1:21" s="18" customFormat="1" ht="15" customHeight="1" x14ac:dyDescent="0.25">
      <c r="A106" s="192"/>
      <c r="B106" s="738">
        <v>23</v>
      </c>
      <c r="C106" s="796"/>
      <c r="D106" s="786" t="s">
        <v>532</v>
      </c>
      <c r="E106" s="64" t="s">
        <v>120</v>
      </c>
      <c r="F106" s="186">
        <f t="shared" si="25"/>
        <v>6</v>
      </c>
      <c r="G106" s="51">
        <v>0</v>
      </c>
      <c r="H106" s="51">
        <v>0</v>
      </c>
      <c r="I106" s="51">
        <v>0</v>
      </c>
      <c r="J106" s="441">
        <v>0</v>
      </c>
      <c r="K106" s="452">
        <f t="shared" si="26"/>
        <v>0</v>
      </c>
      <c r="L106" s="428">
        <v>3</v>
      </c>
      <c r="M106" s="51">
        <v>0</v>
      </c>
      <c r="N106" s="51">
        <v>0</v>
      </c>
      <c r="O106" s="51">
        <v>0</v>
      </c>
      <c r="P106" s="345">
        <f t="shared" si="23"/>
        <v>3</v>
      </c>
      <c r="Q106" s="51">
        <v>3</v>
      </c>
      <c r="R106" s="51">
        <v>0</v>
      </c>
      <c r="S106" s="51">
        <v>0</v>
      </c>
      <c r="T106" s="441">
        <v>0</v>
      </c>
      <c r="U106" s="452">
        <f t="shared" si="24"/>
        <v>3</v>
      </c>
    </row>
    <row r="107" spans="1:21" s="18" customFormat="1" ht="15.75" customHeight="1" x14ac:dyDescent="0.25">
      <c r="A107" s="192"/>
      <c r="B107" s="738"/>
      <c r="C107" s="796"/>
      <c r="D107" s="787"/>
      <c r="E107" s="66" t="s">
        <v>121</v>
      </c>
      <c r="F107" s="186">
        <f t="shared" si="25"/>
        <v>0</v>
      </c>
      <c r="G107" s="45">
        <v>0</v>
      </c>
      <c r="H107" s="45">
        <v>0</v>
      </c>
      <c r="I107" s="45">
        <v>0</v>
      </c>
      <c r="J107" s="439">
        <v>0</v>
      </c>
      <c r="K107" s="452">
        <f t="shared" si="26"/>
        <v>0</v>
      </c>
      <c r="L107" s="422">
        <v>0</v>
      </c>
      <c r="M107" s="45">
        <v>0</v>
      </c>
      <c r="N107" s="45">
        <v>0</v>
      </c>
      <c r="O107" s="45">
        <v>0</v>
      </c>
      <c r="P107" s="345">
        <f t="shared" si="23"/>
        <v>0</v>
      </c>
      <c r="Q107" s="45">
        <v>0</v>
      </c>
      <c r="R107" s="45">
        <v>0</v>
      </c>
      <c r="S107" s="45">
        <v>0</v>
      </c>
      <c r="T107" s="439">
        <v>0</v>
      </c>
      <c r="U107" s="452">
        <f t="shared" si="24"/>
        <v>0</v>
      </c>
    </row>
    <row r="108" spans="1:21" s="18" customFormat="1" ht="15.75" customHeight="1" thickBot="1" x14ac:dyDescent="0.3">
      <c r="A108" s="192"/>
      <c r="B108" s="738"/>
      <c r="C108" s="796"/>
      <c r="D108" s="789"/>
      <c r="E108" s="67" t="s">
        <v>116</v>
      </c>
      <c r="F108" s="186">
        <f t="shared" si="25"/>
        <v>6</v>
      </c>
      <c r="G108" s="46">
        <v>4</v>
      </c>
      <c r="H108" s="46">
        <v>0</v>
      </c>
      <c r="I108" s="46">
        <v>0</v>
      </c>
      <c r="J108" s="440">
        <v>0</v>
      </c>
      <c r="K108" s="452">
        <f t="shared" si="26"/>
        <v>4</v>
      </c>
      <c r="L108" s="423">
        <v>0</v>
      </c>
      <c r="M108" s="46">
        <v>0</v>
      </c>
      <c r="N108" s="46">
        <v>0</v>
      </c>
      <c r="O108" s="46">
        <v>0</v>
      </c>
      <c r="P108" s="345">
        <f t="shared" si="23"/>
        <v>0</v>
      </c>
      <c r="Q108" s="46">
        <v>2</v>
      </c>
      <c r="R108" s="46">
        <v>0</v>
      </c>
      <c r="S108" s="46">
        <v>0</v>
      </c>
      <c r="T108" s="440">
        <v>0</v>
      </c>
      <c r="U108" s="452">
        <f t="shared" si="24"/>
        <v>2</v>
      </c>
    </row>
    <row r="109" spans="1:21" s="18" customFormat="1" ht="15" customHeight="1" x14ac:dyDescent="0.25">
      <c r="A109" s="192"/>
      <c r="B109" s="738">
        <v>24</v>
      </c>
      <c r="C109" s="796"/>
      <c r="D109" s="786" t="s">
        <v>713</v>
      </c>
      <c r="E109" s="64" t="s">
        <v>120</v>
      </c>
      <c r="F109" s="186">
        <f t="shared" si="25"/>
        <v>0</v>
      </c>
      <c r="G109" s="51">
        <v>0</v>
      </c>
      <c r="H109" s="51">
        <v>0</v>
      </c>
      <c r="I109" s="51">
        <v>0</v>
      </c>
      <c r="J109" s="441">
        <v>0</v>
      </c>
      <c r="K109" s="452">
        <f t="shared" si="26"/>
        <v>0</v>
      </c>
      <c r="L109" s="428">
        <v>0</v>
      </c>
      <c r="M109" s="51">
        <v>0</v>
      </c>
      <c r="N109" s="51">
        <v>0</v>
      </c>
      <c r="O109" s="51">
        <v>0</v>
      </c>
      <c r="P109" s="345">
        <f t="shared" si="23"/>
        <v>0</v>
      </c>
      <c r="Q109" s="51">
        <v>0</v>
      </c>
      <c r="R109" s="51">
        <v>0</v>
      </c>
      <c r="S109" s="51">
        <v>0</v>
      </c>
      <c r="T109" s="441">
        <v>0</v>
      </c>
      <c r="U109" s="452">
        <f t="shared" si="24"/>
        <v>0</v>
      </c>
    </row>
    <row r="110" spans="1:21" s="18" customFormat="1" ht="15.75" customHeight="1" x14ac:dyDescent="0.25">
      <c r="A110" s="192"/>
      <c r="B110" s="738"/>
      <c r="C110" s="796"/>
      <c r="D110" s="787"/>
      <c r="E110" s="66" t="s">
        <v>121</v>
      </c>
      <c r="F110" s="186">
        <f t="shared" si="25"/>
        <v>0</v>
      </c>
      <c r="G110" s="45">
        <v>0</v>
      </c>
      <c r="H110" s="45">
        <v>0</v>
      </c>
      <c r="I110" s="45">
        <v>0</v>
      </c>
      <c r="J110" s="439">
        <v>0</v>
      </c>
      <c r="K110" s="452">
        <f t="shared" si="26"/>
        <v>0</v>
      </c>
      <c r="L110" s="422">
        <v>0</v>
      </c>
      <c r="M110" s="45">
        <v>0</v>
      </c>
      <c r="N110" s="45">
        <v>0</v>
      </c>
      <c r="O110" s="45">
        <v>0</v>
      </c>
      <c r="P110" s="345">
        <f t="shared" si="23"/>
        <v>0</v>
      </c>
      <c r="Q110" s="45">
        <v>0</v>
      </c>
      <c r="R110" s="45">
        <v>0</v>
      </c>
      <c r="S110" s="45">
        <v>0</v>
      </c>
      <c r="T110" s="439">
        <v>0</v>
      </c>
      <c r="U110" s="452">
        <f t="shared" si="24"/>
        <v>0</v>
      </c>
    </row>
    <row r="111" spans="1:21" s="18" customFormat="1" ht="15.75" customHeight="1" thickBot="1" x14ac:dyDescent="0.3">
      <c r="A111" s="192"/>
      <c r="B111" s="738"/>
      <c r="C111" s="796"/>
      <c r="D111" s="789"/>
      <c r="E111" s="67" t="s">
        <v>116</v>
      </c>
      <c r="F111" s="186">
        <f t="shared" si="25"/>
        <v>1</v>
      </c>
      <c r="G111" s="46">
        <v>0</v>
      </c>
      <c r="H111" s="46">
        <v>0</v>
      </c>
      <c r="I111" s="46">
        <v>0</v>
      </c>
      <c r="J111" s="440">
        <v>0</v>
      </c>
      <c r="K111" s="452">
        <f t="shared" si="26"/>
        <v>0</v>
      </c>
      <c r="L111" s="423">
        <v>0</v>
      </c>
      <c r="M111" s="46">
        <v>0</v>
      </c>
      <c r="N111" s="46">
        <v>0</v>
      </c>
      <c r="O111" s="46">
        <v>0</v>
      </c>
      <c r="P111" s="345">
        <f t="shared" si="23"/>
        <v>0</v>
      </c>
      <c r="Q111" s="46">
        <v>1</v>
      </c>
      <c r="R111" s="46">
        <v>0</v>
      </c>
      <c r="S111" s="46">
        <v>0</v>
      </c>
      <c r="T111" s="440">
        <v>0</v>
      </c>
      <c r="U111" s="452">
        <f t="shared" si="24"/>
        <v>1</v>
      </c>
    </row>
    <row r="112" spans="1:21" s="18" customFormat="1" ht="15" customHeight="1" x14ac:dyDescent="0.25">
      <c r="A112" s="192"/>
      <c r="B112" s="794">
        <v>25</v>
      </c>
      <c r="C112" s="796"/>
      <c r="D112" s="797" t="s">
        <v>454</v>
      </c>
      <c r="E112" s="64" t="s">
        <v>120</v>
      </c>
      <c r="F112" s="186">
        <f t="shared" si="25"/>
        <v>0</v>
      </c>
      <c r="G112" s="51">
        <v>0</v>
      </c>
      <c r="H112" s="51">
        <v>0</v>
      </c>
      <c r="I112" s="51">
        <v>0</v>
      </c>
      <c r="J112" s="441">
        <v>0</v>
      </c>
      <c r="K112" s="452">
        <f t="shared" si="26"/>
        <v>0</v>
      </c>
      <c r="L112" s="428">
        <v>0</v>
      </c>
      <c r="M112" s="51">
        <v>0</v>
      </c>
      <c r="N112" s="51">
        <v>0</v>
      </c>
      <c r="O112" s="51">
        <v>0</v>
      </c>
      <c r="P112" s="345">
        <f t="shared" si="23"/>
        <v>0</v>
      </c>
      <c r="Q112" s="51">
        <v>0</v>
      </c>
      <c r="R112" s="51">
        <v>0</v>
      </c>
      <c r="S112" s="51">
        <v>0</v>
      </c>
      <c r="T112" s="441">
        <v>0</v>
      </c>
      <c r="U112" s="452">
        <f t="shared" si="24"/>
        <v>0</v>
      </c>
    </row>
    <row r="113" spans="1:21" s="18" customFormat="1" ht="15.75" customHeight="1" x14ac:dyDescent="0.25">
      <c r="A113" s="192"/>
      <c r="B113" s="759"/>
      <c r="C113" s="796"/>
      <c r="D113" s="787"/>
      <c r="E113" s="66" t="s">
        <v>121</v>
      </c>
      <c r="F113" s="186">
        <f t="shared" si="25"/>
        <v>0</v>
      </c>
      <c r="G113" s="45">
        <v>0</v>
      </c>
      <c r="H113" s="45">
        <v>0</v>
      </c>
      <c r="I113" s="45">
        <v>0</v>
      </c>
      <c r="J113" s="439">
        <v>0</v>
      </c>
      <c r="K113" s="452">
        <f t="shared" si="26"/>
        <v>0</v>
      </c>
      <c r="L113" s="422">
        <v>0</v>
      </c>
      <c r="M113" s="45">
        <v>0</v>
      </c>
      <c r="N113" s="45">
        <v>0</v>
      </c>
      <c r="O113" s="45">
        <v>0</v>
      </c>
      <c r="P113" s="345">
        <f t="shared" si="23"/>
        <v>0</v>
      </c>
      <c r="Q113" s="45">
        <v>0</v>
      </c>
      <c r="R113" s="45">
        <v>0</v>
      </c>
      <c r="S113" s="45">
        <v>0</v>
      </c>
      <c r="T113" s="439">
        <v>0</v>
      </c>
      <c r="U113" s="452">
        <f t="shared" si="24"/>
        <v>0</v>
      </c>
    </row>
    <row r="114" spans="1:21" s="18" customFormat="1" ht="15.75" customHeight="1" thickBot="1" x14ac:dyDescent="0.3">
      <c r="A114" s="192"/>
      <c r="B114" s="759"/>
      <c r="C114" s="796"/>
      <c r="D114" s="787"/>
      <c r="E114" s="67" t="s">
        <v>116</v>
      </c>
      <c r="F114" s="186">
        <f t="shared" si="25"/>
        <v>1</v>
      </c>
      <c r="G114" s="46">
        <v>0</v>
      </c>
      <c r="H114" s="46">
        <v>0</v>
      </c>
      <c r="I114" s="46">
        <v>0</v>
      </c>
      <c r="J114" s="440">
        <v>0</v>
      </c>
      <c r="K114" s="452">
        <f t="shared" si="26"/>
        <v>0</v>
      </c>
      <c r="L114" s="423">
        <v>1</v>
      </c>
      <c r="M114" s="46">
        <v>0</v>
      </c>
      <c r="N114" s="46">
        <v>0</v>
      </c>
      <c r="O114" s="46">
        <v>0</v>
      </c>
      <c r="P114" s="345">
        <f t="shared" si="23"/>
        <v>1</v>
      </c>
      <c r="Q114" s="46">
        <v>0</v>
      </c>
      <c r="R114" s="46">
        <v>0</v>
      </c>
      <c r="S114" s="46">
        <v>0</v>
      </c>
      <c r="T114" s="440">
        <v>0</v>
      </c>
      <c r="U114" s="452">
        <f t="shared" si="24"/>
        <v>0</v>
      </c>
    </row>
    <row r="115" spans="1:21" s="18" customFormat="1" ht="15.75" customHeight="1" thickBot="1" x14ac:dyDescent="0.3">
      <c r="A115" s="192"/>
      <c r="B115" s="759"/>
      <c r="C115" s="796"/>
      <c r="D115" s="788"/>
      <c r="E115" s="241" t="s">
        <v>637</v>
      </c>
      <c r="F115" s="186">
        <f t="shared" si="25"/>
        <v>3</v>
      </c>
      <c r="G115" s="232">
        <v>1</v>
      </c>
      <c r="H115" s="232">
        <v>0</v>
      </c>
      <c r="I115" s="232">
        <v>0</v>
      </c>
      <c r="J115" s="442">
        <v>0</v>
      </c>
      <c r="K115" s="452">
        <f t="shared" si="26"/>
        <v>1</v>
      </c>
      <c r="L115" s="426">
        <v>0</v>
      </c>
      <c r="M115" s="232">
        <v>0</v>
      </c>
      <c r="N115" s="232">
        <v>0</v>
      </c>
      <c r="O115" s="232">
        <v>0</v>
      </c>
      <c r="P115" s="345">
        <f t="shared" si="23"/>
        <v>0</v>
      </c>
      <c r="Q115" s="232">
        <v>1</v>
      </c>
      <c r="R115" s="232">
        <v>1</v>
      </c>
      <c r="S115" s="232">
        <v>0</v>
      </c>
      <c r="T115" s="442">
        <v>0</v>
      </c>
      <c r="U115" s="452">
        <f t="shared" si="24"/>
        <v>2</v>
      </c>
    </row>
    <row r="116" spans="1:21" s="18" customFormat="1" ht="15.75" customHeight="1" thickBot="1" x14ac:dyDescent="0.3">
      <c r="A116" s="192"/>
      <c r="B116" s="737"/>
      <c r="C116" s="796"/>
      <c r="D116" s="789"/>
      <c r="E116" s="241" t="s">
        <v>636</v>
      </c>
      <c r="F116" s="186">
        <f t="shared" si="25"/>
        <v>0</v>
      </c>
      <c r="G116" s="195">
        <v>0</v>
      </c>
      <c r="H116" s="195">
        <v>0</v>
      </c>
      <c r="I116" s="195">
        <v>0</v>
      </c>
      <c r="J116" s="443">
        <v>0</v>
      </c>
      <c r="K116" s="452">
        <f t="shared" si="26"/>
        <v>0</v>
      </c>
      <c r="L116" s="427">
        <v>0</v>
      </c>
      <c r="M116" s="195">
        <v>0</v>
      </c>
      <c r="N116" s="195">
        <v>0</v>
      </c>
      <c r="O116" s="195">
        <v>0</v>
      </c>
      <c r="P116" s="345">
        <f t="shared" si="23"/>
        <v>0</v>
      </c>
      <c r="Q116" s="195">
        <v>0</v>
      </c>
      <c r="R116" s="195">
        <v>0</v>
      </c>
      <c r="S116" s="195">
        <v>0</v>
      </c>
      <c r="T116" s="443">
        <v>0</v>
      </c>
      <c r="U116" s="452">
        <f t="shared" si="24"/>
        <v>0</v>
      </c>
    </row>
    <row r="117" spans="1:21" s="18" customFormat="1" ht="15" customHeight="1" x14ac:dyDescent="0.25">
      <c r="A117" s="192"/>
      <c r="B117" s="738">
        <v>26</v>
      </c>
      <c r="C117" s="796"/>
      <c r="D117" s="786" t="s">
        <v>533</v>
      </c>
      <c r="E117" s="64" t="s">
        <v>120</v>
      </c>
      <c r="F117" s="186">
        <f t="shared" si="25"/>
        <v>0</v>
      </c>
      <c r="G117" s="51">
        <v>0</v>
      </c>
      <c r="H117" s="51">
        <v>0</v>
      </c>
      <c r="I117" s="51">
        <v>0</v>
      </c>
      <c r="J117" s="441">
        <v>0</v>
      </c>
      <c r="K117" s="452">
        <f t="shared" si="26"/>
        <v>0</v>
      </c>
      <c r="L117" s="428">
        <v>0</v>
      </c>
      <c r="M117" s="51">
        <v>0</v>
      </c>
      <c r="N117" s="51">
        <v>0</v>
      </c>
      <c r="O117" s="51">
        <v>0</v>
      </c>
      <c r="P117" s="345">
        <f t="shared" si="23"/>
        <v>0</v>
      </c>
      <c r="Q117" s="51">
        <v>0</v>
      </c>
      <c r="R117" s="51">
        <v>0</v>
      </c>
      <c r="S117" s="51">
        <v>0</v>
      </c>
      <c r="T117" s="441">
        <v>0</v>
      </c>
      <c r="U117" s="452">
        <f t="shared" si="24"/>
        <v>0</v>
      </c>
    </row>
    <row r="118" spans="1:21" s="18" customFormat="1" ht="15.75" customHeight="1" x14ac:dyDescent="0.25">
      <c r="A118" s="192"/>
      <c r="B118" s="738"/>
      <c r="C118" s="796"/>
      <c r="D118" s="787"/>
      <c r="E118" s="66" t="s">
        <v>121</v>
      </c>
      <c r="F118" s="186">
        <f t="shared" si="25"/>
        <v>0</v>
      </c>
      <c r="G118" s="45">
        <v>0</v>
      </c>
      <c r="H118" s="45">
        <v>0</v>
      </c>
      <c r="I118" s="45">
        <v>0</v>
      </c>
      <c r="J118" s="439">
        <v>0</v>
      </c>
      <c r="K118" s="452">
        <f t="shared" si="26"/>
        <v>0</v>
      </c>
      <c r="L118" s="422">
        <v>0</v>
      </c>
      <c r="M118" s="45">
        <v>0</v>
      </c>
      <c r="N118" s="45">
        <v>0</v>
      </c>
      <c r="O118" s="45">
        <v>0</v>
      </c>
      <c r="P118" s="345">
        <f t="shared" si="23"/>
        <v>0</v>
      </c>
      <c r="Q118" s="45">
        <v>0</v>
      </c>
      <c r="R118" s="45">
        <v>0</v>
      </c>
      <c r="S118" s="45">
        <v>0</v>
      </c>
      <c r="T118" s="439">
        <v>0</v>
      </c>
      <c r="U118" s="452">
        <f t="shared" si="24"/>
        <v>0</v>
      </c>
    </row>
    <row r="119" spans="1:21" s="18" customFormat="1" ht="15.75" customHeight="1" thickBot="1" x14ac:dyDescent="0.3">
      <c r="A119" s="192"/>
      <c r="B119" s="738"/>
      <c r="C119" s="796"/>
      <c r="D119" s="789"/>
      <c r="E119" s="67" t="s">
        <v>116</v>
      </c>
      <c r="F119" s="186">
        <f t="shared" si="25"/>
        <v>5</v>
      </c>
      <c r="G119" s="46">
        <v>4</v>
      </c>
      <c r="H119" s="46">
        <v>0</v>
      </c>
      <c r="I119" s="46">
        <v>0</v>
      </c>
      <c r="J119" s="440">
        <v>0</v>
      </c>
      <c r="K119" s="452">
        <f t="shared" si="26"/>
        <v>4</v>
      </c>
      <c r="L119" s="423">
        <v>1</v>
      </c>
      <c r="M119" s="46">
        <v>0</v>
      </c>
      <c r="N119" s="46">
        <v>0</v>
      </c>
      <c r="O119" s="46">
        <v>0</v>
      </c>
      <c r="P119" s="345">
        <f t="shared" si="23"/>
        <v>1</v>
      </c>
      <c r="Q119" s="46">
        <v>0</v>
      </c>
      <c r="R119" s="46">
        <v>0</v>
      </c>
      <c r="S119" s="46">
        <v>0</v>
      </c>
      <c r="T119" s="440">
        <v>0</v>
      </c>
      <c r="U119" s="452">
        <f t="shared" si="24"/>
        <v>0</v>
      </c>
    </row>
    <row r="120" spans="1:21" s="18" customFormat="1" ht="15" customHeight="1" x14ac:dyDescent="0.25">
      <c r="A120" s="192"/>
      <c r="B120" s="738">
        <v>27</v>
      </c>
      <c r="C120" s="796"/>
      <c r="D120" s="786" t="s">
        <v>534</v>
      </c>
      <c r="E120" s="64" t="s">
        <v>120</v>
      </c>
      <c r="F120" s="186">
        <f t="shared" si="25"/>
        <v>0</v>
      </c>
      <c r="G120" s="51">
        <v>0</v>
      </c>
      <c r="H120" s="51">
        <v>0</v>
      </c>
      <c r="I120" s="51">
        <v>0</v>
      </c>
      <c r="J120" s="441">
        <v>0</v>
      </c>
      <c r="K120" s="452">
        <f t="shared" si="26"/>
        <v>0</v>
      </c>
      <c r="L120" s="428">
        <v>0</v>
      </c>
      <c r="M120" s="51">
        <v>0</v>
      </c>
      <c r="N120" s="51">
        <v>0</v>
      </c>
      <c r="O120" s="51">
        <v>0</v>
      </c>
      <c r="P120" s="345">
        <f t="shared" si="23"/>
        <v>0</v>
      </c>
      <c r="Q120" s="51">
        <v>0</v>
      </c>
      <c r="R120" s="51">
        <v>0</v>
      </c>
      <c r="S120" s="51">
        <v>0</v>
      </c>
      <c r="T120" s="441">
        <v>0</v>
      </c>
      <c r="U120" s="452">
        <f t="shared" si="24"/>
        <v>0</v>
      </c>
    </row>
    <row r="121" spans="1:21" s="18" customFormat="1" ht="15.75" customHeight="1" x14ac:dyDescent="0.25">
      <c r="A121" s="192"/>
      <c r="B121" s="738"/>
      <c r="C121" s="796"/>
      <c r="D121" s="787"/>
      <c r="E121" s="66" t="s">
        <v>121</v>
      </c>
      <c r="F121" s="186">
        <f t="shared" si="25"/>
        <v>0</v>
      </c>
      <c r="G121" s="45">
        <v>0</v>
      </c>
      <c r="H121" s="45">
        <v>0</v>
      </c>
      <c r="I121" s="45">
        <v>0</v>
      </c>
      <c r="J121" s="439">
        <v>0</v>
      </c>
      <c r="K121" s="452">
        <f t="shared" si="26"/>
        <v>0</v>
      </c>
      <c r="L121" s="422">
        <v>0</v>
      </c>
      <c r="M121" s="45">
        <v>0</v>
      </c>
      <c r="N121" s="45">
        <v>0</v>
      </c>
      <c r="O121" s="45">
        <v>0</v>
      </c>
      <c r="P121" s="345">
        <f t="shared" si="23"/>
        <v>0</v>
      </c>
      <c r="Q121" s="45">
        <v>0</v>
      </c>
      <c r="R121" s="45">
        <v>0</v>
      </c>
      <c r="S121" s="45">
        <v>0</v>
      </c>
      <c r="T121" s="439">
        <v>0</v>
      </c>
      <c r="U121" s="452">
        <f t="shared" si="24"/>
        <v>0</v>
      </c>
    </row>
    <row r="122" spans="1:21" s="18" customFormat="1" ht="15.75" customHeight="1" thickBot="1" x14ac:dyDescent="0.3">
      <c r="A122" s="192"/>
      <c r="B122" s="738"/>
      <c r="C122" s="796"/>
      <c r="D122" s="789"/>
      <c r="E122" s="67" t="s">
        <v>116</v>
      </c>
      <c r="F122" s="186">
        <f t="shared" si="25"/>
        <v>2</v>
      </c>
      <c r="G122" s="46">
        <v>1</v>
      </c>
      <c r="H122" s="46">
        <v>0</v>
      </c>
      <c r="I122" s="46">
        <v>0</v>
      </c>
      <c r="J122" s="440">
        <v>0</v>
      </c>
      <c r="K122" s="452">
        <f t="shared" si="26"/>
        <v>1</v>
      </c>
      <c r="L122" s="423">
        <v>0</v>
      </c>
      <c r="M122" s="46">
        <v>0</v>
      </c>
      <c r="N122" s="46">
        <v>0</v>
      </c>
      <c r="O122" s="46">
        <v>0</v>
      </c>
      <c r="P122" s="345">
        <f t="shared" si="23"/>
        <v>0</v>
      </c>
      <c r="Q122" s="46">
        <v>1</v>
      </c>
      <c r="R122" s="46">
        <v>0</v>
      </c>
      <c r="S122" s="46">
        <v>0</v>
      </c>
      <c r="T122" s="440">
        <v>0</v>
      </c>
      <c r="U122" s="452">
        <f t="shared" si="24"/>
        <v>1</v>
      </c>
    </row>
    <row r="123" spans="1:21" s="18" customFormat="1" ht="15" customHeight="1" x14ac:dyDescent="0.25">
      <c r="A123" s="192"/>
      <c r="B123" s="794">
        <v>28</v>
      </c>
      <c r="C123" s="796"/>
      <c r="D123" s="786" t="s">
        <v>455</v>
      </c>
      <c r="E123" s="209" t="s">
        <v>120</v>
      </c>
      <c r="F123" s="186">
        <f t="shared" si="25"/>
        <v>0</v>
      </c>
      <c r="G123" s="51">
        <v>0</v>
      </c>
      <c r="H123" s="51">
        <v>0</v>
      </c>
      <c r="I123" s="51">
        <v>0</v>
      </c>
      <c r="J123" s="441">
        <v>0</v>
      </c>
      <c r="K123" s="452">
        <f t="shared" si="26"/>
        <v>0</v>
      </c>
      <c r="L123" s="428">
        <v>0</v>
      </c>
      <c r="M123" s="51">
        <v>0</v>
      </c>
      <c r="N123" s="51">
        <v>0</v>
      </c>
      <c r="O123" s="51">
        <v>0</v>
      </c>
      <c r="P123" s="345">
        <f t="shared" si="23"/>
        <v>0</v>
      </c>
      <c r="Q123" s="51">
        <v>0</v>
      </c>
      <c r="R123" s="51">
        <v>0</v>
      </c>
      <c r="S123" s="51">
        <v>0</v>
      </c>
      <c r="T123" s="441">
        <v>0</v>
      </c>
      <c r="U123" s="452">
        <f t="shared" si="24"/>
        <v>0</v>
      </c>
    </row>
    <row r="124" spans="1:21" s="18" customFormat="1" ht="15.75" customHeight="1" x14ac:dyDescent="0.25">
      <c r="A124" s="192"/>
      <c r="B124" s="759"/>
      <c r="C124" s="796"/>
      <c r="D124" s="787"/>
      <c r="E124" s="210" t="s">
        <v>121</v>
      </c>
      <c r="F124" s="186">
        <f t="shared" si="25"/>
        <v>0</v>
      </c>
      <c r="G124" s="45">
        <v>0</v>
      </c>
      <c r="H124" s="45">
        <v>0</v>
      </c>
      <c r="I124" s="45">
        <v>0</v>
      </c>
      <c r="J124" s="439">
        <v>0</v>
      </c>
      <c r="K124" s="452">
        <f t="shared" si="26"/>
        <v>0</v>
      </c>
      <c r="L124" s="422">
        <v>0</v>
      </c>
      <c r="M124" s="45">
        <v>0</v>
      </c>
      <c r="N124" s="45">
        <v>0</v>
      </c>
      <c r="O124" s="45">
        <v>0</v>
      </c>
      <c r="P124" s="345">
        <f t="shared" si="23"/>
        <v>0</v>
      </c>
      <c r="Q124" s="45">
        <v>0</v>
      </c>
      <c r="R124" s="45">
        <v>0</v>
      </c>
      <c r="S124" s="45">
        <v>0</v>
      </c>
      <c r="T124" s="439">
        <v>0</v>
      </c>
      <c r="U124" s="452">
        <f t="shared" si="24"/>
        <v>0</v>
      </c>
    </row>
    <row r="125" spans="1:21" s="18" customFormat="1" ht="15.75" customHeight="1" thickBot="1" x14ac:dyDescent="0.3">
      <c r="A125" s="192"/>
      <c r="B125" s="759"/>
      <c r="C125" s="796"/>
      <c r="D125" s="787"/>
      <c r="E125" s="67" t="s">
        <v>116</v>
      </c>
      <c r="F125" s="186">
        <f t="shared" si="25"/>
        <v>1</v>
      </c>
      <c r="G125" s="46">
        <v>0</v>
      </c>
      <c r="H125" s="46">
        <v>0</v>
      </c>
      <c r="I125" s="46">
        <v>0</v>
      </c>
      <c r="J125" s="440">
        <v>0</v>
      </c>
      <c r="K125" s="452">
        <f t="shared" si="26"/>
        <v>0</v>
      </c>
      <c r="L125" s="423">
        <v>0</v>
      </c>
      <c r="M125" s="46">
        <v>0</v>
      </c>
      <c r="N125" s="46">
        <v>0</v>
      </c>
      <c r="O125" s="46">
        <v>0</v>
      </c>
      <c r="P125" s="345">
        <f t="shared" si="23"/>
        <v>0</v>
      </c>
      <c r="Q125" s="46">
        <v>1</v>
      </c>
      <c r="R125" s="46">
        <v>0</v>
      </c>
      <c r="S125" s="46">
        <v>0</v>
      </c>
      <c r="T125" s="440">
        <v>0</v>
      </c>
      <c r="U125" s="452">
        <f t="shared" si="24"/>
        <v>1</v>
      </c>
    </row>
    <row r="126" spans="1:21" s="18" customFormat="1" ht="15.75" customHeight="1" thickBot="1" x14ac:dyDescent="0.3">
      <c r="A126" s="192"/>
      <c r="B126" s="759"/>
      <c r="C126" s="796"/>
      <c r="D126" s="788"/>
      <c r="E126" s="241" t="s">
        <v>637</v>
      </c>
      <c r="F126" s="186">
        <f t="shared" si="25"/>
        <v>1</v>
      </c>
      <c r="G126" s="46">
        <v>0</v>
      </c>
      <c r="H126" s="46">
        <v>0</v>
      </c>
      <c r="I126" s="46">
        <v>0</v>
      </c>
      <c r="J126" s="440">
        <v>0</v>
      </c>
      <c r="K126" s="452">
        <f t="shared" si="26"/>
        <v>0</v>
      </c>
      <c r="L126" s="423">
        <v>0</v>
      </c>
      <c r="M126" s="46">
        <v>0</v>
      </c>
      <c r="N126" s="46">
        <v>0</v>
      </c>
      <c r="O126" s="46">
        <v>0</v>
      </c>
      <c r="P126" s="345">
        <f t="shared" si="23"/>
        <v>0</v>
      </c>
      <c r="Q126" s="46">
        <v>1</v>
      </c>
      <c r="R126" s="46">
        <v>0</v>
      </c>
      <c r="S126" s="46">
        <v>0</v>
      </c>
      <c r="T126" s="440">
        <v>0</v>
      </c>
      <c r="U126" s="452">
        <f t="shared" si="24"/>
        <v>1</v>
      </c>
    </row>
    <row r="127" spans="1:21" s="18" customFormat="1" ht="15.75" customHeight="1" thickBot="1" x14ac:dyDescent="0.3">
      <c r="A127" s="192"/>
      <c r="B127" s="737"/>
      <c r="C127" s="796"/>
      <c r="D127" s="789"/>
      <c r="E127" s="241" t="s">
        <v>636</v>
      </c>
      <c r="F127" s="186">
        <f t="shared" si="25"/>
        <v>0</v>
      </c>
      <c r="G127" s="194">
        <v>0</v>
      </c>
      <c r="H127" s="194">
        <v>0</v>
      </c>
      <c r="I127" s="194">
        <v>0</v>
      </c>
      <c r="J127" s="446">
        <v>0</v>
      </c>
      <c r="K127" s="452">
        <f t="shared" si="26"/>
        <v>0</v>
      </c>
      <c r="L127" s="429">
        <v>0</v>
      </c>
      <c r="M127" s="194">
        <v>0</v>
      </c>
      <c r="N127" s="194">
        <v>0</v>
      </c>
      <c r="O127" s="194">
        <v>0</v>
      </c>
      <c r="P127" s="345">
        <f t="shared" si="23"/>
        <v>0</v>
      </c>
      <c r="Q127" s="194">
        <v>0</v>
      </c>
      <c r="R127" s="194">
        <v>0</v>
      </c>
      <c r="S127" s="194">
        <v>0</v>
      </c>
      <c r="T127" s="446">
        <v>0</v>
      </c>
      <c r="U127" s="452">
        <f t="shared" si="24"/>
        <v>0</v>
      </c>
    </row>
    <row r="128" spans="1:21" s="18" customFormat="1" ht="15" customHeight="1" x14ac:dyDescent="0.25">
      <c r="A128" s="192"/>
      <c r="B128" s="794">
        <v>29</v>
      </c>
      <c r="C128" s="796"/>
      <c r="D128" s="786" t="s">
        <v>535</v>
      </c>
      <c r="E128" s="202" t="s">
        <v>120</v>
      </c>
      <c r="F128" s="186">
        <f t="shared" si="25"/>
        <v>0</v>
      </c>
      <c r="G128" s="197"/>
      <c r="H128" s="197"/>
      <c r="I128" s="197"/>
      <c r="J128" s="444"/>
      <c r="K128" s="452">
        <f t="shared" si="26"/>
        <v>0</v>
      </c>
      <c r="L128" s="424"/>
      <c r="M128" s="197"/>
      <c r="N128" s="197"/>
      <c r="O128" s="197"/>
      <c r="P128" s="345">
        <f t="shared" si="23"/>
        <v>0</v>
      </c>
      <c r="Q128" s="197"/>
      <c r="R128" s="197"/>
      <c r="S128" s="197"/>
      <c r="T128" s="444"/>
      <c r="U128" s="452">
        <f t="shared" si="24"/>
        <v>0</v>
      </c>
    </row>
    <row r="129" spans="1:21" s="18" customFormat="1" ht="15.75" customHeight="1" x14ac:dyDescent="0.25">
      <c r="A129" s="192"/>
      <c r="B129" s="759"/>
      <c r="C129" s="796"/>
      <c r="D129" s="787"/>
      <c r="E129" s="203" t="s">
        <v>121</v>
      </c>
      <c r="F129" s="186">
        <f t="shared" si="25"/>
        <v>0</v>
      </c>
      <c r="G129" s="185"/>
      <c r="H129" s="185"/>
      <c r="I129" s="185"/>
      <c r="J129" s="445"/>
      <c r="K129" s="452">
        <f t="shared" si="26"/>
        <v>0</v>
      </c>
      <c r="L129" s="425"/>
      <c r="M129" s="185"/>
      <c r="N129" s="185"/>
      <c r="O129" s="185"/>
      <c r="P129" s="345">
        <f t="shared" si="23"/>
        <v>0</v>
      </c>
      <c r="Q129" s="185"/>
      <c r="R129" s="185"/>
      <c r="S129" s="185"/>
      <c r="T129" s="445"/>
      <c r="U129" s="452">
        <f t="shared" si="24"/>
        <v>0</v>
      </c>
    </row>
    <row r="130" spans="1:21" s="18" customFormat="1" ht="15.75" customHeight="1" thickBot="1" x14ac:dyDescent="0.3">
      <c r="A130" s="192"/>
      <c r="B130" s="759"/>
      <c r="C130" s="796"/>
      <c r="D130" s="787"/>
      <c r="E130" s="67" t="s">
        <v>116</v>
      </c>
      <c r="F130" s="186">
        <f t="shared" si="25"/>
        <v>0</v>
      </c>
      <c r="G130" s="46">
        <v>0</v>
      </c>
      <c r="H130" s="46">
        <v>0</v>
      </c>
      <c r="I130" s="46">
        <v>0</v>
      </c>
      <c r="J130" s="440">
        <v>0</v>
      </c>
      <c r="K130" s="452">
        <f t="shared" si="26"/>
        <v>0</v>
      </c>
      <c r="L130" s="423">
        <v>0</v>
      </c>
      <c r="M130" s="46">
        <v>0</v>
      </c>
      <c r="N130" s="46">
        <v>0</v>
      </c>
      <c r="O130" s="46">
        <v>0</v>
      </c>
      <c r="P130" s="345">
        <f t="shared" si="23"/>
        <v>0</v>
      </c>
      <c r="Q130" s="46">
        <v>0</v>
      </c>
      <c r="R130" s="46">
        <v>0</v>
      </c>
      <c r="S130" s="46">
        <v>0</v>
      </c>
      <c r="T130" s="440">
        <v>0</v>
      </c>
      <c r="U130" s="452">
        <f t="shared" si="24"/>
        <v>0</v>
      </c>
    </row>
    <row r="131" spans="1:21" s="18" customFormat="1" ht="15.75" customHeight="1" thickBot="1" x14ac:dyDescent="0.3">
      <c r="A131" s="192"/>
      <c r="B131" s="759"/>
      <c r="C131" s="796"/>
      <c r="D131" s="788"/>
      <c r="E131" s="241" t="s">
        <v>637</v>
      </c>
      <c r="F131" s="186">
        <f t="shared" si="25"/>
        <v>0</v>
      </c>
      <c r="G131" s="232">
        <v>0</v>
      </c>
      <c r="H131" s="232">
        <v>0</v>
      </c>
      <c r="I131" s="232">
        <v>0</v>
      </c>
      <c r="J131" s="442">
        <v>0</v>
      </c>
      <c r="K131" s="452">
        <f t="shared" si="26"/>
        <v>0</v>
      </c>
      <c r="L131" s="426">
        <v>0</v>
      </c>
      <c r="M131" s="232">
        <v>0</v>
      </c>
      <c r="N131" s="232">
        <v>0</v>
      </c>
      <c r="O131" s="232">
        <v>0</v>
      </c>
      <c r="P131" s="345">
        <f t="shared" si="23"/>
        <v>0</v>
      </c>
      <c r="Q131" s="232">
        <v>0</v>
      </c>
      <c r="R131" s="232">
        <v>0</v>
      </c>
      <c r="S131" s="232">
        <v>0</v>
      </c>
      <c r="T131" s="442">
        <v>0</v>
      </c>
      <c r="U131" s="452">
        <f t="shared" si="24"/>
        <v>0</v>
      </c>
    </row>
    <row r="132" spans="1:21" s="18" customFormat="1" ht="15.75" customHeight="1" thickBot="1" x14ac:dyDescent="0.3">
      <c r="A132" s="192"/>
      <c r="B132" s="737"/>
      <c r="C132" s="796"/>
      <c r="D132" s="789"/>
      <c r="E132" s="241" t="s">
        <v>636</v>
      </c>
      <c r="F132" s="186">
        <f t="shared" si="25"/>
        <v>0</v>
      </c>
      <c r="G132" s="195">
        <v>0</v>
      </c>
      <c r="H132" s="195">
        <v>0</v>
      </c>
      <c r="I132" s="195">
        <v>0</v>
      </c>
      <c r="J132" s="443">
        <v>0</v>
      </c>
      <c r="K132" s="452">
        <f t="shared" si="26"/>
        <v>0</v>
      </c>
      <c r="L132" s="427">
        <v>0</v>
      </c>
      <c r="M132" s="195">
        <v>0</v>
      </c>
      <c r="N132" s="195">
        <v>0</v>
      </c>
      <c r="O132" s="195">
        <v>0</v>
      </c>
      <c r="P132" s="345">
        <f t="shared" si="23"/>
        <v>0</v>
      </c>
      <c r="Q132" s="195">
        <v>0</v>
      </c>
      <c r="R132" s="195">
        <v>0</v>
      </c>
      <c r="S132" s="195">
        <v>0</v>
      </c>
      <c r="T132" s="443">
        <v>0</v>
      </c>
      <c r="U132" s="452">
        <f t="shared" si="24"/>
        <v>0</v>
      </c>
    </row>
    <row r="133" spans="1:21" s="18" customFormat="1" ht="15" customHeight="1" x14ac:dyDescent="0.25">
      <c r="A133" s="192"/>
      <c r="B133" s="738">
        <v>30</v>
      </c>
      <c r="C133" s="796"/>
      <c r="D133" s="786" t="s">
        <v>536</v>
      </c>
      <c r="E133" s="64" t="s">
        <v>120</v>
      </c>
      <c r="F133" s="186">
        <f t="shared" si="25"/>
        <v>0</v>
      </c>
      <c r="G133" s="51">
        <v>0</v>
      </c>
      <c r="H133" s="51">
        <v>0</v>
      </c>
      <c r="I133" s="51">
        <v>0</v>
      </c>
      <c r="J133" s="441">
        <v>0</v>
      </c>
      <c r="K133" s="452">
        <f t="shared" si="26"/>
        <v>0</v>
      </c>
      <c r="L133" s="428">
        <v>0</v>
      </c>
      <c r="M133" s="51">
        <v>0</v>
      </c>
      <c r="N133" s="51">
        <v>0</v>
      </c>
      <c r="O133" s="51">
        <v>0</v>
      </c>
      <c r="P133" s="345">
        <f t="shared" si="23"/>
        <v>0</v>
      </c>
      <c r="Q133" s="51">
        <v>0</v>
      </c>
      <c r="R133" s="51">
        <v>0</v>
      </c>
      <c r="S133" s="51">
        <v>0</v>
      </c>
      <c r="T133" s="441">
        <v>0</v>
      </c>
      <c r="U133" s="452">
        <f t="shared" si="24"/>
        <v>0</v>
      </c>
    </row>
    <row r="134" spans="1:21" s="18" customFormat="1" ht="15.75" customHeight="1" x14ac:dyDescent="0.25">
      <c r="A134" s="192"/>
      <c r="B134" s="738"/>
      <c r="C134" s="796"/>
      <c r="D134" s="787"/>
      <c r="E134" s="66" t="s">
        <v>121</v>
      </c>
      <c r="F134" s="186">
        <f t="shared" si="25"/>
        <v>0</v>
      </c>
      <c r="G134" s="45">
        <v>0</v>
      </c>
      <c r="H134" s="45">
        <v>0</v>
      </c>
      <c r="I134" s="45">
        <v>0</v>
      </c>
      <c r="J134" s="439">
        <v>0</v>
      </c>
      <c r="K134" s="452">
        <f t="shared" si="26"/>
        <v>0</v>
      </c>
      <c r="L134" s="422">
        <v>0</v>
      </c>
      <c r="M134" s="45">
        <v>0</v>
      </c>
      <c r="N134" s="45">
        <v>0</v>
      </c>
      <c r="O134" s="45">
        <v>0</v>
      </c>
      <c r="P134" s="345">
        <f t="shared" si="23"/>
        <v>0</v>
      </c>
      <c r="Q134" s="45">
        <v>0</v>
      </c>
      <c r="R134" s="45">
        <v>0</v>
      </c>
      <c r="S134" s="45">
        <v>0</v>
      </c>
      <c r="T134" s="439">
        <v>0</v>
      </c>
      <c r="U134" s="452">
        <f t="shared" si="24"/>
        <v>0</v>
      </c>
    </row>
    <row r="135" spans="1:21" s="18" customFormat="1" ht="15.75" customHeight="1" thickBot="1" x14ac:dyDescent="0.3">
      <c r="A135" s="192"/>
      <c r="B135" s="738"/>
      <c r="C135" s="796"/>
      <c r="D135" s="789"/>
      <c r="E135" s="67" t="s">
        <v>116</v>
      </c>
      <c r="F135" s="186">
        <f t="shared" si="25"/>
        <v>0</v>
      </c>
      <c r="G135" s="46">
        <v>0</v>
      </c>
      <c r="H135" s="46">
        <v>0</v>
      </c>
      <c r="I135" s="46">
        <v>0</v>
      </c>
      <c r="J135" s="440">
        <v>0</v>
      </c>
      <c r="K135" s="452">
        <f t="shared" si="26"/>
        <v>0</v>
      </c>
      <c r="L135" s="423">
        <v>0</v>
      </c>
      <c r="M135" s="46">
        <v>0</v>
      </c>
      <c r="N135" s="46">
        <v>0</v>
      </c>
      <c r="O135" s="46">
        <v>0</v>
      </c>
      <c r="P135" s="345">
        <f t="shared" si="23"/>
        <v>0</v>
      </c>
      <c r="Q135" s="46">
        <v>0</v>
      </c>
      <c r="R135" s="46">
        <v>0</v>
      </c>
      <c r="S135" s="46">
        <v>0</v>
      </c>
      <c r="T135" s="440">
        <v>0</v>
      </c>
      <c r="U135" s="452">
        <f t="shared" si="24"/>
        <v>0</v>
      </c>
    </row>
    <row r="136" spans="1:21" s="18" customFormat="1" ht="15.75" customHeight="1" x14ac:dyDescent="0.25">
      <c r="A136" s="192"/>
      <c r="B136" s="738">
        <v>31</v>
      </c>
      <c r="C136" s="796"/>
      <c r="D136" s="786" t="s">
        <v>541</v>
      </c>
      <c r="E136" s="64" t="s">
        <v>120</v>
      </c>
      <c r="F136" s="186">
        <f t="shared" si="25"/>
        <v>0</v>
      </c>
      <c r="G136" s="51">
        <v>0</v>
      </c>
      <c r="H136" s="51">
        <v>0</v>
      </c>
      <c r="I136" s="51">
        <v>0</v>
      </c>
      <c r="J136" s="441">
        <v>0</v>
      </c>
      <c r="K136" s="452">
        <f t="shared" si="26"/>
        <v>0</v>
      </c>
      <c r="L136" s="428">
        <v>0</v>
      </c>
      <c r="M136" s="51">
        <v>0</v>
      </c>
      <c r="N136" s="51">
        <v>0</v>
      </c>
      <c r="O136" s="51">
        <v>0</v>
      </c>
      <c r="P136" s="345">
        <f t="shared" si="23"/>
        <v>0</v>
      </c>
      <c r="Q136" s="51">
        <v>0</v>
      </c>
      <c r="R136" s="51">
        <v>0</v>
      </c>
      <c r="S136" s="51">
        <v>0</v>
      </c>
      <c r="T136" s="441">
        <v>0</v>
      </c>
      <c r="U136" s="452">
        <f t="shared" si="24"/>
        <v>0</v>
      </c>
    </row>
    <row r="137" spans="1:21" s="18" customFormat="1" ht="15.75" customHeight="1" x14ac:dyDescent="0.25">
      <c r="A137" s="192"/>
      <c r="B137" s="738"/>
      <c r="C137" s="796"/>
      <c r="D137" s="787"/>
      <c r="E137" s="66" t="s">
        <v>121</v>
      </c>
      <c r="F137" s="186">
        <f t="shared" si="25"/>
        <v>0</v>
      </c>
      <c r="G137" s="45">
        <v>0</v>
      </c>
      <c r="H137" s="45">
        <v>0</v>
      </c>
      <c r="I137" s="45">
        <v>0</v>
      </c>
      <c r="J137" s="439">
        <v>0</v>
      </c>
      <c r="K137" s="452">
        <f t="shared" si="26"/>
        <v>0</v>
      </c>
      <c r="L137" s="422">
        <v>0</v>
      </c>
      <c r="M137" s="45">
        <v>0</v>
      </c>
      <c r="N137" s="45">
        <v>0</v>
      </c>
      <c r="O137" s="45">
        <v>0</v>
      </c>
      <c r="P137" s="345">
        <f t="shared" si="23"/>
        <v>0</v>
      </c>
      <c r="Q137" s="45">
        <v>0</v>
      </c>
      <c r="R137" s="45">
        <v>0</v>
      </c>
      <c r="S137" s="45">
        <v>0</v>
      </c>
      <c r="T137" s="439">
        <v>0</v>
      </c>
      <c r="U137" s="452">
        <f t="shared" si="24"/>
        <v>0</v>
      </c>
    </row>
    <row r="138" spans="1:21" s="18" customFormat="1" ht="15.75" customHeight="1" thickBot="1" x14ac:dyDescent="0.3">
      <c r="A138" s="192"/>
      <c r="B138" s="738"/>
      <c r="C138" s="796"/>
      <c r="D138" s="789"/>
      <c r="E138" s="67" t="s">
        <v>116</v>
      </c>
      <c r="F138" s="186">
        <f t="shared" si="25"/>
        <v>0</v>
      </c>
      <c r="G138" s="46">
        <v>0</v>
      </c>
      <c r="H138" s="46">
        <v>0</v>
      </c>
      <c r="I138" s="46">
        <v>0</v>
      </c>
      <c r="J138" s="440">
        <v>0</v>
      </c>
      <c r="K138" s="452">
        <f t="shared" si="26"/>
        <v>0</v>
      </c>
      <c r="L138" s="423">
        <v>0</v>
      </c>
      <c r="M138" s="46">
        <v>0</v>
      </c>
      <c r="N138" s="46">
        <v>0</v>
      </c>
      <c r="O138" s="46">
        <v>0</v>
      </c>
      <c r="P138" s="345">
        <f t="shared" ref="P138:P201" si="27">L138+M138+N138+O138</f>
        <v>0</v>
      </c>
      <c r="Q138" s="46">
        <v>0</v>
      </c>
      <c r="R138" s="46">
        <v>0</v>
      </c>
      <c r="S138" s="46">
        <v>0</v>
      </c>
      <c r="T138" s="440">
        <v>0</v>
      </c>
      <c r="U138" s="452">
        <f t="shared" ref="U138:U201" si="28">Q138+R138+S138+T138</f>
        <v>0</v>
      </c>
    </row>
    <row r="139" spans="1:21" s="18" customFormat="1" ht="15" customHeight="1" x14ac:dyDescent="0.25">
      <c r="A139" s="192"/>
      <c r="B139" s="738">
        <v>32</v>
      </c>
      <c r="C139" s="796"/>
      <c r="D139" s="786" t="s">
        <v>537</v>
      </c>
      <c r="E139" s="64" t="s">
        <v>120</v>
      </c>
      <c r="F139" s="186">
        <f t="shared" ref="F139:F202" si="29">K139+P139+U139</f>
        <v>0</v>
      </c>
      <c r="G139" s="51">
        <v>0</v>
      </c>
      <c r="H139" s="51">
        <v>0</v>
      </c>
      <c r="I139" s="51">
        <v>0</v>
      </c>
      <c r="J139" s="441">
        <v>0</v>
      </c>
      <c r="K139" s="452">
        <f t="shared" ref="K139:K202" si="30">G139+H139+I139+J139</f>
        <v>0</v>
      </c>
      <c r="L139" s="428">
        <v>0</v>
      </c>
      <c r="M139" s="51">
        <v>0</v>
      </c>
      <c r="N139" s="51">
        <v>0</v>
      </c>
      <c r="O139" s="51">
        <v>0</v>
      </c>
      <c r="P139" s="345">
        <f t="shared" si="27"/>
        <v>0</v>
      </c>
      <c r="Q139" s="51">
        <v>0</v>
      </c>
      <c r="R139" s="51">
        <v>0</v>
      </c>
      <c r="S139" s="51">
        <v>0</v>
      </c>
      <c r="T139" s="441">
        <v>0</v>
      </c>
      <c r="U139" s="452">
        <f t="shared" si="28"/>
        <v>0</v>
      </c>
    </row>
    <row r="140" spans="1:21" s="18" customFormat="1" ht="15.75" customHeight="1" x14ac:dyDescent="0.25">
      <c r="A140" s="192"/>
      <c r="B140" s="738"/>
      <c r="C140" s="796"/>
      <c r="D140" s="787"/>
      <c r="E140" s="66" t="s">
        <v>121</v>
      </c>
      <c r="F140" s="186">
        <f t="shared" si="29"/>
        <v>0</v>
      </c>
      <c r="G140" s="45">
        <v>0</v>
      </c>
      <c r="H140" s="45">
        <v>0</v>
      </c>
      <c r="I140" s="45">
        <v>0</v>
      </c>
      <c r="J140" s="439">
        <v>0</v>
      </c>
      <c r="K140" s="452">
        <f t="shared" si="30"/>
        <v>0</v>
      </c>
      <c r="L140" s="422">
        <v>0</v>
      </c>
      <c r="M140" s="45">
        <v>0</v>
      </c>
      <c r="N140" s="45">
        <v>0</v>
      </c>
      <c r="O140" s="45">
        <v>0</v>
      </c>
      <c r="P140" s="345">
        <f t="shared" si="27"/>
        <v>0</v>
      </c>
      <c r="Q140" s="45">
        <v>0</v>
      </c>
      <c r="R140" s="45">
        <v>0</v>
      </c>
      <c r="S140" s="45">
        <v>0</v>
      </c>
      <c r="T140" s="439">
        <v>0</v>
      </c>
      <c r="U140" s="452">
        <f t="shared" si="28"/>
        <v>0</v>
      </c>
    </row>
    <row r="141" spans="1:21" s="18" customFormat="1" ht="15.75" customHeight="1" thickBot="1" x14ac:dyDescent="0.3">
      <c r="A141" s="192"/>
      <c r="B141" s="738"/>
      <c r="C141" s="796"/>
      <c r="D141" s="789"/>
      <c r="E141" s="67" t="s">
        <v>116</v>
      </c>
      <c r="F141" s="186">
        <f t="shared" si="29"/>
        <v>12</v>
      </c>
      <c r="G141" s="46">
        <v>4</v>
      </c>
      <c r="H141" s="46">
        <v>0</v>
      </c>
      <c r="I141" s="46">
        <v>0</v>
      </c>
      <c r="J141" s="440">
        <v>0</v>
      </c>
      <c r="K141" s="452">
        <f t="shared" si="30"/>
        <v>4</v>
      </c>
      <c r="L141" s="423">
        <v>6</v>
      </c>
      <c r="M141" s="46">
        <v>0</v>
      </c>
      <c r="N141" s="46">
        <v>0</v>
      </c>
      <c r="O141" s="46">
        <v>0</v>
      </c>
      <c r="P141" s="345">
        <f t="shared" si="27"/>
        <v>6</v>
      </c>
      <c r="Q141" s="46">
        <v>2</v>
      </c>
      <c r="R141" s="46">
        <v>0</v>
      </c>
      <c r="S141" s="46">
        <v>0</v>
      </c>
      <c r="T141" s="440">
        <v>0</v>
      </c>
      <c r="U141" s="452">
        <f t="shared" si="28"/>
        <v>2</v>
      </c>
    </row>
    <row r="142" spans="1:21" s="18" customFormat="1" ht="15" customHeight="1" x14ac:dyDescent="0.25">
      <c r="A142" s="192"/>
      <c r="B142" s="738">
        <v>33</v>
      </c>
      <c r="C142" s="796"/>
      <c r="D142" s="786" t="s">
        <v>538</v>
      </c>
      <c r="E142" s="64" t="s">
        <v>120</v>
      </c>
      <c r="F142" s="186">
        <f t="shared" si="29"/>
        <v>0</v>
      </c>
      <c r="G142" s="51">
        <v>0</v>
      </c>
      <c r="H142" s="51">
        <v>0</v>
      </c>
      <c r="I142" s="51">
        <v>0</v>
      </c>
      <c r="J142" s="441">
        <v>0</v>
      </c>
      <c r="K142" s="452">
        <f t="shared" si="30"/>
        <v>0</v>
      </c>
      <c r="L142" s="428">
        <v>0</v>
      </c>
      <c r="M142" s="51">
        <v>0</v>
      </c>
      <c r="N142" s="51">
        <v>0</v>
      </c>
      <c r="O142" s="51">
        <v>0</v>
      </c>
      <c r="P142" s="345">
        <f t="shared" si="27"/>
        <v>0</v>
      </c>
      <c r="Q142" s="51">
        <v>0</v>
      </c>
      <c r="R142" s="51">
        <v>0</v>
      </c>
      <c r="S142" s="51">
        <v>0</v>
      </c>
      <c r="T142" s="441">
        <v>0</v>
      </c>
      <c r="U142" s="452">
        <f t="shared" si="28"/>
        <v>0</v>
      </c>
    </row>
    <row r="143" spans="1:21" s="18" customFormat="1" ht="15.75" customHeight="1" x14ac:dyDescent="0.25">
      <c r="A143" s="192"/>
      <c r="B143" s="738"/>
      <c r="C143" s="796"/>
      <c r="D143" s="787"/>
      <c r="E143" s="66" t="s">
        <v>121</v>
      </c>
      <c r="F143" s="186">
        <f t="shared" si="29"/>
        <v>0</v>
      </c>
      <c r="G143" s="45">
        <v>0</v>
      </c>
      <c r="H143" s="45">
        <v>0</v>
      </c>
      <c r="I143" s="45">
        <v>0</v>
      </c>
      <c r="J143" s="439">
        <v>0</v>
      </c>
      <c r="K143" s="452">
        <f t="shared" si="30"/>
        <v>0</v>
      </c>
      <c r="L143" s="422">
        <v>0</v>
      </c>
      <c r="M143" s="45">
        <v>0</v>
      </c>
      <c r="N143" s="45">
        <v>0</v>
      </c>
      <c r="O143" s="45">
        <v>0</v>
      </c>
      <c r="P143" s="345">
        <f t="shared" si="27"/>
        <v>0</v>
      </c>
      <c r="Q143" s="45">
        <v>0</v>
      </c>
      <c r="R143" s="45">
        <v>0</v>
      </c>
      <c r="S143" s="45">
        <v>0</v>
      </c>
      <c r="T143" s="439">
        <v>0</v>
      </c>
      <c r="U143" s="452">
        <f t="shared" si="28"/>
        <v>0</v>
      </c>
    </row>
    <row r="144" spans="1:21" s="18" customFormat="1" ht="15.75" customHeight="1" thickBot="1" x14ac:dyDescent="0.3">
      <c r="A144" s="192"/>
      <c r="B144" s="738"/>
      <c r="C144" s="796"/>
      <c r="D144" s="789"/>
      <c r="E144" s="67" t="s">
        <v>116</v>
      </c>
      <c r="F144" s="186">
        <f t="shared" si="29"/>
        <v>0</v>
      </c>
      <c r="G144" s="46">
        <v>0</v>
      </c>
      <c r="H144" s="46">
        <v>0</v>
      </c>
      <c r="I144" s="46">
        <v>0</v>
      </c>
      <c r="J144" s="440">
        <v>0</v>
      </c>
      <c r="K144" s="452">
        <f t="shared" si="30"/>
        <v>0</v>
      </c>
      <c r="L144" s="423">
        <v>0</v>
      </c>
      <c r="M144" s="46">
        <v>0</v>
      </c>
      <c r="N144" s="46">
        <v>0</v>
      </c>
      <c r="O144" s="46">
        <v>0</v>
      </c>
      <c r="P144" s="345">
        <f t="shared" si="27"/>
        <v>0</v>
      </c>
      <c r="Q144" s="46">
        <v>0</v>
      </c>
      <c r="R144" s="46">
        <v>0</v>
      </c>
      <c r="S144" s="46">
        <v>0</v>
      </c>
      <c r="T144" s="440">
        <v>0</v>
      </c>
      <c r="U144" s="452">
        <f t="shared" si="28"/>
        <v>0</v>
      </c>
    </row>
    <row r="145" spans="1:21" s="18" customFormat="1" ht="15" customHeight="1" x14ac:dyDescent="0.25">
      <c r="A145" s="192"/>
      <c r="B145" s="738">
        <v>34</v>
      </c>
      <c r="C145" s="796"/>
      <c r="D145" s="797" t="s">
        <v>539</v>
      </c>
      <c r="E145" s="64" t="s">
        <v>120</v>
      </c>
      <c r="F145" s="186">
        <f t="shared" si="29"/>
        <v>0</v>
      </c>
      <c r="G145" s="51">
        <v>0</v>
      </c>
      <c r="H145" s="51">
        <v>0</v>
      </c>
      <c r="I145" s="51">
        <v>0</v>
      </c>
      <c r="J145" s="441">
        <v>0</v>
      </c>
      <c r="K145" s="452">
        <f t="shared" si="30"/>
        <v>0</v>
      </c>
      <c r="L145" s="428">
        <v>0</v>
      </c>
      <c r="M145" s="51">
        <v>0</v>
      </c>
      <c r="N145" s="51">
        <v>0</v>
      </c>
      <c r="O145" s="51">
        <v>0</v>
      </c>
      <c r="P145" s="345">
        <f t="shared" si="27"/>
        <v>0</v>
      </c>
      <c r="Q145" s="51">
        <v>0</v>
      </c>
      <c r="R145" s="51">
        <v>0</v>
      </c>
      <c r="S145" s="51">
        <v>0</v>
      </c>
      <c r="T145" s="441">
        <v>0</v>
      </c>
      <c r="U145" s="452">
        <f t="shared" si="28"/>
        <v>0</v>
      </c>
    </row>
    <row r="146" spans="1:21" s="18" customFormat="1" ht="15.75" customHeight="1" x14ac:dyDescent="0.25">
      <c r="A146" s="192"/>
      <c r="B146" s="738"/>
      <c r="C146" s="796"/>
      <c r="D146" s="787"/>
      <c r="E146" s="66" t="s">
        <v>121</v>
      </c>
      <c r="F146" s="186">
        <f t="shared" si="29"/>
        <v>0</v>
      </c>
      <c r="G146" s="45">
        <v>0</v>
      </c>
      <c r="H146" s="45">
        <v>0</v>
      </c>
      <c r="I146" s="45">
        <v>0</v>
      </c>
      <c r="J146" s="439">
        <v>0</v>
      </c>
      <c r="K146" s="452">
        <f t="shared" si="30"/>
        <v>0</v>
      </c>
      <c r="L146" s="422">
        <v>0</v>
      </c>
      <c r="M146" s="45">
        <v>0</v>
      </c>
      <c r="N146" s="45">
        <v>0</v>
      </c>
      <c r="O146" s="45">
        <v>0</v>
      </c>
      <c r="P146" s="345">
        <f t="shared" si="27"/>
        <v>0</v>
      </c>
      <c r="Q146" s="45">
        <v>0</v>
      </c>
      <c r="R146" s="45">
        <v>0</v>
      </c>
      <c r="S146" s="45">
        <v>0</v>
      </c>
      <c r="T146" s="439">
        <v>0</v>
      </c>
      <c r="U146" s="452">
        <f t="shared" si="28"/>
        <v>0</v>
      </c>
    </row>
    <row r="147" spans="1:21" s="18" customFormat="1" ht="17.25" customHeight="1" thickBot="1" x14ac:dyDescent="0.3">
      <c r="A147" s="192"/>
      <c r="B147" s="738"/>
      <c r="C147" s="796"/>
      <c r="D147" s="789"/>
      <c r="E147" s="67" t="s">
        <v>116</v>
      </c>
      <c r="F147" s="186">
        <f t="shared" si="29"/>
        <v>0</v>
      </c>
      <c r="G147" s="46">
        <v>0</v>
      </c>
      <c r="H147" s="46">
        <v>0</v>
      </c>
      <c r="I147" s="46">
        <v>0</v>
      </c>
      <c r="J147" s="440">
        <v>0</v>
      </c>
      <c r="K147" s="452">
        <f t="shared" si="30"/>
        <v>0</v>
      </c>
      <c r="L147" s="423">
        <v>0</v>
      </c>
      <c r="M147" s="46">
        <v>0</v>
      </c>
      <c r="N147" s="46">
        <v>0</v>
      </c>
      <c r="O147" s="46">
        <v>0</v>
      </c>
      <c r="P147" s="345">
        <f t="shared" si="27"/>
        <v>0</v>
      </c>
      <c r="Q147" s="46">
        <v>0</v>
      </c>
      <c r="R147" s="46">
        <v>0</v>
      </c>
      <c r="S147" s="46">
        <v>0</v>
      </c>
      <c r="T147" s="440">
        <v>0</v>
      </c>
      <c r="U147" s="452">
        <f t="shared" si="28"/>
        <v>0</v>
      </c>
    </row>
    <row r="148" spans="1:21" s="18" customFormat="1" ht="15" customHeight="1" x14ac:dyDescent="0.25">
      <c r="A148" s="192"/>
      <c r="B148" s="738">
        <v>35</v>
      </c>
      <c r="C148" s="796"/>
      <c r="D148" s="786" t="s">
        <v>540</v>
      </c>
      <c r="E148" s="64" t="s">
        <v>120</v>
      </c>
      <c r="F148" s="186">
        <f t="shared" si="29"/>
        <v>0</v>
      </c>
      <c r="G148" s="51">
        <v>0</v>
      </c>
      <c r="H148" s="51">
        <v>0</v>
      </c>
      <c r="I148" s="51">
        <v>0</v>
      </c>
      <c r="J148" s="441">
        <v>0</v>
      </c>
      <c r="K148" s="452">
        <f t="shared" si="30"/>
        <v>0</v>
      </c>
      <c r="L148" s="428">
        <v>0</v>
      </c>
      <c r="M148" s="51">
        <v>0</v>
      </c>
      <c r="N148" s="51">
        <v>0</v>
      </c>
      <c r="O148" s="51">
        <v>0</v>
      </c>
      <c r="P148" s="345">
        <f t="shared" si="27"/>
        <v>0</v>
      </c>
      <c r="Q148" s="51">
        <v>0</v>
      </c>
      <c r="R148" s="51">
        <v>0</v>
      </c>
      <c r="S148" s="51">
        <v>0</v>
      </c>
      <c r="T148" s="441">
        <v>0</v>
      </c>
      <c r="U148" s="452">
        <f t="shared" si="28"/>
        <v>0</v>
      </c>
    </row>
    <row r="149" spans="1:21" s="18" customFormat="1" ht="15.75" customHeight="1" x14ac:dyDescent="0.25">
      <c r="A149" s="192"/>
      <c r="B149" s="738"/>
      <c r="C149" s="796"/>
      <c r="D149" s="787"/>
      <c r="E149" s="66" t="s">
        <v>121</v>
      </c>
      <c r="F149" s="186">
        <f t="shared" si="29"/>
        <v>0</v>
      </c>
      <c r="G149" s="45">
        <v>0</v>
      </c>
      <c r="H149" s="45">
        <v>0</v>
      </c>
      <c r="I149" s="45">
        <v>0</v>
      </c>
      <c r="J149" s="439">
        <v>0</v>
      </c>
      <c r="K149" s="452">
        <f t="shared" si="30"/>
        <v>0</v>
      </c>
      <c r="L149" s="422">
        <v>0</v>
      </c>
      <c r="M149" s="45">
        <v>0</v>
      </c>
      <c r="N149" s="45">
        <v>0</v>
      </c>
      <c r="O149" s="45">
        <v>0</v>
      </c>
      <c r="P149" s="345">
        <f t="shared" si="27"/>
        <v>0</v>
      </c>
      <c r="Q149" s="45">
        <v>0</v>
      </c>
      <c r="R149" s="45">
        <v>0</v>
      </c>
      <c r="S149" s="45">
        <v>0</v>
      </c>
      <c r="T149" s="439">
        <v>0</v>
      </c>
      <c r="U149" s="452">
        <f t="shared" si="28"/>
        <v>0</v>
      </c>
    </row>
    <row r="150" spans="1:21" s="18" customFormat="1" ht="15.75" customHeight="1" thickBot="1" x14ac:dyDescent="0.3">
      <c r="A150" s="192"/>
      <c r="B150" s="738"/>
      <c r="C150" s="796"/>
      <c r="D150" s="789"/>
      <c r="E150" s="67" t="s">
        <v>116</v>
      </c>
      <c r="F150" s="186">
        <f t="shared" si="29"/>
        <v>0</v>
      </c>
      <c r="G150" s="46">
        <v>0</v>
      </c>
      <c r="H150" s="46">
        <v>0</v>
      </c>
      <c r="I150" s="46">
        <v>0</v>
      </c>
      <c r="J150" s="440">
        <v>0</v>
      </c>
      <c r="K150" s="452">
        <f t="shared" si="30"/>
        <v>0</v>
      </c>
      <c r="L150" s="423">
        <v>0</v>
      </c>
      <c r="M150" s="46">
        <v>0</v>
      </c>
      <c r="N150" s="46">
        <v>0</v>
      </c>
      <c r="O150" s="46">
        <v>0</v>
      </c>
      <c r="P150" s="345">
        <f t="shared" si="27"/>
        <v>0</v>
      </c>
      <c r="Q150" s="46">
        <v>0</v>
      </c>
      <c r="R150" s="46">
        <v>0</v>
      </c>
      <c r="S150" s="46">
        <v>0</v>
      </c>
      <c r="T150" s="440">
        <v>0</v>
      </c>
      <c r="U150" s="452">
        <f t="shared" si="28"/>
        <v>0</v>
      </c>
    </row>
    <row r="151" spans="1:21" s="18" customFormat="1" ht="15" customHeight="1" x14ac:dyDescent="0.25">
      <c r="A151" s="192"/>
      <c r="B151" s="738">
        <v>36</v>
      </c>
      <c r="C151" s="796"/>
      <c r="D151" s="786" t="s">
        <v>441</v>
      </c>
      <c r="E151" s="64" t="s">
        <v>120</v>
      </c>
      <c r="F151" s="186">
        <f t="shared" si="29"/>
        <v>0</v>
      </c>
      <c r="G151" s="51">
        <v>0</v>
      </c>
      <c r="H151" s="51">
        <v>0</v>
      </c>
      <c r="I151" s="51">
        <v>0</v>
      </c>
      <c r="J151" s="441">
        <v>0</v>
      </c>
      <c r="K151" s="452">
        <f t="shared" si="30"/>
        <v>0</v>
      </c>
      <c r="L151" s="428">
        <v>0</v>
      </c>
      <c r="M151" s="51">
        <v>0</v>
      </c>
      <c r="N151" s="51">
        <v>0</v>
      </c>
      <c r="O151" s="51">
        <v>0</v>
      </c>
      <c r="P151" s="345">
        <f t="shared" si="27"/>
        <v>0</v>
      </c>
      <c r="Q151" s="51">
        <v>0</v>
      </c>
      <c r="R151" s="51">
        <v>0</v>
      </c>
      <c r="S151" s="51">
        <v>0</v>
      </c>
      <c r="T151" s="441">
        <v>0</v>
      </c>
      <c r="U151" s="452">
        <f t="shared" si="28"/>
        <v>0</v>
      </c>
    </row>
    <row r="152" spans="1:21" s="18" customFormat="1" ht="15" customHeight="1" x14ac:dyDescent="0.25">
      <c r="A152" s="192"/>
      <c r="B152" s="738"/>
      <c r="C152" s="796"/>
      <c r="D152" s="787"/>
      <c r="E152" s="66" t="s">
        <v>121</v>
      </c>
      <c r="F152" s="186">
        <f t="shared" si="29"/>
        <v>0</v>
      </c>
      <c r="G152" s="45">
        <v>0</v>
      </c>
      <c r="H152" s="45">
        <v>0</v>
      </c>
      <c r="I152" s="45">
        <v>0</v>
      </c>
      <c r="J152" s="439">
        <v>0</v>
      </c>
      <c r="K152" s="452">
        <f t="shared" si="30"/>
        <v>0</v>
      </c>
      <c r="L152" s="422">
        <v>0</v>
      </c>
      <c r="M152" s="45">
        <v>0</v>
      </c>
      <c r="N152" s="45">
        <v>0</v>
      </c>
      <c r="O152" s="45">
        <v>0</v>
      </c>
      <c r="P152" s="345">
        <f t="shared" si="27"/>
        <v>0</v>
      </c>
      <c r="Q152" s="45">
        <v>0</v>
      </c>
      <c r="R152" s="45">
        <v>0</v>
      </c>
      <c r="S152" s="45">
        <v>0</v>
      </c>
      <c r="T152" s="439">
        <v>0</v>
      </c>
      <c r="U152" s="452">
        <f t="shared" si="28"/>
        <v>0</v>
      </c>
    </row>
    <row r="153" spans="1:21" s="18" customFormat="1" ht="15.75" customHeight="1" thickBot="1" x14ac:dyDescent="0.3">
      <c r="A153" s="192"/>
      <c r="B153" s="738"/>
      <c r="C153" s="796"/>
      <c r="D153" s="789"/>
      <c r="E153" s="67" t="s">
        <v>116</v>
      </c>
      <c r="F153" s="186">
        <f t="shared" si="29"/>
        <v>8</v>
      </c>
      <c r="G153" s="46">
        <v>4</v>
      </c>
      <c r="H153" s="46">
        <v>0</v>
      </c>
      <c r="I153" s="46">
        <v>0</v>
      </c>
      <c r="J153" s="440">
        <v>0</v>
      </c>
      <c r="K153" s="452">
        <f t="shared" si="30"/>
        <v>4</v>
      </c>
      <c r="L153" s="423">
        <v>2</v>
      </c>
      <c r="M153" s="46">
        <v>0</v>
      </c>
      <c r="N153" s="46">
        <v>0</v>
      </c>
      <c r="O153" s="46">
        <v>0</v>
      </c>
      <c r="P153" s="345">
        <f t="shared" si="27"/>
        <v>2</v>
      </c>
      <c r="Q153" s="46">
        <v>2</v>
      </c>
      <c r="R153" s="46">
        <v>0</v>
      </c>
      <c r="S153" s="46">
        <v>0</v>
      </c>
      <c r="T153" s="440">
        <v>0</v>
      </c>
      <c r="U153" s="452">
        <f t="shared" si="28"/>
        <v>2</v>
      </c>
    </row>
    <row r="154" spans="1:21" s="18" customFormat="1" ht="15" customHeight="1" x14ac:dyDescent="0.25">
      <c r="A154" s="192"/>
      <c r="B154" s="738">
        <v>37</v>
      </c>
      <c r="C154" s="796"/>
      <c r="D154" s="797" t="s">
        <v>442</v>
      </c>
      <c r="E154" s="65" t="s">
        <v>120</v>
      </c>
      <c r="F154" s="186">
        <f t="shared" si="29"/>
        <v>0</v>
      </c>
      <c r="G154" s="47">
        <v>0</v>
      </c>
      <c r="H154" s="47">
        <v>0</v>
      </c>
      <c r="I154" s="47">
        <v>0</v>
      </c>
      <c r="J154" s="447">
        <v>0</v>
      </c>
      <c r="K154" s="452">
        <f t="shared" si="30"/>
        <v>0</v>
      </c>
      <c r="L154" s="430">
        <v>0</v>
      </c>
      <c r="M154" s="47">
        <v>0</v>
      </c>
      <c r="N154" s="47">
        <v>0</v>
      </c>
      <c r="O154" s="47">
        <v>0</v>
      </c>
      <c r="P154" s="345">
        <f t="shared" si="27"/>
        <v>0</v>
      </c>
      <c r="Q154" s="47">
        <v>0</v>
      </c>
      <c r="R154" s="47">
        <v>0</v>
      </c>
      <c r="S154" s="47">
        <v>0</v>
      </c>
      <c r="T154" s="447">
        <v>0</v>
      </c>
      <c r="U154" s="452">
        <f t="shared" si="28"/>
        <v>0</v>
      </c>
    </row>
    <row r="155" spans="1:21" s="18" customFormat="1" ht="15" customHeight="1" x14ac:dyDescent="0.25">
      <c r="A155" s="192"/>
      <c r="B155" s="738"/>
      <c r="C155" s="796"/>
      <c r="D155" s="787"/>
      <c r="E155" s="66" t="s">
        <v>121</v>
      </c>
      <c r="F155" s="186">
        <f t="shared" si="29"/>
        <v>0</v>
      </c>
      <c r="G155" s="45">
        <v>0</v>
      </c>
      <c r="H155" s="45">
        <v>0</v>
      </c>
      <c r="I155" s="45">
        <v>0</v>
      </c>
      <c r="J155" s="439">
        <v>0</v>
      </c>
      <c r="K155" s="452">
        <f t="shared" si="30"/>
        <v>0</v>
      </c>
      <c r="L155" s="422">
        <v>0</v>
      </c>
      <c r="M155" s="45">
        <v>0</v>
      </c>
      <c r="N155" s="45">
        <v>0</v>
      </c>
      <c r="O155" s="45">
        <v>0</v>
      </c>
      <c r="P155" s="345">
        <f t="shared" si="27"/>
        <v>0</v>
      </c>
      <c r="Q155" s="45">
        <v>0</v>
      </c>
      <c r="R155" s="45">
        <v>0</v>
      </c>
      <c r="S155" s="45">
        <v>0</v>
      </c>
      <c r="T155" s="439">
        <v>0</v>
      </c>
      <c r="U155" s="452">
        <f t="shared" si="28"/>
        <v>0</v>
      </c>
    </row>
    <row r="156" spans="1:21" s="18" customFormat="1" ht="15.75" customHeight="1" thickBot="1" x14ac:dyDescent="0.3">
      <c r="A156" s="192"/>
      <c r="B156" s="738"/>
      <c r="C156" s="796"/>
      <c r="D156" s="789"/>
      <c r="E156" s="67" t="s">
        <v>116</v>
      </c>
      <c r="F156" s="186">
        <f t="shared" si="29"/>
        <v>1</v>
      </c>
      <c r="G156" s="46">
        <v>1</v>
      </c>
      <c r="H156" s="46">
        <v>0</v>
      </c>
      <c r="I156" s="46">
        <v>0</v>
      </c>
      <c r="J156" s="440">
        <v>0</v>
      </c>
      <c r="K156" s="452">
        <f t="shared" si="30"/>
        <v>1</v>
      </c>
      <c r="L156" s="423">
        <v>0</v>
      </c>
      <c r="M156" s="46">
        <v>0</v>
      </c>
      <c r="N156" s="46">
        <v>0</v>
      </c>
      <c r="O156" s="46">
        <v>0</v>
      </c>
      <c r="P156" s="345">
        <f t="shared" si="27"/>
        <v>0</v>
      </c>
      <c r="Q156" s="46">
        <v>0</v>
      </c>
      <c r="R156" s="46">
        <v>0</v>
      </c>
      <c r="S156" s="46">
        <v>0</v>
      </c>
      <c r="T156" s="440">
        <v>0</v>
      </c>
      <c r="U156" s="452">
        <f t="shared" si="28"/>
        <v>0</v>
      </c>
    </row>
    <row r="157" spans="1:21" s="18" customFormat="1" ht="15" customHeight="1" x14ac:dyDescent="0.25">
      <c r="A157" s="192"/>
      <c r="B157" s="738">
        <v>38</v>
      </c>
      <c r="C157" s="796"/>
      <c r="D157" s="786" t="s">
        <v>645</v>
      </c>
      <c r="E157" s="64" t="s">
        <v>120</v>
      </c>
      <c r="F157" s="186">
        <f t="shared" si="29"/>
        <v>0</v>
      </c>
      <c r="G157" s="51">
        <v>0</v>
      </c>
      <c r="H157" s="51">
        <v>0</v>
      </c>
      <c r="I157" s="51">
        <v>0</v>
      </c>
      <c r="J157" s="441">
        <v>0</v>
      </c>
      <c r="K157" s="452">
        <f t="shared" si="30"/>
        <v>0</v>
      </c>
      <c r="L157" s="428">
        <v>0</v>
      </c>
      <c r="M157" s="51">
        <v>0</v>
      </c>
      <c r="N157" s="51">
        <v>0</v>
      </c>
      <c r="O157" s="51">
        <v>0</v>
      </c>
      <c r="P157" s="345">
        <f t="shared" si="27"/>
        <v>0</v>
      </c>
      <c r="Q157" s="51">
        <v>0</v>
      </c>
      <c r="R157" s="51">
        <v>0</v>
      </c>
      <c r="S157" s="51">
        <v>0</v>
      </c>
      <c r="T157" s="441">
        <v>0</v>
      </c>
      <c r="U157" s="452">
        <f t="shared" si="28"/>
        <v>0</v>
      </c>
    </row>
    <row r="158" spans="1:21" s="18" customFormat="1" ht="15" customHeight="1" x14ac:dyDescent="0.25">
      <c r="A158" s="192"/>
      <c r="B158" s="738"/>
      <c r="C158" s="796"/>
      <c r="D158" s="787"/>
      <c r="E158" s="66" t="s">
        <v>121</v>
      </c>
      <c r="F158" s="186">
        <f t="shared" si="29"/>
        <v>0</v>
      </c>
      <c r="G158" s="45">
        <v>0</v>
      </c>
      <c r="H158" s="45">
        <v>0</v>
      </c>
      <c r="I158" s="45">
        <v>0</v>
      </c>
      <c r="J158" s="439">
        <v>0</v>
      </c>
      <c r="K158" s="452">
        <f t="shared" si="30"/>
        <v>0</v>
      </c>
      <c r="L158" s="422">
        <v>0</v>
      </c>
      <c r="M158" s="45">
        <v>0</v>
      </c>
      <c r="N158" s="45">
        <v>0</v>
      </c>
      <c r="O158" s="45">
        <v>0</v>
      </c>
      <c r="P158" s="345">
        <f t="shared" si="27"/>
        <v>0</v>
      </c>
      <c r="Q158" s="45">
        <v>0</v>
      </c>
      <c r="R158" s="45">
        <v>0</v>
      </c>
      <c r="S158" s="45">
        <v>0</v>
      </c>
      <c r="T158" s="439">
        <v>0</v>
      </c>
      <c r="U158" s="452">
        <f t="shared" si="28"/>
        <v>0</v>
      </c>
    </row>
    <row r="159" spans="1:21" s="18" customFormat="1" ht="15.75" customHeight="1" thickBot="1" x14ac:dyDescent="0.3">
      <c r="A159" s="192"/>
      <c r="B159" s="738"/>
      <c r="C159" s="796"/>
      <c r="D159" s="789"/>
      <c r="E159" s="67" t="s">
        <v>116</v>
      </c>
      <c r="F159" s="186">
        <f t="shared" si="29"/>
        <v>2</v>
      </c>
      <c r="G159" s="46">
        <v>2</v>
      </c>
      <c r="H159" s="46">
        <v>0</v>
      </c>
      <c r="I159" s="46">
        <v>0</v>
      </c>
      <c r="J159" s="440">
        <v>0</v>
      </c>
      <c r="K159" s="452">
        <f t="shared" si="30"/>
        <v>2</v>
      </c>
      <c r="L159" s="423">
        <v>0</v>
      </c>
      <c r="M159" s="46">
        <v>0</v>
      </c>
      <c r="N159" s="46">
        <v>0</v>
      </c>
      <c r="O159" s="46">
        <v>0</v>
      </c>
      <c r="P159" s="345">
        <f t="shared" si="27"/>
        <v>0</v>
      </c>
      <c r="Q159" s="46">
        <v>0</v>
      </c>
      <c r="R159" s="46">
        <v>0</v>
      </c>
      <c r="S159" s="46">
        <v>0</v>
      </c>
      <c r="T159" s="440">
        <v>0</v>
      </c>
      <c r="U159" s="452">
        <f t="shared" si="28"/>
        <v>0</v>
      </c>
    </row>
    <row r="160" spans="1:21" s="18" customFormat="1" ht="15" customHeight="1" x14ac:dyDescent="0.25">
      <c r="A160" s="192"/>
      <c r="B160" s="794">
        <v>39</v>
      </c>
      <c r="C160" s="796"/>
      <c r="D160" s="797" t="s">
        <v>503</v>
      </c>
      <c r="E160" s="64" t="s">
        <v>120</v>
      </c>
      <c r="F160" s="186">
        <f t="shared" si="29"/>
        <v>0</v>
      </c>
      <c r="G160" s="51">
        <v>0</v>
      </c>
      <c r="H160" s="51">
        <v>0</v>
      </c>
      <c r="I160" s="51">
        <v>0</v>
      </c>
      <c r="J160" s="441">
        <v>0</v>
      </c>
      <c r="K160" s="452">
        <f t="shared" si="30"/>
        <v>0</v>
      </c>
      <c r="L160" s="428">
        <v>0</v>
      </c>
      <c r="M160" s="51">
        <v>0</v>
      </c>
      <c r="N160" s="51">
        <v>0</v>
      </c>
      <c r="O160" s="51">
        <v>0</v>
      </c>
      <c r="P160" s="345">
        <f t="shared" si="27"/>
        <v>0</v>
      </c>
      <c r="Q160" s="51">
        <v>0</v>
      </c>
      <c r="R160" s="51">
        <v>0</v>
      </c>
      <c r="S160" s="51">
        <v>0</v>
      </c>
      <c r="T160" s="441">
        <v>0</v>
      </c>
      <c r="U160" s="452">
        <f t="shared" si="28"/>
        <v>0</v>
      </c>
    </row>
    <row r="161" spans="1:21" s="18" customFormat="1" ht="15" customHeight="1" x14ac:dyDescent="0.25">
      <c r="A161" s="192"/>
      <c r="B161" s="759"/>
      <c r="C161" s="796"/>
      <c r="D161" s="787"/>
      <c r="E161" s="66" t="s">
        <v>121</v>
      </c>
      <c r="F161" s="186">
        <f t="shared" si="29"/>
        <v>0</v>
      </c>
      <c r="G161" s="45">
        <v>0</v>
      </c>
      <c r="H161" s="45">
        <v>0</v>
      </c>
      <c r="I161" s="45">
        <v>0</v>
      </c>
      <c r="J161" s="439">
        <v>0</v>
      </c>
      <c r="K161" s="452">
        <f t="shared" si="30"/>
        <v>0</v>
      </c>
      <c r="L161" s="422">
        <v>0</v>
      </c>
      <c r="M161" s="45">
        <v>0</v>
      </c>
      <c r="N161" s="45">
        <v>0</v>
      </c>
      <c r="O161" s="45">
        <v>0</v>
      </c>
      <c r="P161" s="345">
        <f t="shared" si="27"/>
        <v>0</v>
      </c>
      <c r="Q161" s="45">
        <v>0</v>
      </c>
      <c r="R161" s="45">
        <v>0</v>
      </c>
      <c r="S161" s="45">
        <v>0</v>
      </c>
      <c r="T161" s="439">
        <v>0</v>
      </c>
      <c r="U161" s="452">
        <f t="shared" si="28"/>
        <v>0</v>
      </c>
    </row>
    <row r="162" spans="1:21" s="18" customFormat="1" ht="13.5" customHeight="1" thickBot="1" x14ac:dyDescent="0.3">
      <c r="A162" s="192"/>
      <c r="B162" s="759"/>
      <c r="C162" s="796"/>
      <c r="D162" s="787"/>
      <c r="E162" s="67" t="s">
        <v>116</v>
      </c>
      <c r="F162" s="186">
        <f t="shared" si="29"/>
        <v>0</v>
      </c>
      <c r="G162" s="46">
        <v>0</v>
      </c>
      <c r="H162" s="46">
        <v>0</v>
      </c>
      <c r="I162" s="46">
        <v>0</v>
      </c>
      <c r="J162" s="440">
        <v>0</v>
      </c>
      <c r="K162" s="452">
        <f t="shared" si="30"/>
        <v>0</v>
      </c>
      <c r="L162" s="423">
        <v>0</v>
      </c>
      <c r="M162" s="46">
        <v>0</v>
      </c>
      <c r="N162" s="46">
        <v>0</v>
      </c>
      <c r="O162" s="46">
        <v>0</v>
      </c>
      <c r="P162" s="345">
        <f t="shared" si="27"/>
        <v>0</v>
      </c>
      <c r="Q162" s="46">
        <v>0</v>
      </c>
      <c r="R162" s="46">
        <v>0</v>
      </c>
      <c r="S162" s="46">
        <v>0</v>
      </c>
      <c r="T162" s="440">
        <v>0</v>
      </c>
      <c r="U162" s="452">
        <f t="shared" si="28"/>
        <v>0</v>
      </c>
    </row>
    <row r="163" spans="1:21" s="18" customFormat="1" ht="13.5" customHeight="1" thickBot="1" x14ac:dyDescent="0.3">
      <c r="A163" s="192"/>
      <c r="B163" s="759"/>
      <c r="C163" s="796"/>
      <c r="D163" s="788"/>
      <c r="E163" s="241" t="s">
        <v>637</v>
      </c>
      <c r="F163" s="186">
        <f t="shared" si="29"/>
        <v>0</v>
      </c>
      <c r="G163" s="232">
        <v>0</v>
      </c>
      <c r="H163" s="232">
        <v>0</v>
      </c>
      <c r="I163" s="232">
        <v>0</v>
      </c>
      <c r="J163" s="442">
        <v>0</v>
      </c>
      <c r="K163" s="452">
        <f t="shared" si="30"/>
        <v>0</v>
      </c>
      <c r="L163" s="426">
        <v>0</v>
      </c>
      <c r="M163" s="232">
        <v>0</v>
      </c>
      <c r="N163" s="232">
        <v>0</v>
      </c>
      <c r="O163" s="232">
        <v>0</v>
      </c>
      <c r="P163" s="345">
        <f t="shared" si="27"/>
        <v>0</v>
      </c>
      <c r="Q163" s="232">
        <v>0</v>
      </c>
      <c r="R163" s="232">
        <v>0</v>
      </c>
      <c r="S163" s="232">
        <v>0</v>
      </c>
      <c r="T163" s="442">
        <v>0</v>
      </c>
      <c r="U163" s="452">
        <f t="shared" si="28"/>
        <v>0</v>
      </c>
    </row>
    <row r="164" spans="1:21" s="18" customFormat="1" ht="15.75" customHeight="1" thickBot="1" x14ac:dyDescent="0.3">
      <c r="A164" s="192"/>
      <c r="B164" s="737"/>
      <c r="C164" s="796"/>
      <c r="D164" s="789"/>
      <c r="E164" s="241" t="s">
        <v>636</v>
      </c>
      <c r="F164" s="186">
        <f t="shared" si="29"/>
        <v>0</v>
      </c>
      <c r="G164" s="195">
        <v>0</v>
      </c>
      <c r="H164" s="195">
        <v>0</v>
      </c>
      <c r="I164" s="195">
        <v>0</v>
      </c>
      <c r="J164" s="443">
        <v>0</v>
      </c>
      <c r="K164" s="452">
        <f t="shared" si="30"/>
        <v>0</v>
      </c>
      <c r="L164" s="427">
        <v>0</v>
      </c>
      <c r="M164" s="195">
        <v>0</v>
      </c>
      <c r="N164" s="195">
        <v>0</v>
      </c>
      <c r="O164" s="195">
        <v>0</v>
      </c>
      <c r="P164" s="345">
        <f t="shared" si="27"/>
        <v>0</v>
      </c>
      <c r="Q164" s="195">
        <v>0</v>
      </c>
      <c r="R164" s="195">
        <v>0</v>
      </c>
      <c r="S164" s="195">
        <v>0</v>
      </c>
      <c r="T164" s="443">
        <v>0</v>
      </c>
      <c r="U164" s="452">
        <f t="shared" si="28"/>
        <v>0</v>
      </c>
    </row>
    <row r="165" spans="1:21" s="18" customFormat="1" ht="13.5" customHeight="1" x14ac:dyDescent="0.25">
      <c r="A165" s="192"/>
      <c r="B165" s="794">
        <v>40</v>
      </c>
      <c r="C165" s="796"/>
      <c r="D165" s="786" t="s">
        <v>504</v>
      </c>
      <c r="E165" s="64" t="s">
        <v>120</v>
      </c>
      <c r="F165" s="186">
        <f t="shared" si="29"/>
        <v>0</v>
      </c>
      <c r="G165" s="51">
        <v>0</v>
      </c>
      <c r="H165" s="51">
        <v>0</v>
      </c>
      <c r="I165" s="51">
        <v>0</v>
      </c>
      <c r="J165" s="441">
        <v>0</v>
      </c>
      <c r="K165" s="452">
        <f t="shared" si="30"/>
        <v>0</v>
      </c>
      <c r="L165" s="428">
        <v>0</v>
      </c>
      <c r="M165" s="51">
        <v>0</v>
      </c>
      <c r="N165" s="51">
        <v>0</v>
      </c>
      <c r="O165" s="51">
        <v>0</v>
      </c>
      <c r="P165" s="345">
        <f t="shared" si="27"/>
        <v>0</v>
      </c>
      <c r="Q165" s="51">
        <v>0</v>
      </c>
      <c r="R165" s="51">
        <v>0</v>
      </c>
      <c r="S165" s="51">
        <v>0</v>
      </c>
      <c r="T165" s="441">
        <v>0</v>
      </c>
      <c r="U165" s="452">
        <f t="shared" si="28"/>
        <v>0</v>
      </c>
    </row>
    <row r="166" spans="1:21" s="18" customFormat="1" ht="13.5" customHeight="1" x14ac:dyDescent="0.25">
      <c r="A166" s="192"/>
      <c r="B166" s="759"/>
      <c r="C166" s="796"/>
      <c r="D166" s="787"/>
      <c r="E166" s="66" t="s">
        <v>121</v>
      </c>
      <c r="F166" s="186">
        <f t="shared" si="29"/>
        <v>0</v>
      </c>
      <c r="G166" s="45">
        <v>0</v>
      </c>
      <c r="H166" s="45">
        <v>0</v>
      </c>
      <c r="I166" s="45">
        <v>0</v>
      </c>
      <c r="J166" s="439">
        <v>0</v>
      </c>
      <c r="K166" s="452">
        <f t="shared" si="30"/>
        <v>0</v>
      </c>
      <c r="L166" s="422">
        <v>0</v>
      </c>
      <c r="M166" s="45">
        <v>0</v>
      </c>
      <c r="N166" s="45">
        <v>0</v>
      </c>
      <c r="O166" s="45">
        <v>0</v>
      </c>
      <c r="P166" s="345">
        <f t="shared" si="27"/>
        <v>0</v>
      </c>
      <c r="Q166" s="45">
        <v>0</v>
      </c>
      <c r="R166" s="45">
        <v>0</v>
      </c>
      <c r="S166" s="45">
        <v>0</v>
      </c>
      <c r="T166" s="439">
        <v>0</v>
      </c>
      <c r="U166" s="452">
        <f t="shared" si="28"/>
        <v>0</v>
      </c>
    </row>
    <row r="167" spans="1:21" s="18" customFormat="1" ht="13.5" customHeight="1" thickBot="1" x14ac:dyDescent="0.3">
      <c r="A167" s="192"/>
      <c r="B167" s="759"/>
      <c r="C167" s="796"/>
      <c r="D167" s="787"/>
      <c r="E167" s="67" t="s">
        <v>116</v>
      </c>
      <c r="F167" s="186">
        <f t="shared" si="29"/>
        <v>42</v>
      </c>
      <c r="G167" s="46">
        <v>21</v>
      </c>
      <c r="H167" s="46">
        <v>0</v>
      </c>
      <c r="I167" s="46">
        <v>0</v>
      </c>
      <c r="J167" s="440">
        <v>0</v>
      </c>
      <c r="K167" s="452">
        <f t="shared" si="30"/>
        <v>21</v>
      </c>
      <c r="L167" s="423">
        <v>14</v>
      </c>
      <c r="M167" s="46">
        <v>0</v>
      </c>
      <c r="N167" s="46">
        <v>0</v>
      </c>
      <c r="O167" s="46">
        <v>1</v>
      </c>
      <c r="P167" s="345">
        <f t="shared" si="27"/>
        <v>15</v>
      </c>
      <c r="Q167" s="46">
        <v>6</v>
      </c>
      <c r="R167" s="46">
        <v>0</v>
      </c>
      <c r="S167" s="46">
        <v>0</v>
      </c>
      <c r="T167" s="440">
        <v>0</v>
      </c>
      <c r="U167" s="452">
        <f t="shared" si="28"/>
        <v>6</v>
      </c>
    </row>
    <row r="168" spans="1:21" s="18" customFormat="1" ht="13.5" customHeight="1" thickBot="1" x14ac:dyDescent="0.3">
      <c r="A168" s="192"/>
      <c r="B168" s="759"/>
      <c r="C168" s="796"/>
      <c r="D168" s="788"/>
      <c r="E168" s="241" t="s">
        <v>637</v>
      </c>
      <c r="F168" s="186">
        <f t="shared" si="29"/>
        <v>13</v>
      </c>
      <c r="G168" s="232">
        <v>3</v>
      </c>
      <c r="H168" s="232">
        <v>0</v>
      </c>
      <c r="I168" s="232">
        <v>0</v>
      </c>
      <c r="J168" s="442">
        <v>0</v>
      </c>
      <c r="K168" s="452">
        <f t="shared" si="30"/>
        <v>3</v>
      </c>
      <c r="L168" s="426">
        <v>6</v>
      </c>
      <c r="M168" s="232">
        <v>0</v>
      </c>
      <c r="N168" s="232">
        <v>0</v>
      </c>
      <c r="O168" s="232">
        <v>1</v>
      </c>
      <c r="P168" s="345">
        <f t="shared" si="27"/>
        <v>7</v>
      </c>
      <c r="Q168" s="232">
        <v>3</v>
      </c>
      <c r="R168" s="232">
        <v>0</v>
      </c>
      <c r="S168" s="232">
        <v>0</v>
      </c>
      <c r="T168" s="442">
        <v>0</v>
      </c>
      <c r="U168" s="452">
        <f t="shared" si="28"/>
        <v>3</v>
      </c>
    </row>
    <row r="169" spans="1:21" s="18" customFormat="1" ht="15.75" customHeight="1" thickBot="1" x14ac:dyDescent="0.3">
      <c r="A169" s="192"/>
      <c r="B169" s="737"/>
      <c r="C169" s="796"/>
      <c r="D169" s="789"/>
      <c r="E169" s="241" t="s">
        <v>636</v>
      </c>
      <c r="F169" s="186">
        <f t="shared" si="29"/>
        <v>0</v>
      </c>
      <c r="G169" s="195">
        <v>0</v>
      </c>
      <c r="H169" s="195">
        <v>0</v>
      </c>
      <c r="I169" s="195">
        <v>0</v>
      </c>
      <c r="J169" s="443">
        <v>0</v>
      </c>
      <c r="K169" s="452">
        <f t="shared" si="30"/>
        <v>0</v>
      </c>
      <c r="L169" s="427">
        <v>0</v>
      </c>
      <c r="M169" s="195">
        <v>0</v>
      </c>
      <c r="N169" s="195">
        <v>0</v>
      </c>
      <c r="O169" s="195">
        <v>0</v>
      </c>
      <c r="P169" s="345">
        <f t="shared" si="27"/>
        <v>0</v>
      </c>
      <c r="Q169" s="195">
        <v>0</v>
      </c>
      <c r="R169" s="195">
        <v>0</v>
      </c>
      <c r="S169" s="195">
        <v>0</v>
      </c>
      <c r="T169" s="443">
        <v>0</v>
      </c>
      <c r="U169" s="452">
        <f t="shared" si="28"/>
        <v>0</v>
      </c>
    </row>
    <row r="170" spans="1:21" s="18" customFormat="1" ht="13.5" customHeight="1" x14ac:dyDescent="0.25">
      <c r="A170" s="192"/>
      <c r="B170" s="794">
        <v>41</v>
      </c>
      <c r="C170" s="796"/>
      <c r="D170" s="786" t="s">
        <v>505</v>
      </c>
      <c r="E170" s="202" t="s">
        <v>120</v>
      </c>
      <c r="F170" s="186">
        <f t="shared" si="29"/>
        <v>0</v>
      </c>
      <c r="G170" s="197"/>
      <c r="H170" s="197"/>
      <c r="I170" s="197"/>
      <c r="J170" s="444"/>
      <c r="K170" s="452">
        <f t="shared" si="30"/>
        <v>0</v>
      </c>
      <c r="L170" s="424"/>
      <c r="M170" s="197"/>
      <c r="N170" s="197"/>
      <c r="O170" s="197"/>
      <c r="P170" s="345">
        <f t="shared" si="27"/>
        <v>0</v>
      </c>
      <c r="Q170" s="197"/>
      <c r="R170" s="197"/>
      <c r="S170" s="197"/>
      <c r="T170" s="444"/>
      <c r="U170" s="452">
        <f t="shared" si="28"/>
        <v>0</v>
      </c>
    </row>
    <row r="171" spans="1:21" s="18" customFormat="1" ht="15" customHeight="1" x14ac:dyDescent="0.25">
      <c r="A171" s="192"/>
      <c r="B171" s="759"/>
      <c r="C171" s="796"/>
      <c r="D171" s="787"/>
      <c r="E171" s="203" t="s">
        <v>121</v>
      </c>
      <c r="F171" s="186">
        <f t="shared" si="29"/>
        <v>0</v>
      </c>
      <c r="G171" s="185"/>
      <c r="H171" s="185"/>
      <c r="I171" s="185"/>
      <c r="J171" s="445"/>
      <c r="K171" s="452">
        <f t="shared" si="30"/>
        <v>0</v>
      </c>
      <c r="L171" s="425"/>
      <c r="M171" s="185"/>
      <c r="N171" s="185"/>
      <c r="O171" s="185"/>
      <c r="P171" s="345">
        <f t="shared" si="27"/>
        <v>0</v>
      </c>
      <c r="Q171" s="185"/>
      <c r="R171" s="185"/>
      <c r="S171" s="185"/>
      <c r="T171" s="445"/>
      <c r="U171" s="452">
        <f t="shared" si="28"/>
        <v>0</v>
      </c>
    </row>
    <row r="172" spans="1:21" s="18" customFormat="1" ht="13.5" customHeight="1" thickBot="1" x14ac:dyDescent="0.3">
      <c r="A172" s="192"/>
      <c r="B172" s="759"/>
      <c r="C172" s="796"/>
      <c r="D172" s="787"/>
      <c r="E172" s="67" t="s">
        <v>116</v>
      </c>
      <c r="F172" s="186">
        <f t="shared" si="29"/>
        <v>0</v>
      </c>
      <c r="G172" s="46">
        <v>0</v>
      </c>
      <c r="H172" s="46">
        <v>0</v>
      </c>
      <c r="I172" s="46">
        <v>0</v>
      </c>
      <c r="J172" s="440">
        <v>0</v>
      </c>
      <c r="K172" s="452">
        <f t="shared" si="30"/>
        <v>0</v>
      </c>
      <c r="L172" s="423">
        <v>0</v>
      </c>
      <c r="M172" s="46">
        <v>0</v>
      </c>
      <c r="N172" s="46">
        <v>0</v>
      </c>
      <c r="O172" s="46">
        <v>0</v>
      </c>
      <c r="P172" s="345">
        <f t="shared" si="27"/>
        <v>0</v>
      </c>
      <c r="Q172" s="46">
        <v>0</v>
      </c>
      <c r="R172" s="46">
        <v>0</v>
      </c>
      <c r="S172" s="46">
        <v>0</v>
      </c>
      <c r="T172" s="440">
        <v>0</v>
      </c>
      <c r="U172" s="452">
        <f t="shared" si="28"/>
        <v>0</v>
      </c>
    </row>
    <row r="173" spans="1:21" s="18" customFormat="1" ht="13.5" customHeight="1" thickBot="1" x14ac:dyDescent="0.3">
      <c r="A173" s="192"/>
      <c r="B173" s="759"/>
      <c r="C173" s="796"/>
      <c r="D173" s="788"/>
      <c r="E173" s="241" t="s">
        <v>637</v>
      </c>
      <c r="F173" s="186">
        <f t="shared" si="29"/>
        <v>0</v>
      </c>
      <c r="G173" s="232">
        <v>0</v>
      </c>
      <c r="H173" s="232">
        <v>0</v>
      </c>
      <c r="I173" s="232">
        <v>0</v>
      </c>
      <c r="J173" s="442">
        <v>0</v>
      </c>
      <c r="K173" s="452">
        <f t="shared" si="30"/>
        <v>0</v>
      </c>
      <c r="L173" s="426">
        <v>0</v>
      </c>
      <c r="M173" s="232">
        <v>0</v>
      </c>
      <c r="N173" s="232">
        <v>0</v>
      </c>
      <c r="O173" s="232">
        <v>0</v>
      </c>
      <c r="P173" s="345">
        <f t="shared" si="27"/>
        <v>0</v>
      </c>
      <c r="Q173" s="232">
        <v>0</v>
      </c>
      <c r="R173" s="232">
        <v>0</v>
      </c>
      <c r="S173" s="232">
        <v>0</v>
      </c>
      <c r="T173" s="442">
        <v>0</v>
      </c>
      <c r="U173" s="452">
        <f t="shared" si="28"/>
        <v>0</v>
      </c>
    </row>
    <row r="174" spans="1:21" s="18" customFormat="1" ht="15.75" customHeight="1" thickBot="1" x14ac:dyDescent="0.3">
      <c r="A174" s="192"/>
      <c r="B174" s="737"/>
      <c r="C174" s="796"/>
      <c r="D174" s="789"/>
      <c r="E174" s="241" t="s">
        <v>636</v>
      </c>
      <c r="F174" s="186">
        <f t="shared" si="29"/>
        <v>0</v>
      </c>
      <c r="G174" s="195">
        <v>0</v>
      </c>
      <c r="H174" s="195">
        <v>0</v>
      </c>
      <c r="I174" s="195">
        <v>0</v>
      </c>
      <c r="J174" s="443">
        <v>0</v>
      </c>
      <c r="K174" s="452">
        <f t="shared" si="30"/>
        <v>0</v>
      </c>
      <c r="L174" s="427">
        <v>0</v>
      </c>
      <c r="M174" s="195">
        <v>0</v>
      </c>
      <c r="N174" s="195">
        <v>0</v>
      </c>
      <c r="O174" s="195">
        <v>0</v>
      </c>
      <c r="P174" s="345">
        <f t="shared" si="27"/>
        <v>0</v>
      </c>
      <c r="Q174" s="195">
        <v>0</v>
      </c>
      <c r="R174" s="195">
        <v>0</v>
      </c>
      <c r="S174" s="195">
        <v>0</v>
      </c>
      <c r="T174" s="443">
        <v>0</v>
      </c>
      <c r="U174" s="452">
        <f t="shared" si="28"/>
        <v>0</v>
      </c>
    </row>
    <row r="175" spans="1:21" s="18" customFormat="1" ht="15" customHeight="1" x14ac:dyDescent="0.25">
      <c r="A175" s="192"/>
      <c r="B175" s="794">
        <v>42</v>
      </c>
      <c r="C175" s="796"/>
      <c r="D175" s="786" t="s">
        <v>506</v>
      </c>
      <c r="E175" s="64" t="s">
        <v>120</v>
      </c>
      <c r="F175" s="186">
        <f t="shared" si="29"/>
        <v>0</v>
      </c>
      <c r="G175" s="51">
        <v>0</v>
      </c>
      <c r="H175" s="51">
        <v>0</v>
      </c>
      <c r="I175" s="51">
        <v>0</v>
      </c>
      <c r="J175" s="441">
        <v>0</v>
      </c>
      <c r="K175" s="452">
        <f t="shared" si="30"/>
        <v>0</v>
      </c>
      <c r="L175" s="428">
        <v>0</v>
      </c>
      <c r="M175" s="51">
        <v>0</v>
      </c>
      <c r="N175" s="51">
        <v>0</v>
      </c>
      <c r="O175" s="51">
        <v>0</v>
      </c>
      <c r="P175" s="345">
        <f t="shared" si="27"/>
        <v>0</v>
      </c>
      <c r="Q175" s="51">
        <v>0</v>
      </c>
      <c r="R175" s="51">
        <v>0</v>
      </c>
      <c r="S175" s="51">
        <v>0</v>
      </c>
      <c r="T175" s="441">
        <v>0</v>
      </c>
      <c r="U175" s="452">
        <f t="shared" si="28"/>
        <v>0</v>
      </c>
    </row>
    <row r="176" spans="1:21" s="18" customFormat="1" ht="15" customHeight="1" x14ac:dyDescent="0.25">
      <c r="A176" s="192"/>
      <c r="B176" s="759"/>
      <c r="C176" s="796"/>
      <c r="D176" s="787"/>
      <c r="E176" s="66" t="s">
        <v>121</v>
      </c>
      <c r="F176" s="186">
        <f t="shared" si="29"/>
        <v>0</v>
      </c>
      <c r="G176" s="45">
        <v>0</v>
      </c>
      <c r="H176" s="45">
        <v>0</v>
      </c>
      <c r="I176" s="45">
        <v>0</v>
      </c>
      <c r="J176" s="439">
        <v>0</v>
      </c>
      <c r="K176" s="452">
        <f t="shared" si="30"/>
        <v>0</v>
      </c>
      <c r="L176" s="422">
        <v>0</v>
      </c>
      <c r="M176" s="45">
        <v>0</v>
      </c>
      <c r="N176" s="45">
        <v>0</v>
      </c>
      <c r="O176" s="45">
        <v>0</v>
      </c>
      <c r="P176" s="345">
        <f t="shared" si="27"/>
        <v>0</v>
      </c>
      <c r="Q176" s="45">
        <v>0</v>
      </c>
      <c r="R176" s="45">
        <v>0</v>
      </c>
      <c r="S176" s="45">
        <v>0</v>
      </c>
      <c r="T176" s="439">
        <v>0</v>
      </c>
      <c r="U176" s="452">
        <f t="shared" si="28"/>
        <v>0</v>
      </c>
    </row>
    <row r="177" spans="1:21" s="18" customFormat="1" ht="15.75" customHeight="1" thickBot="1" x14ac:dyDescent="0.3">
      <c r="A177" s="192"/>
      <c r="B177" s="759"/>
      <c r="C177" s="796"/>
      <c r="D177" s="787"/>
      <c r="E177" s="67" t="s">
        <v>116</v>
      </c>
      <c r="F177" s="186">
        <f t="shared" si="29"/>
        <v>0</v>
      </c>
      <c r="G177" s="46">
        <v>0</v>
      </c>
      <c r="H177" s="46">
        <v>0</v>
      </c>
      <c r="I177" s="46">
        <v>0</v>
      </c>
      <c r="J177" s="440">
        <v>0</v>
      </c>
      <c r="K177" s="452">
        <f t="shared" si="30"/>
        <v>0</v>
      </c>
      <c r="L177" s="423">
        <v>0</v>
      </c>
      <c r="M177" s="46">
        <v>0</v>
      </c>
      <c r="N177" s="46">
        <v>0</v>
      </c>
      <c r="O177" s="46">
        <v>0</v>
      </c>
      <c r="P177" s="345">
        <f t="shared" si="27"/>
        <v>0</v>
      </c>
      <c r="Q177" s="46">
        <v>0</v>
      </c>
      <c r="R177" s="46">
        <v>0</v>
      </c>
      <c r="S177" s="46">
        <v>0</v>
      </c>
      <c r="T177" s="440">
        <v>0</v>
      </c>
      <c r="U177" s="452">
        <f t="shared" si="28"/>
        <v>0</v>
      </c>
    </row>
    <row r="178" spans="1:21" s="18" customFormat="1" ht="15.75" customHeight="1" thickBot="1" x14ac:dyDescent="0.3">
      <c r="A178" s="192"/>
      <c r="B178" s="759"/>
      <c r="C178" s="796"/>
      <c r="D178" s="788"/>
      <c r="E178" s="241" t="s">
        <v>637</v>
      </c>
      <c r="F178" s="186">
        <f t="shared" si="29"/>
        <v>0</v>
      </c>
      <c r="G178" s="232">
        <v>0</v>
      </c>
      <c r="H178" s="232">
        <v>0</v>
      </c>
      <c r="I178" s="232">
        <v>0</v>
      </c>
      <c r="J178" s="442">
        <v>0</v>
      </c>
      <c r="K178" s="452">
        <f t="shared" si="30"/>
        <v>0</v>
      </c>
      <c r="L178" s="426">
        <v>0</v>
      </c>
      <c r="M178" s="232">
        <v>0</v>
      </c>
      <c r="N178" s="232">
        <v>0</v>
      </c>
      <c r="O178" s="232">
        <v>0</v>
      </c>
      <c r="P178" s="345">
        <f t="shared" si="27"/>
        <v>0</v>
      </c>
      <c r="Q178" s="232">
        <v>0</v>
      </c>
      <c r="R178" s="232">
        <v>0</v>
      </c>
      <c r="S178" s="232">
        <v>0</v>
      </c>
      <c r="T178" s="442">
        <v>0</v>
      </c>
      <c r="U178" s="452">
        <f t="shared" si="28"/>
        <v>0</v>
      </c>
    </row>
    <row r="179" spans="1:21" s="18" customFormat="1" ht="15.75" customHeight="1" thickBot="1" x14ac:dyDescent="0.3">
      <c r="A179" s="192"/>
      <c r="B179" s="737"/>
      <c r="C179" s="796"/>
      <c r="D179" s="789"/>
      <c r="E179" s="241" t="s">
        <v>636</v>
      </c>
      <c r="F179" s="186">
        <f t="shared" si="29"/>
        <v>0</v>
      </c>
      <c r="G179" s="195">
        <v>0</v>
      </c>
      <c r="H179" s="195">
        <v>0</v>
      </c>
      <c r="I179" s="195">
        <v>0</v>
      </c>
      <c r="J179" s="443">
        <v>0</v>
      </c>
      <c r="K179" s="452">
        <f t="shared" si="30"/>
        <v>0</v>
      </c>
      <c r="L179" s="427">
        <v>0</v>
      </c>
      <c r="M179" s="195">
        <v>0</v>
      </c>
      <c r="N179" s="195">
        <v>0</v>
      </c>
      <c r="O179" s="195">
        <v>0</v>
      </c>
      <c r="P179" s="345">
        <f t="shared" si="27"/>
        <v>0</v>
      </c>
      <c r="Q179" s="195">
        <v>0</v>
      </c>
      <c r="R179" s="195">
        <v>0</v>
      </c>
      <c r="S179" s="195">
        <v>0</v>
      </c>
      <c r="T179" s="443">
        <v>0</v>
      </c>
      <c r="U179" s="452">
        <f t="shared" si="28"/>
        <v>0</v>
      </c>
    </row>
    <row r="180" spans="1:21" s="18" customFormat="1" ht="13.5" customHeight="1" x14ac:dyDescent="0.25">
      <c r="A180" s="192"/>
      <c r="B180" s="794">
        <v>43</v>
      </c>
      <c r="C180" s="796"/>
      <c r="D180" s="786" t="s">
        <v>646</v>
      </c>
      <c r="E180" s="202" t="s">
        <v>120</v>
      </c>
      <c r="F180" s="186">
        <f t="shared" si="29"/>
        <v>0</v>
      </c>
      <c r="G180" s="197"/>
      <c r="H180" s="197"/>
      <c r="I180" s="197"/>
      <c r="J180" s="444"/>
      <c r="K180" s="452">
        <f t="shared" si="30"/>
        <v>0</v>
      </c>
      <c r="L180" s="424"/>
      <c r="M180" s="197"/>
      <c r="N180" s="197"/>
      <c r="O180" s="197"/>
      <c r="P180" s="345">
        <f t="shared" si="27"/>
        <v>0</v>
      </c>
      <c r="Q180" s="197"/>
      <c r="R180" s="197"/>
      <c r="S180" s="197"/>
      <c r="T180" s="444"/>
      <c r="U180" s="452">
        <f t="shared" si="28"/>
        <v>0</v>
      </c>
    </row>
    <row r="181" spans="1:21" s="18" customFormat="1" ht="13.5" customHeight="1" x14ac:dyDescent="0.25">
      <c r="A181" s="192"/>
      <c r="B181" s="759"/>
      <c r="C181" s="796"/>
      <c r="D181" s="787"/>
      <c r="E181" s="203" t="s">
        <v>121</v>
      </c>
      <c r="F181" s="186">
        <f t="shared" si="29"/>
        <v>0</v>
      </c>
      <c r="G181" s="185"/>
      <c r="H181" s="185"/>
      <c r="I181" s="185"/>
      <c r="J181" s="445"/>
      <c r="K181" s="452">
        <f t="shared" si="30"/>
        <v>0</v>
      </c>
      <c r="L181" s="425"/>
      <c r="M181" s="185"/>
      <c r="N181" s="185"/>
      <c r="O181" s="185"/>
      <c r="P181" s="345">
        <f t="shared" si="27"/>
        <v>0</v>
      </c>
      <c r="Q181" s="185"/>
      <c r="R181" s="185"/>
      <c r="S181" s="185"/>
      <c r="T181" s="445"/>
      <c r="U181" s="452">
        <f t="shared" si="28"/>
        <v>0</v>
      </c>
    </row>
    <row r="182" spans="1:21" s="18" customFormat="1" ht="13.5" customHeight="1" thickBot="1" x14ac:dyDescent="0.3">
      <c r="A182" s="192"/>
      <c r="B182" s="759"/>
      <c r="C182" s="796"/>
      <c r="D182" s="787"/>
      <c r="E182" s="67" t="s">
        <v>116</v>
      </c>
      <c r="F182" s="186">
        <f t="shared" si="29"/>
        <v>0</v>
      </c>
      <c r="G182" s="46">
        <v>0</v>
      </c>
      <c r="H182" s="46">
        <v>0</v>
      </c>
      <c r="I182" s="46">
        <v>0</v>
      </c>
      <c r="J182" s="440">
        <v>0</v>
      </c>
      <c r="K182" s="452">
        <f t="shared" si="30"/>
        <v>0</v>
      </c>
      <c r="L182" s="423">
        <v>0</v>
      </c>
      <c r="M182" s="46">
        <v>0</v>
      </c>
      <c r="N182" s="46">
        <v>0</v>
      </c>
      <c r="O182" s="46">
        <v>0</v>
      </c>
      <c r="P182" s="345">
        <f t="shared" si="27"/>
        <v>0</v>
      </c>
      <c r="Q182" s="46">
        <v>0</v>
      </c>
      <c r="R182" s="46">
        <v>0</v>
      </c>
      <c r="S182" s="46">
        <v>0</v>
      </c>
      <c r="T182" s="440">
        <v>0</v>
      </c>
      <c r="U182" s="452">
        <f t="shared" si="28"/>
        <v>0</v>
      </c>
    </row>
    <row r="183" spans="1:21" s="18" customFormat="1" ht="13.5" customHeight="1" thickBot="1" x14ac:dyDescent="0.3">
      <c r="A183" s="192"/>
      <c r="B183" s="759"/>
      <c r="C183" s="796"/>
      <c r="D183" s="788"/>
      <c r="E183" s="241" t="s">
        <v>637</v>
      </c>
      <c r="F183" s="186">
        <f t="shared" si="29"/>
        <v>0</v>
      </c>
      <c r="G183" s="232">
        <v>0</v>
      </c>
      <c r="H183" s="232">
        <v>0</v>
      </c>
      <c r="I183" s="232">
        <v>0</v>
      </c>
      <c r="J183" s="442">
        <v>0</v>
      </c>
      <c r="K183" s="452">
        <f t="shared" si="30"/>
        <v>0</v>
      </c>
      <c r="L183" s="426">
        <v>0</v>
      </c>
      <c r="M183" s="232">
        <v>0</v>
      </c>
      <c r="N183" s="232">
        <v>0</v>
      </c>
      <c r="O183" s="232">
        <v>0</v>
      </c>
      <c r="P183" s="345">
        <f t="shared" si="27"/>
        <v>0</v>
      </c>
      <c r="Q183" s="232">
        <v>0</v>
      </c>
      <c r="R183" s="232">
        <v>0</v>
      </c>
      <c r="S183" s="232">
        <v>0</v>
      </c>
      <c r="T183" s="442">
        <v>0</v>
      </c>
      <c r="U183" s="452">
        <f t="shared" si="28"/>
        <v>0</v>
      </c>
    </row>
    <row r="184" spans="1:21" s="18" customFormat="1" ht="15.75" customHeight="1" thickBot="1" x14ac:dyDescent="0.3">
      <c r="A184" s="192"/>
      <c r="B184" s="737"/>
      <c r="C184" s="796"/>
      <c r="D184" s="789"/>
      <c r="E184" s="241" t="s">
        <v>636</v>
      </c>
      <c r="F184" s="186">
        <f t="shared" si="29"/>
        <v>0</v>
      </c>
      <c r="G184" s="195">
        <v>0</v>
      </c>
      <c r="H184" s="195">
        <v>0</v>
      </c>
      <c r="I184" s="195">
        <v>0</v>
      </c>
      <c r="J184" s="443">
        <v>0</v>
      </c>
      <c r="K184" s="452">
        <f t="shared" si="30"/>
        <v>0</v>
      </c>
      <c r="L184" s="427">
        <v>0</v>
      </c>
      <c r="M184" s="195">
        <v>0</v>
      </c>
      <c r="N184" s="195">
        <v>0</v>
      </c>
      <c r="O184" s="195">
        <v>0</v>
      </c>
      <c r="P184" s="345">
        <f t="shared" si="27"/>
        <v>0</v>
      </c>
      <c r="Q184" s="195">
        <v>0</v>
      </c>
      <c r="R184" s="195">
        <v>0</v>
      </c>
      <c r="S184" s="195">
        <v>0</v>
      </c>
      <c r="T184" s="443">
        <v>0</v>
      </c>
      <c r="U184" s="452">
        <f t="shared" si="28"/>
        <v>0</v>
      </c>
    </row>
    <row r="185" spans="1:21" s="18" customFormat="1" ht="23.25" customHeight="1" x14ac:dyDescent="0.25">
      <c r="A185" s="192"/>
      <c r="B185" s="794">
        <v>44</v>
      </c>
      <c r="C185" s="796"/>
      <c r="D185" s="786" t="s">
        <v>507</v>
      </c>
      <c r="E185" s="202" t="s">
        <v>120</v>
      </c>
      <c r="F185" s="186">
        <f t="shared" si="29"/>
        <v>0</v>
      </c>
      <c r="G185" s="197"/>
      <c r="H185" s="197"/>
      <c r="I185" s="197"/>
      <c r="J185" s="444"/>
      <c r="K185" s="452">
        <f t="shared" si="30"/>
        <v>0</v>
      </c>
      <c r="L185" s="424"/>
      <c r="M185" s="197"/>
      <c r="N185" s="197"/>
      <c r="O185" s="197"/>
      <c r="P185" s="345">
        <f t="shared" si="27"/>
        <v>0</v>
      </c>
      <c r="Q185" s="197"/>
      <c r="R185" s="197"/>
      <c r="S185" s="197"/>
      <c r="T185" s="444"/>
      <c r="U185" s="452">
        <f t="shared" si="28"/>
        <v>0</v>
      </c>
    </row>
    <row r="186" spans="1:21" s="18" customFormat="1" ht="23.25" customHeight="1" x14ac:dyDescent="0.25">
      <c r="A186" s="192"/>
      <c r="B186" s="759"/>
      <c r="C186" s="796"/>
      <c r="D186" s="787"/>
      <c r="E186" s="203" t="s">
        <v>121</v>
      </c>
      <c r="F186" s="186">
        <f t="shared" si="29"/>
        <v>0</v>
      </c>
      <c r="G186" s="185"/>
      <c r="H186" s="185"/>
      <c r="I186" s="185"/>
      <c r="J186" s="445"/>
      <c r="K186" s="452">
        <f t="shared" si="30"/>
        <v>0</v>
      </c>
      <c r="L186" s="425"/>
      <c r="M186" s="185"/>
      <c r="N186" s="185"/>
      <c r="O186" s="185"/>
      <c r="P186" s="345">
        <f t="shared" si="27"/>
        <v>0</v>
      </c>
      <c r="Q186" s="185"/>
      <c r="R186" s="185"/>
      <c r="S186" s="185"/>
      <c r="T186" s="445"/>
      <c r="U186" s="452">
        <f t="shared" si="28"/>
        <v>0</v>
      </c>
    </row>
    <row r="187" spans="1:21" s="18" customFormat="1" ht="23.25" customHeight="1" thickBot="1" x14ac:dyDescent="0.3">
      <c r="A187" s="192"/>
      <c r="B187" s="759"/>
      <c r="C187" s="796"/>
      <c r="D187" s="787"/>
      <c r="E187" s="67" t="s">
        <v>116</v>
      </c>
      <c r="F187" s="186">
        <f t="shared" si="29"/>
        <v>0</v>
      </c>
      <c r="G187" s="46">
        <v>0</v>
      </c>
      <c r="H187" s="46">
        <v>0</v>
      </c>
      <c r="I187" s="46">
        <v>0</v>
      </c>
      <c r="J187" s="440">
        <v>0</v>
      </c>
      <c r="K187" s="452">
        <f t="shared" si="30"/>
        <v>0</v>
      </c>
      <c r="L187" s="423">
        <v>0</v>
      </c>
      <c r="M187" s="46">
        <v>0</v>
      </c>
      <c r="N187" s="46">
        <v>0</v>
      </c>
      <c r="O187" s="46">
        <v>0</v>
      </c>
      <c r="P187" s="345">
        <f t="shared" si="27"/>
        <v>0</v>
      </c>
      <c r="Q187" s="46">
        <v>0</v>
      </c>
      <c r="R187" s="46">
        <v>0</v>
      </c>
      <c r="S187" s="46">
        <v>0</v>
      </c>
      <c r="T187" s="440">
        <v>0</v>
      </c>
      <c r="U187" s="452">
        <f t="shared" si="28"/>
        <v>0</v>
      </c>
    </row>
    <row r="188" spans="1:21" s="18" customFormat="1" ht="23.25" customHeight="1" thickBot="1" x14ac:dyDescent="0.3">
      <c r="A188" s="192"/>
      <c r="B188" s="759"/>
      <c r="C188" s="796"/>
      <c r="D188" s="788"/>
      <c r="E188" s="241" t="s">
        <v>637</v>
      </c>
      <c r="F188" s="186">
        <f t="shared" si="29"/>
        <v>0</v>
      </c>
      <c r="G188" s="232">
        <v>0</v>
      </c>
      <c r="H188" s="232">
        <v>0</v>
      </c>
      <c r="I188" s="232">
        <v>0</v>
      </c>
      <c r="J188" s="442">
        <v>0</v>
      </c>
      <c r="K188" s="452">
        <f t="shared" si="30"/>
        <v>0</v>
      </c>
      <c r="L188" s="426">
        <v>0</v>
      </c>
      <c r="M188" s="232">
        <v>0</v>
      </c>
      <c r="N188" s="232">
        <v>0</v>
      </c>
      <c r="O188" s="232">
        <v>0</v>
      </c>
      <c r="P188" s="345">
        <f t="shared" si="27"/>
        <v>0</v>
      </c>
      <c r="Q188" s="232">
        <v>0</v>
      </c>
      <c r="R188" s="232">
        <v>0</v>
      </c>
      <c r="S188" s="232">
        <v>0</v>
      </c>
      <c r="T188" s="442">
        <v>0</v>
      </c>
      <c r="U188" s="452">
        <f t="shared" si="28"/>
        <v>0</v>
      </c>
    </row>
    <row r="189" spans="1:21" s="18" customFormat="1" ht="23.25" customHeight="1" thickBot="1" x14ac:dyDescent="0.3">
      <c r="A189" s="192"/>
      <c r="B189" s="737"/>
      <c r="C189" s="796"/>
      <c r="D189" s="789"/>
      <c r="E189" s="241" t="s">
        <v>636</v>
      </c>
      <c r="F189" s="186">
        <f t="shared" si="29"/>
        <v>0</v>
      </c>
      <c r="G189" s="195">
        <v>0</v>
      </c>
      <c r="H189" s="195">
        <v>0</v>
      </c>
      <c r="I189" s="195">
        <v>0</v>
      </c>
      <c r="J189" s="443">
        <v>0</v>
      </c>
      <c r="K189" s="452">
        <f t="shared" si="30"/>
        <v>0</v>
      </c>
      <c r="L189" s="427">
        <v>0</v>
      </c>
      <c r="M189" s="195">
        <v>0</v>
      </c>
      <c r="N189" s="195">
        <v>0</v>
      </c>
      <c r="O189" s="195">
        <v>0</v>
      </c>
      <c r="P189" s="345">
        <f t="shared" si="27"/>
        <v>0</v>
      </c>
      <c r="Q189" s="195">
        <v>0</v>
      </c>
      <c r="R189" s="195">
        <v>0</v>
      </c>
      <c r="S189" s="195">
        <v>0</v>
      </c>
      <c r="T189" s="443">
        <v>0</v>
      </c>
      <c r="U189" s="452">
        <f t="shared" si="28"/>
        <v>0</v>
      </c>
    </row>
    <row r="190" spans="1:21" s="18" customFormat="1" ht="13.5" customHeight="1" x14ac:dyDescent="0.25">
      <c r="A190" s="192"/>
      <c r="B190" s="794">
        <v>45</v>
      </c>
      <c r="C190" s="796"/>
      <c r="D190" s="786" t="s">
        <v>508</v>
      </c>
      <c r="E190" s="64" t="s">
        <v>120</v>
      </c>
      <c r="F190" s="186">
        <f t="shared" si="29"/>
        <v>0</v>
      </c>
      <c r="G190" s="51">
        <v>0</v>
      </c>
      <c r="H190" s="51">
        <v>0</v>
      </c>
      <c r="I190" s="51">
        <v>0</v>
      </c>
      <c r="J190" s="441">
        <v>0</v>
      </c>
      <c r="K190" s="452">
        <f t="shared" si="30"/>
        <v>0</v>
      </c>
      <c r="L190" s="428">
        <v>0</v>
      </c>
      <c r="M190" s="51">
        <v>0</v>
      </c>
      <c r="N190" s="51">
        <v>0</v>
      </c>
      <c r="O190" s="51">
        <v>0</v>
      </c>
      <c r="P190" s="345">
        <f t="shared" si="27"/>
        <v>0</v>
      </c>
      <c r="Q190" s="51">
        <v>0</v>
      </c>
      <c r="R190" s="51">
        <v>0</v>
      </c>
      <c r="S190" s="51">
        <v>0</v>
      </c>
      <c r="T190" s="441">
        <v>0</v>
      </c>
      <c r="U190" s="452">
        <f t="shared" si="28"/>
        <v>0</v>
      </c>
    </row>
    <row r="191" spans="1:21" s="18" customFormat="1" ht="13.5" customHeight="1" x14ac:dyDescent="0.25">
      <c r="A191" s="192"/>
      <c r="B191" s="759"/>
      <c r="C191" s="796"/>
      <c r="D191" s="787"/>
      <c r="E191" s="66" t="s">
        <v>121</v>
      </c>
      <c r="F191" s="186">
        <f t="shared" si="29"/>
        <v>0</v>
      </c>
      <c r="G191" s="45">
        <v>0</v>
      </c>
      <c r="H191" s="45">
        <v>0</v>
      </c>
      <c r="I191" s="45">
        <v>0</v>
      </c>
      <c r="J191" s="439">
        <v>0</v>
      </c>
      <c r="K191" s="452">
        <f t="shared" si="30"/>
        <v>0</v>
      </c>
      <c r="L191" s="422">
        <v>0</v>
      </c>
      <c r="M191" s="45">
        <v>0</v>
      </c>
      <c r="N191" s="45">
        <v>0</v>
      </c>
      <c r="O191" s="45">
        <v>0</v>
      </c>
      <c r="P191" s="345">
        <f t="shared" si="27"/>
        <v>0</v>
      </c>
      <c r="Q191" s="45">
        <v>0</v>
      </c>
      <c r="R191" s="45">
        <v>0</v>
      </c>
      <c r="S191" s="45">
        <v>0</v>
      </c>
      <c r="T191" s="439">
        <v>0</v>
      </c>
      <c r="U191" s="452">
        <f t="shared" si="28"/>
        <v>0</v>
      </c>
    </row>
    <row r="192" spans="1:21" s="18" customFormat="1" ht="15.75" customHeight="1" thickBot="1" x14ac:dyDescent="0.3">
      <c r="A192" s="192"/>
      <c r="B192" s="759"/>
      <c r="C192" s="796"/>
      <c r="D192" s="787"/>
      <c r="E192" s="67" t="s">
        <v>116</v>
      </c>
      <c r="F192" s="186">
        <f t="shared" si="29"/>
        <v>0</v>
      </c>
      <c r="G192" s="46">
        <v>0</v>
      </c>
      <c r="H192" s="46">
        <v>0</v>
      </c>
      <c r="I192" s="46">
        <v>0</v>
      </c>
      <c r="J192" s="440">
        <v>0</v>
      </c>
      <c r="K192" s="452">
        <f t="shared" si="30"/>
        <v>0</v>
      </c>
      <c r="L192" s="423">
        <v>0</v>
      </c>
      <c r="M192" s="46">
        <v>0</v>
      </c>
      <c r="N192" s="46">
        <v>0</v>
      </c>
      <c r="O192" s="46">
        <v>0</v>
      </c>
      <c r="P192" s="345">
        <f t="shared" si="27"/>
        <v>0</v>
      </c>
      <c r="Q192" s="46">
        <v>0</v>
      </c>
      <c r="R192" s="46">
        <v>0</v>
      </c>
      <c r="S192" s="46">
        <v>0</v>
      </c>
      <c r="T192" s="440">
        <v>0</v>
      </c>
      <c r="U192" s="452">
        <f t="shared" si="28"/>
        <v>0</v>
      </c>
    </row>
    <row r="193" spans="1:21" s="18" customFormat="1" ht="15.75" customHeight="1" thickBot="1" x14ac:dyDescent="0.3">
      <c r="A193" s="192"/>
      <c r="B193" s="759"/>
      <c r="C193" s="796"/>
      <c r="D193" s="788"/>
      <c r="E193" s="241" t="s">
        <v>637</v>
      </c>
      <c r="F193" s="186">
        <f t="shared" si="29"/>
        <v>0</v>
      </c>
      <c r="G193" s="232">
        <v>0</v>
      </c>
      <c r="H193" s="232">
        <v>0</v>
      </c>
      <c r="I193" s="232">
        <v>0</v>
      </c>
      <c r="J193" s="442">
        <v>0</v>
      </c>
      <c r="K193" s="452">
        <f t="shared" si="30"/>
        <v>0</v>
      </c>
      <c r="L193" s="426">
        <v>0</v>
      </c>
      <c r="M193" s="232">
        <v>0</v>
      </c>
      <c r="N193" s="232">
        <v>0</v>
      </c>
      <c r="O193" s="232">
        <v>0</v>
      </c>
      <c r="P193" s="345">
        <f t="shared" si="27"/>
        <v>0</v>
      </c>
      <c r="Q193" s="232">
        <v>0</v>
      </c>
      <c r="R193" s="232">
        <v>0</v>
      </c>
      <c r="S193" s="232">
        <v>0</v>
      </c>
      <c r="T193" s="442">
        <v>0</v>
      </c>
      <c r="U193" s="452">
        <f t="shared" si="28"/>
        <v>0</v>
      </c>
    </row>
    <row r="194" spans="1:21" s="18" customFormat="1" ht="15.75" customHeight="1" thickBot="1" x14ac:dyDescent="0.3">
      <c r="A194" s="192"/>
      <c r="B194" s="737"/>
      <c r="C194" s="796"/>
      <c r="D194" s="789"/>
      <c r="E194" s="241" t="s">
        <v>636</v>
      </c>
      <c r="F194" s="186">
        <f t="shared" si="29"/>
        <v>0</v>
      </c>
      <c r="G194" s="195">
        <v>0</v>
      </c>
      <c r="H194" s="195">
        <v>0</v>
      </c>
      <c r="I194" s="195">
        <v>0</v>
      </c>
      <c r="J194" s="443">
        <v>0</v>
      </c>
      <c r="K194" s="452">
        <f t="shared" si="30"/>
        <v>0</v>
      </c>
      <c r="L194" s="427">
        <v>0</v>
      </c>
      <c r="M194" s="195">
        <v>0</v>
      </c>
      <c r="N194" s="195">
        <v>0</v>
      </c>
      <c r="O194" s="195">
        <v>0</v>
      </c>
      <c r="P194" s="345">
        <f t="shared" si="27"/>
        <v>0</v>
      </c>
      <c r="Q194" s="195">
        <v>0</v>
      </c>
      <c r="R194" s="195">
        <v>0</v>
      </c>
      <c r="S194" s="195">
        <v>0</v>
      </c>
      <c r="T194" s="443">
        <v>0</v>
      </c>
      <c r="U194" s="452">
        <f t="shared" si="28"/>
        <v>0</v>
      </c>
    </row>
    <row r="195" spans="1:21" s="18" customFormat="1" ht="13.5" customHeight="1" x14ac:dyDescent="0.25">
      <c r="A195" s="192"/>
      <c r="B195" s="794">
        <v>46</v>
      </c>
      <c r="C195" s="796"/>
      <c r="D195" s="786" t="s">
        <v>509</v>
      </c>
      <c r="E195" s="64" t="s">
        <v>120</v>
      </c>
      <c r="F195" s="186">
        <f t="shared" si="29"/>
        <v>0</v>
      </c>
      <c r="G195" s="51">
        <v>0</v>
      </c>
      <c r="H195" s="51">
        <v>0</v>
      </c>
      <c r="I195" s="51">
        <v>0</v>
      </c>
      <c r="J195" s="441">
        <v>0</v>
      </c>
      <c r="K195" s="452">
        <f t="shared" si="30"/>
        <v>0</v>
      </c>
      <c r="L195" s="428">
        <v>0</v>
      </c>
      <c r="M195" s="51">
        <v>0</v>
      </c>
      <c r="N195" s="51">
        <v>0</v>
      </c>
      <c r="O195" s="51">
        <v>0</v>
      </c>
      <c r="P195" s="345">
        <f t="shared" si="27"/>
        <v>0</v>
      </c>
      <c r="Q195" s="51">
        <v>0</v>
      </c>
      <c r="R195" s="51">
        <v>0</v>
      </c>
      <c r="S195" s="51">
        <v>0</v>
      </c>
      <c r="T195" s="441">
        <v>0</v>
      </c>
      <c r="U195" s="452">
        <f t="shared" si="28"/>
        <v>0</v>
      </c>
    </row>
    <row r="196" spans="1:21" s="18" customFormat="1" ht="13.5" customHeight="1" x14ac:dyDescent="0.25">
      <c r="A196" s="192"/>
      <c r="B196" s="759"/>
      <c r="C196" s="796"/>
      <c r="D196" s="787"/>
      <c r="E196" s="66" t="s">
        <v>121</v>
      </c>
      <c r="F196" s="186">
        <f t="shared" si="29"/>
        <v>0</v>
      </c>
      <c r="G196" s="45">
        <v>0</v>
      </c>
      <c r="H196" s="45">
        <v>0</v>
      </c>
      <c r="I196" s="45">
        <v>0</v>
      </c>
      <c r="J196" s="439">
        <v>0</v>
      </c>
      <c r="K196" s="452">
        <f t="shared" si="30"/>
        <v>0</v>
      </c>
      <c r="L196" s="422">
        <v>0</v>
      </c>
      <c r="M196" s="45">
        <v>0</v>
      </c>
      <c r="N196" s="45">
        <v>0</v>
      </c>
      <c r="O196" s="45">
        <v>0</v>
      </c>
      <c r="P196" s="345">
        <f t="shared" si="27"/>
        <v>0</v>
      </c>
      <c r="Q196" s="45">
        <v>0</v>
      </c>
      <c r="R196" s="45">
        <v>0</v>
      </c>
      <c r="S196" s="45">
        <v>0</v>
      </c>
      <c r="T196" s="439">
        <v>0</v>
      </c>
      <c r="U196" s="452">
        <f t="shared" si="28"/>
        <v>0</v>
      </c>
    </row>
    <row r="197" spans="1:21" s="18" customFormat="1" ht="15.75" customHeight="1" thickBot="1" x14ac:dyDescent="0.3">
      <c r="A197" s="192"/>
      <c r="B197" s="759"/>
      <c r="C197" s="796"/>
      <c r="D197" s="787"/>
      <c r="E197" s="67" t="s">
        <v>116</v>
      </c>
      <c r="F197" s="186">
        <f t="shared" si="29"/>
        <v>0</v>
      </c>
      <c r="G197" s="46">
        <v>0</v>
      </c>
      <c r="H197" s="46">
        <v>0</v>
      </c>
      <c r="I197" s="46">
        <v>0</v>
      </c>
      <c r="J197" s="440">
        <v>0</v>
      </c>
      <c r="K197" s="452">
        <f t="shared" si="30"/>
        <v>0</v>
      </c>
      <c r="L197" s="423">
        <v>0</v>
      </c>
      <c r="M197" s="46">
        <v>0</v>
      </c>
      <c r="N197" s="46">
        <v>0</v>
      </c>
      <c r="O197" s="46">
        <v>0</v>
      </c>
      <c r="P197" s="345">
        <f t="shared" si="27"/>
        <v>0</v>
      </c>
      <c r="Q197" s="46">
        <v>0</v>
      </c>
      <c r="R197" s="46">
        <v>0</v>
      </c>
      <c r="S197" s="46">
        <v>0</v>
      </c>
      <c r="T197" s="440">
        <v>0</v>
      </c>
      <c r="U197" s="452">
        <f t="shared" si="28"/>
        <v>0</v>
      </c>
    </row>
    <row r="198" spans="1:21" s="18" customFormat="1" ht="15.75" customHeight="1" thickBot="1" x14ac:dyDescent="0.3">
      <c r="A198" s="192"/>
      <c r="B198" s="759"/>
      <c r="C198" s="796"/>
      <c r="D198" s="788"/>
      <c r="E198" s="241" t="s">
        <v>637</v>
      </c>
      <c r="F198" s="186">
        <f t="shared" si="29"/>
        <v>0</v>
      </c>
      <c r="G198" s="232">
        <v>0</v>
      </c>
      <c r="H198" s="232">
        <v>0</v>
      </c>
      <c r="I198" s="232">
        <v>0</v>
      </c>
      <c r="J198" s="442">
        <v>0</v>
      </c>
      <c r="K198" s="452">
        <f t="shared" si="30"/>
        <v>0</v>
      </c>
      <c r="L198" s="426">
        <v>0</v>
      </c>
      <c r="M198" s="232">
        <v>0</v>
      </c>
      <c r="N198" s="232">
        <v>0</v>
      </c>
      <c r="O198" s="232">
        <v>0</v>
      </c>
      <c r="P198" s="345">
        <f t="shared" si="27"/>
        <v>0</v>
      </c>
      <c r="Q198" s="232">
        <v>0</v>
      </c>
      <c r="R198" s="232">
        <v>0</v>
      </c>
      <c r="S198" s="232">
        <v>0</v>
      </c>
      <c r="T198" s="442">
        <v>0</v>
      </c>
      <c r="U198" s="452">
        <f t="shared" si="28"/>
        <v>0</v>
      </c>
    </row>
    <row r="199" spans="1:21" s="18" customFormat="1" ht="15.75" customHeight="1" thickBot="1" x14ac:dyDescent="0.3">
      <c r="A199" s="192"/>
      <c r="B199" s="737"/>
      <c r="C199" s="796"/>
      <c r="D199" s="789"/>
      <c r="E199" s="241" t="s">
        <v>636</v>
      </c>
      <c r="F199" s="186">
        <f t="shared" si="29"/>
        <v>0</v>
      </c>
      <c r="G199" s="195">
        <v>0</v>
      </c>
      <c r="H199" s="195">
        <v>0</v>
      </c>
      <c r="I199" s="195">
        <v>0</v>
      </c>
      <c r="J199" s="443">
        <v>0</v>
      </c>
      <c r="K199" s="452">
        <f t="shared" si="30"/>
        <v>0</v>
      </c>
      <c r="L199" s="427">
        <v>0</v>
      </c>
      <c r="M199" s="195">
        <v>0</v>
      </c>
      <c r="N199" s="195">
        <v>0</v>
      </c>
      <c r="O199" s="195">
        <v>0</v>
      </c>
      <c r="P199" s="345">
        <f t="shared" si="27"/>
        <v>0</v>
      </c>
      <c r="Q199" s="195">
        <v>0</v>
      </c>
      <c r="R199" s="195">
        <v>0</v>
      </c>
      <c r="S199" s="195">
        <v>0</v>
      </c>
      <c r="T199" s="443">
        <v>0</v>
      </c>
      <c r="U199" s="452">
        <f t="shared" si="28"/>
        <v>0</v>
      </c>
    </row>
    <row r="200" spans="1:21" s="18" customFormat="1" ht="15" customHeight="1" x14ac:dyDescent="0.25">
      <c r="A200" s="192"/>
      <c r="B200" s="794">
        <v>47</v>
      </c>
      <c r="C200" s="796"/>
      <c r="D200" s="797" t="s">
        <v>467</v>
      </c>
      <c r="E200" s="202" t="s">
        <v>120</v>
      </c>
      <c r="F200" s="186">
        <f t="shared" si="29"/>
        <v>0</v>
      </c>
      <c r="G200" s="197"/>
      <c r="H200" s="197"/>
      <c r="I200" s="197"/>
      <c r="J200" s="444"/>
      <c r="K200" s="452">
        <f t="shared" si="30"/>
        <v>0</v>
      </c>
      <c r="L200" s="424"/>
      <c r="M200" s="197"/>
      <c r="N200" s="197"/>
      <c r="O200" s="197"/>
      <c r="P200" s="345">
        <f t="shared" si="27"/>
        <v>0</v>
      </c>
      <c r="Q200" s="197"/>
      <c r="R200" s="197"/>
      <c r="S200" s="197"/>
      <c r="T200" s="444"/>
      <c r="U200" s="452">
        <f t="shared" si="28"/>
        <v>0</v>
      </c>
    </row>
    <row r="201" spans="1:21" s="18" customFormat="1" ht="15" customHeight="1" x14ac:dyDescent="0.25">
      <c r="A201" s="192"/>
      <c r="B201" s="759"/>
      <c r="C201" s="796"/>
      <c r="D201" s="787"/>
      <c r="E201" s="203" t="s">
        <v>121</v>
      </c>
      <c r="F201" s="186">
        <f t="shared" si="29"/>
        <v>0</v>
      </c>
      <c r="G201" s="185"/>
      <c r="H201" s="185"/>
      <c r="I201" s="185"/>
      <c r="J201" s="445"/>
      <c r="K201" s="452">
        <f t="shared" si="30"/>
        <v>0</v>
      </c>
      <c r="L201" s="425"/>
      <c r="M201" s="185"/>
      <c r="N201" s="185"/>
      <c r="O201" s="185"/>
      <c r="P201" s="345">
        <f t="shared" si="27"/>
        <v>0</v>
      </c>
      <c r="Q201" s="185"/>
      <c r="R201" s="185"/>
      <c r="S201" s="185"/>
      <c r="T201" s="445"/>
      <c r="U201" s="452">
        <f t="shared" si="28"/>
        <v>0</v>
      </c>
    </row>
    <row r="202" spans="1:21" s="18" customFormat="1" ht="15.75" customHeight="1" thickBot="1" x14ac:dyDescent="0.3">
      <c r="A202" s="192"/>
      <c r="B202" s="759"/>
      <c r="C202" s="796"/>
      <c r="D202" s="787"/>
      <c r="E202" s="67" t="s">
        <v>116</v>
      </c>
      <c r="F202" s="186">
        <f t="shared" si="29"/>
        <v>0</v>
      </c>
      <c r="G202" s="46">
        <v>0</v>
      </c>
      <c r="H202" s="46">
        <v>0</v>
      </c>
      <c r="I202" s="46">
        <v>0</v>
      </c>
      <c r="J202" s="440">
        <v>0</v>
      </c>
      <c r="K202" s="452">
        <f t="shared" si="30"/>
        <v>0</v>
      </c>
      <c r="L202" s="423">
        <v>0</v>
      </c>
      <c r="M202" s="46">
        <v>0</v>
      </c>
      <c r="N202" s="46">
        <v>0</v>
      </c>
      <c r="O202" s="46">
        <v>0</v>
      </c>
      <c r="P202" s="345">
        <f t="shared" ref="P202:P265" si="31">L202+M202+N202+O202</f>
        <v>0</v>
      </c>
      <c r="Q202" s="46">
        <v>0</v>
      </c>
      <c r="R202" s="46">
        <v>0</v>
      </c>
      <c r="S202" s="46">
        <v>0</v>
      </c>
      <c r="T202" s="440">
        <v>0</v>
      </c>
      <c r="U202" s="452">
        <f t="shared" ref="U202:U265" si="32">Q202+R202+S202+T202</f>
        <v>0</v>
      </c>
    </row>
    <row r="203" spans="1:21" s="18" customFormat="1" ht="15.75" customHeight="1" thickBot="1" x14ac:dyDescent="0.3">
      <c r="A203" s="192"/>
      <c r="B203" s="759"/>
      <c r="C203" s="796"/>
      <c r="D203" s="788"/>
      <c r="E203" s="241" t="s">
        <v>637</v>
      </c>
      <c r="F203" s="186">
        <f t="shared" ref="F203:F266" si="33">K203+P203+U203</f>
        <v>0</v>
      </c>
      <c r="G203" s="46">
        <v>0</v>
      </c>
      <c r="H203" s="46">
        <v>0</v>
      </c>
      <c r="I203" s="46">
        <v>0</v>
      </c>
      <c r="J203" s="440">
        <v>0</v>
      </c>
      <c r="K203" s="452">
        <f t="shared" ref="K203:K266" si="34">G203+H203+I203+J203</f>
        <v>0</v>
      </c>
      <c r="L203" s="423">
        <v>0</v>
      </c>
      <c r="M203" s="46">
        <v>0</v>
      </c>
      <c r="N203" s="46">
        <v>0</v>
      </c>
      <c r="O203" s="46">
        <v>0</v>
      </c>
      <c r="P203" s="345">
        <f t="shared" si="31"/>
        <v>0</v>
      </c>
      <c r="Q203" s="46">
        <v>0</v>
      </c>
      <c r="R203" s="46">
        <v>0</v>
      </c>
      <c r="S203" s="46">
        <v>0</v>
      </c>
      <c r="T203" s="440">
        <v>0</v>
      </c>
      <c r="U203" s="452">
        <f t="shared" si="32"/>
        <v>0</v>
      </c>
    </row>
    <row r="204" spans="1:21" s="18" customFormat="1" ht="15.75" customHeight="1" thickBot="1" x14ac:dyDescent="0.3">
      <c r="A204" s="192"/>
      <c r="B204" s="737"/>
      <c r="C204" s="796"/>
      <c r="D204" s="789"/>
      <c r="E204" s="241" t="s">
        <v>636</v>
      </c>
      <c r="F204" s="186">
        <f t="shared" si="33"/>
        <v>0</v>
      </c>
      <c r="G204" s="194">
        <v>0</v>
      </c>
      <c r="H204" s="194">
        <v>0</v>
      </c>
      <c r="I204" s="194">
        <v>0</v>
      </c>
      <c r="J204" s="446">
        <v>0</v>
      </c>
      <c r="K204" s="452">
        <f t="shared" si="34"/>
        <v>0</v>
      </c>
      <c r="L204" s="429">
        <v>0</v>
      </c>
      <c r="M204" s="194">
        <v>0</v>
      </c>
      <c r="N204" s="194">
        <v>0</v>
      </c>
      <c r="O204" s="194">
        <v>0</v>
      </c>
      <c r="P204" s="345">
        <f t="shared" si="31"/>
        <v>0</v>
      </c>
      <c r="Q204" s="194">
        <v>0</v>
      </c>
      <c r="R204" s="194">
        <v>0</v>
      </c>
      <c r="S204" s="194">
        <v>0</v>
      </c>
      <c r="T204" s="446">
        <v>0</v>
      </c>
      <c r="U204" s="452">
        <f t="shared" si="32"/>
        <v>0</v>
      </c>
    </row>
    <row r="205" spans="1:21" ht="15" customHeight="1" x14ac:dyDescent="0.25">
      <c r="B205" s="738">
        <v>48</v>
      </c>
      <c r="C205" s="796"/>
      <c r="D205" s="786" t="s">
        <v>456</v>
      </c>
      <c r="E205" s="66" t="s">
        <v>120</v>
      </c>
      <c r="F205" s="186">
        <f t="shared" si="33"/>
        <v>0</v>
      </c>
      <c r="G205" s="51">
        <v>0</v>
      </c>
      <c r="H205" s="51">
        <v>0</v>
      </c>
      <c r="I205" s="51">
        <v>0</v>
      </c>
      <c r="J205" s="441">
        <v>0</v>
      </c>
      <c r="K205" s="452">
        <f t="shared" si="34"/>
        <v>0</v>
      </c>
      <c r="L205" s="428">
        <v>0</v>
      </c>
      <c r="M205" s="51">
        <v>0</v>
      </c>
      <c r="N205" s="51">
        <v>0</v>
      </c>
      <c r="O205" s="51">
        <v>0</v>
      </c>
      <c r="P205" s="345">
        <f t="shared" si="31"/>
        <v>0</v>
      </c>
      <c r="Q205" s="51">
        <v>0</v>
      </c>
      <c r="R205" s="51">
        <v>0</v>
      </c>
      <c r="S205" s="51">
        <v>0</v>
      </c>
      <c r="T205" s="441">
        <v>0</v>
      </c>
      <c r="U205" s="452">
        <f t="shared" si="32"/>
        <v>0</v>
      </c>
    </row>
    <row r="206" spans="1:21" ht="15.75" customHeight="1" x14ac:dyDescent="0.25">
      <c r="B206" s="738"/>
      <c r="C206" s="796"/>
      <c r="D206" s="787"/>
      <c r="E206" s="66" t="s">
        <v>121</v>
      </c>
      <c r="F206" s="186">
        <f t="shared" si="33"/>
        <v>0</v>
      </c>
      <c r="G206" s="45">
        <v>0</v>
      </c>
      <c r="H206" s="45">
        <v>0</v>
      </c>
      <c r="I206" s="45">
        <v>0</v>
      </c>
      <c r="J206" s="439">
        <v>0</v>
      </c>
      <c r="K206" s="452">
        <f t="shared" si="34"/>
        <v>0</v>
      </c>
      <c r="L206" s="422">
        <v>0</v>
      </c>
      <c r="M206" s="45">
        <v>0</v>
      </c>
      <c r="N206" s="45">
        <v>0</v>
      </c>
      <c r="O206" s="45">
        <v>0</v>
      </c>
      <c r="P206" s="345">
        <f t="shared" si="31"/>
        <v>0</v>
      </c>
      <c r="Q206" s="45">
        <v>0</v>
      </c>
      <c r="R206" s="45">
        <v>0</v>
      </c>
      <c r="S206" s="45">
        <v>0</v>
      </c>
      <c r="T206" s="439">
        <v>0</v>
      </c>
      <c r="U206" s="452">
        <f t="shared" si="32"/>
        <v>0</v>
      </c>
    </row>
    <row r="207" spans="1:21" ht="15.75" customHeight="1" thickBot="1" x14ac:dyDescent="0.3">
      <c r="B207" s="738"/>
      <c r="C207" s="796"/>
      <c r="D207" s="789"/>
      <c r="E207" s="67" t="s">
        <v>116</v>
      </c>
      <c r="F207" s="186">
        <f t="shared" si="33"/>
        <v>0</v>
      </c>
      <c r="G207" s="46">
        <v>0</v>
      </c>
      <c r="H207" s="46">
        <v>0</v>
      </c>
      <c r="I207" s="46">
        <v>0</v>
      </c>
      <c r="J207" s="440">
        <v>0</v>
      </c>
      <c r="K207" s="452">
        <f t="shared" si="34"/>
        <v>0</v>
      </c>
      <c r="L207" s="423">
        <v>0</v>
      </c>
      <c r="M207" s="46">
        <v>0</v>
      </c>
      <c r="N207" s="46">
        <v>0</v>
      </c>
      <c r="O207" s="46">
        <v>0</v>
      </c>
      <c r="P207" s="345">
        <f t="shared" si="31"/>
        <v>0</v>
      </c>
      <c r="Q207" s="46">
        <v>0</v>
      </c>
      <c r="R207" s="46">
        <v>0</v>
      </c>
      <c r="S207" s="46">
        <v>0</v>
      </c>
      <c r="T207" s="440">
        <v>0</v>
      </c>
      <c r="U207" s="452">
        <f t="shared" si="32"/>
        <v>0</v>
      </c>
    </row>
    <row r="208" spans="1:21" ht="15" customHeight="1" x14ac:dyDescent="0.25">
      <c r="B208" s="738">
        <v>49</v>
      </c>
      <c r="C208" s="796"/>
      <c r="D208" s="786" t="s">
        <v>647</v>
      </c>
      <c r="E208" s="64" t="s">
        <v>120</v>
      </c>
      <c r="F208" s="186">
        <f t="shared" si="33"/>
        <v>0</v>
      </c>
      <c r="G208" s="51">
        <v>0</v>
      </c>
      <c r="H208" s="51">
        <v>0</v>
      </c>
      <c r="I208" s="51">
        <v>0</v>
      </c>
      <c r="J208" s="441">
        <v>0</v>
      </c>
      <c r="K208" s="452">
        <f t="shared" si="34"/>
        <v>0</v>
      </c>
      <c r="L208" s="428">
        <v>0</v>
      </c>
      <c r="M208" s="51">
        <v>0</v>
      </c>
      <c r="N208" s="51">
        <v>0</v>
      </c>
      <c r="O208" s="51">
        <v>0</v>
      </c>
      <c r="P208" s="345">
        <f t="shared" si="31"/>
        <v>0</v>
      </c>
      <c r="Q208" s="51">
        <v>0</v>
      </c>
      <c r="R208" s="51">
        <v>0</v>
      </c>
      <c r="S208" s="51">
        <v>0</v>
      </c>
      <c r="T208" s="441">
        <v>0</v>
      </c>
      <c r="U208" s="452">
        <f t="shared" si="32"/>
        <v>0</v>
      </c>
    </row>
    <row r="209" spans="2:21" ht="15.75" customHeight="1" x14ac:dyDescent="0.25">
      <c r="B209" s="738"/>
      <c r="C209" s="796"/>
      <c r="D209" s="787"/>
      <c r="E209" s="66" t="s">
        <v>121</v>
      </c>
      <c r="F209" s="186">
        <f t="shared" si="33"/>
        <v>0</v>
      </c>
      <c r="G209" s="45">
        <v>0</v>
      </c>
      <c r="H209" s="45">
        <v>0</v>
      </c>
      <c r="I209" s="45">
        <v>0</v>
      </c>
      <c r="J209" s="439">
        <v>0</v>
      </c>
      <c r="K209" s="452">
        <f t="shared" si="34"/>
        <v>0</v>
      </c>
      <c r="L209" s="422">
        <v>0</v>
      </c>
      <c r="M209" s="45">
        <v>0</v>
      </c>
      <c r="N209" s="45">
        <v>0</v>
      </c>
      <c r="O209" s="45">
        <v>0</v>
      </c>
      <c r="P209" s="345">
        <f t="shared" si="31"/>
        <v>0</v>
      </c>
      <c r="Q209" s="45">
        <v>0</v>
      </c>
      <c r="R209" s="45">
        <v>0</v>
      </c>
      <c r="S209" s="45">
        <v>0</v>
      </c>
      <c r="T209" s="439">
        <v>0</v>
      </c>
      <c r="U209" s="452">
        <f t="shared" si="32"/>
        <v>0</v>
      </c>
    </row>
    <row r="210" spans="2:21" ht="15.75" customHeight="1" thickBot="1" x14ac:dyDescent="0.3">
      <c r="B210" s="738"/>
      <c r="C210" s="796"/>
      <c r="D210" s="789"/>
      <c r="E210" s="67" t="s">
        <v>116</v>
      </c>
      <c r="F210" s="186">
        <f t="shared" si="33"/>
        <v>0</v>
      </c>
      <c r="G210" s="46">
        <v>0</v>
      </c>
      <c r="H210" s="46">
        <v>0</v>
      </c>
      <c r="I210" s="46">
        <v>0</v>
      </c>
      <c r="J210" s="440">
        <v>0</v>
      </c>
      <c r="K210" s="452">
        <f t="shared" si="34"/>
        <v>0</v>
      </c>
      <c r="L210" s="423">
        <v>0</v>
      </c>
      <c r="M210" s="46">
        <v>0</v>
      </c>
      <c r="N210" s="46">
        <v>0</v>
      </c>
      <c r="O210" s="46">
        <v>0</v>
      </c>
      <c r="P210" s="345">
        <f t="shared" si="31"/>
        <v>0</v>
      </c>
      <c r="Q210" s="46">
        <v>0</v>
      </c>
      <c r="R210" s="46">
        <v>0</v>
      </c>
      <c r="S210" s="46">
        <v>0</v>
      </c>
      <c r="T210" s="440">
        <v>0</v>
      </c>
      <c r="U210" s="452">
        <f t="shared" si="32"/>
        <v>0</v>
      </c>
    </row>
    <row r="211" spans="2:21" ht="15" customHeight="1" x14ac:dyDescent="0.25">
      <c r="B211" s="794">
        <v>50</v>
      </c>
      <c r="C211" s="796"/>
      <c r="D211" s="786" t="s">
        <v>648</v>
      </c>
      <c r="E211" s="66" t="s">
        <v>120</v>
      </c>
      <c r="F211" s="186">
        <f t="shared" si="33"/>
        <v>221</v>
      </c>
      <c r="G211" s="51">
        <v>49</v>
      </c>
      <c r="H211" s="51">
        <v>2</v>
      </c>
      <c r="I211" s="51">
        <v>1</v>
      </c>
      <c r="J211" s="441">
        <v>1</v>
      </c>
      <c r="K211" s="452">
        <f t="shared" si="34"/>
        <v>53</v>
      </c>
      <c r="L211" s="428">
        <v>79</v>
      </c>
      <c r="M211" s="51">
        <v>1</v>
      </c>
      <c r="N211" s="51">
        <v>0</v>
      </c>
      <c r="O211" s="51">
        <v>0</v>
      </c>
      <c r="P211" s="345">
        <f t="shared" si="31"/>
        <v>80</v>
      </c>
      <c r="Q211" s="51">
        <v>88</v>
      </c>
      <c r="R211" s="51">
        <v>0</v>
      </c>
      <c r="S211" s="51">
        <v>0</v>
      </c>
      <c r="T211" s="441">
        <v>0</v>
      </c>
      <c r="U211" s="452">
        <f t="shared" si="32"/>
        <v>88</v>
      </c>
    </row>
    <row r="212" spans="2:21" ht="15.75" customHeight="1" x14ac:dyDescent="0.25">
      <c r="B212" s="759"/>
      <c r="C212" s="796"/>
      <c r="D212" s="787"/>
      <c r="E212" s="66" t="s">
        <v>121</v>
      </c>
      <c r="F212" s="186">
        <f t="shared" si="33"/>
        <v>0</v>
      </c>
      <c r="G212" s="45">
        <v>0</v>
      </c>
      <c r="H212" s="45">
        <v>0</v>
      </c>
      <c r="I212" s="45">
        <v>0</v>
      </c>
      <c r="J212" s="439">
        <v>0</v>
      </c>
      <c r="K212" s="452">
        <f t="shared" si="34"/>
        <v>0</v>
      </c>
      <c r="L212" s="422">
        <v>0</v>
      </c>
      <c r="M212" s="45">
        <v>0</v>
      </c>
      <c r="N212" s="45">
        <v>0</v>
      </c>
      <c r="O212" s="45">
        <v>0</v>
      </c>
      <c r="P212" s="345">
        <f t="shared" si="31"/>
        <v>0</v>
      </c>
      <c r="Q212" s="45">
        <v>0</v>
      </c>
      <c r="R212" s="45">
        <v>0</v>
      </c>
      <c r="S212" s="45">
        <v>0</v>
      </c>
      <c r="T212" s="439">
        <v>0</v>
      </c>
      <c r="U212" s="452">
        <f t="shared" si="32"/>
        <v>0</v>
      </c>
    </row>
    <row r="213" spans="2:21" ht="15.75" customHeight="1" thickBot="1" x14ac:dyDescent="0.3">
      <c r="B213" s="759"/>
      <c r="C213" s="796"/>
      <c r="D213" s="787"/>
      <c r="E213" s="67" t="s">
        <v>116</v>
      </c>
      <c r="F213" s="186">
        <f t="shared" si="33"/>
        <v>241</v>
      </c>
      <c r="G213" s="46">
        <v>54</v>
      </c>
      <c r="H213" s="46">
        <v>1</v>
      </c>
      <c r="I213" s="46">
        <v>2</v>
      </c>
      <c r="J213" s="440">
        <v>0</v>
      </c>
      <c r="K213" s="452">
        <f t="shared" si="34"/>
        <v>57</v>
      </c>
      <c r="L213" s="423">
        <v>86</v>
      </c>
      <c r="M213" s="46">
        <v>2</v>
      </c>
      <c r="N213" s="46">
        <v>1</v>
      </c>
      <c r="O213" s="46">
        <v>0</v>
      </c>
      <c r="P213" s="345">
        <f t="shared" si="31"/>
        <v>89</v>
      </c>
      <c r="Q213" s="46">
        <v>95</v>
      </c>
      <c r="R213" s="46">
        <v>0</v>
      </c>
      <c r="S213" s="46">
        <v>0</v>
      </c>
      <c r="T213" s="440">
        <v>0</v>
      </c>
      <c r="U213" s="452">
        <f t="shared" si="32"/>
        <v>95</v>
      </c>
    </row>
    <row r="214" spans="2:21" ht="15.75" customHeight="1" thickBot="1" x14ac:dyDescent="0.3">
      <c r="B214" s="759"/>
      <c r="C214" s="796"/>
      <c r="D214" s="788"/>
      <c r="E214" s="241" t="s">
        <v>637</v>
      </c>
      <c r="F214" s="186">
        <f t="shared" si="33"/>
        <v>0</v>
      </c>
      <c r="G214" s="232">
        <v>0</v>
      </c>
      <c r="H214" s="232">
        <v>0</v>
      </c>
      <c r="I214" s="232">
        <v>0</v>
      </c>
      <c r="J214" s="442">
        <v>0</v>
      </c>
      <c r="K214" s="452">
        <f t="shared" si="34"/>
        <v>0</v>
      </c>
      <c r="L214" s="426">
        <v>0</v>
      </c>
      <c r="M214" s="232">
        <v>0</v>
      </c>
      <c r="N214" s="232">
        <v>0</v>
      </c>
      <c r="O214" s="232">
        <v>0</v>
      </c>
      <c r="P214" s="345">
        <f t="shared" si="31"/>
        <v>0</v>
      </c>
      <c r="Q214" s="232">
        <v>0</v>
      </c>
      <c r="R214" s="232">
        <v>0</v>
      </c>
      <c r="S214" s="232">
        <v>0</v>
      </c>
      <c r="T214" s="442">
        <v>0</v>
      </c>
      <c r="U214" s="452">
        <f t="shared" si="32"/>
        <v>0</v>
      </c>
    </row>
    <row r="215" spans="2:21" ht="15.75" customHeight="1" thickBot="1" x14ac:dyDescent="0.3">
      <c r="B215" s="737"/>
      <c r="C215" s="796"/>
      <c r="D215" s="789"/>
      <c r="E215" s="241" t="s">
        <v>636</v>
      </c>
      <c r="F215" s="186">
        <f t="shared" si="33"/>
        <v>0</v>
      </c>
      <c r="G215" s="195">
        <v>0</v>
      </c>
      <c r="H215" s="195">
        <v>0</v>
      </c>
      <c r="I215" s="195">
        <v>0</v>
      </c>
      <c r="J215" s="443">
        <v>0</v>
      </c>
      <c r="K215" s="452">
        <f t="shared" si="34"/>
        <v>0</v>
      </c>
      <c r="L215" s="427">
        <v>0</v>
      </c>
      <c r="M215" s="195">
        <v>0</v>
      </c>
      <c r="N215" s="195">
        <v>0</v>
      </c>
      <c r="O215" s="195">
        <v>0</v>
      </c>
      <c r="P215" s="345">
        <f t="shared" si="31"/>
        <v>0</v>
      </c>
      <c r="Q215" s="195">
        <v>0</v>
      </c>
      <c r="R215" s="195">
        <v>0</v>
      </c>
      <c r="S215" s="195">
        <v>0</v>
      </c>
      <c r="T215" s="443">
        <v>0</v>
      </c>
      <c r="U215" s="452">
        <f t="shared" si="32"/>
        <v>0</v>
      </c>
    </row>
    <row r="216" spans="2:21" ht="15" customHeight="1" x14ac:dyDescent="0.25">
      <c r="B216" s="794">
        <v>51</v>
      </c>
      <c r="C216" s="796"/>
      <c r="D216" s="786" t="s">
        <v>510</v>
      </c>
      <c r="E216" s="66" t="s">
        <v>120</v>
      </c>
      <c r="F216" s="186">
        <f t="shared" si="33"/>
        <v>0</v>
      </c>
      <c r="G216" s="51">
        <v>0</v>
      </c>
      <c r="H216" s="51">
        <v>0</v>
      </c>
      <c r="I216" s="51">
        <v>0</v>
      </c>
      <c r="J216" s="441">
        <v>0</v>
      </c>
      <c r="K216" s="452">
        <f t="shared" si="34"/>
        <v>0</v>
      </c>
      <c r="L216" s="428">
        <v>0</v>
      </c>
      <c r="M216" s="51">
        <v>0</v>
      </c>
      <c r="N216" s="51">
        <v>0</v>
      </c>
      <c r="O216" s="51">
        <v>0</v>
      </c>
      <c r="P216" s="345">
        <f t="shared" si="31"/>
        <v>0</v>
      </c>
      <c r="Q216" s="51">
        <v>0</v>
      </c>
      <c r="R216" s="51">
        <v>0</v>
      </c>
      <c r="S216" s="51">
        <v>0</v>
      </c>
      <c r="T216" s="441">
        <v>0</v>
      </c>
      <c r="U216" s="452">
        <f t="shared" si="32"/>
        <v>0</v>
      </c>
    </row>
    <row r="217" spans="2:21" ht="15" customHeight="1" x14ac:dyDescent="0.25">
      <c r="B217" s="759"/>
      <c r="C217" s="796"/>
      <c r="D217" s="787"/>
      <c r="E217" s="66" t="s">
        <v>121</v>
      </c>
      <c r="F217" s="186">
        <f t="shared" si="33"/>
        <v>0</v>
      </c>
      <c r="G217" s="45">
        <v>0</v>
      </c>
      <c r="H217" s="45">
        <v>0</v>
      </c>
      <c r="I217" s="45">
        <v>0</v>
      </c>
      <c r="J217" s="439">
        <v>0</v>
      </c>
      <c r="K217" s="452">
        <f t="shared" si="34"/>
        <v>0</v>
      </c>
      <c r="L217" s="422">
        <v>0</v>
      </c>
      <c r="M217" s="45">
        <v>0</v>
      </c>
      <c r="N217" s="45">
        <v>0</v>
      </c>
      <c r="O217" s="45">
        <v>0</v>
      </c>
      <c r="P217" s="345">
        <f t="shared" si="31"/>
        <v>0</v>
      </c>
      <c r="Q217" s="45">
        <v>0</v>
      </c>
      <c r="R217" s="45">
        <v>0</v>
      </c>
      <c r="S217" s="45">
        <v>0</v>
      </c>
      <c r="T217" s="439">
        <v>0</v>
      </c>
      <c r="U217" s="452">
        <f t="shared" si="32"/>
        <v>0</v>
      </c>
    </row>
    <row r="218" spans="2:21" ht="15" customHeight="1" thickBot="1" x14ac:dyDescent="0.3">
      <c r="B218" s="759"/>
      <c r="C218" s="796"/>
      <c r="D218" s="787"/>
      <c r="E218" s="67" t="s">
        <v>116</v>
      </c>
      <c r="F218" s="186">
        <f t="shared" si="33"/>
        <v>0</v>
      </c>
      <c r="G218" s="46">
        <v>0</v>
      </c>
      <c r="H218" s="46">
        <v>0</v>
      </c>
      <c r="I218" s="46">
        <v>0</v>
      </c>
      <c r="J218" s="440">
        <v>0</v>
      </c>
      <c r="K218" s="452">
        <f t="shared" si="34"/>
        <v>0</v>
      </c>
      <c r="L218" s="423">
        <v>0</v>
      </c>
      <c r="M218" s="46">
        <v>0</v>
      </c>
      <c r="N218" s="46">
        <v>0</v>
      </c>
      <c r="O218" s="46">
        <v>0</v>
      </c>
      <c r="P218" s="345">
        <f t="shared" si="31"/>
        <v>0</v>
      </c>
      <c r="Q218" s="46">
        <v>0</v>
      </c>
      <c r="R218" s="46">
        <v>0</v>
      </c>
      <c r="S218" s="46">
        <v>0</v>
      </c>
      <c r="T218" s="440">
        <v>0</v>
      </c>
      <c r="U218" s="452">
        <f t="shared" si="32"/>
        <v>0</v>
      </c>
    </row>
    <row r="219" spans="2:21" ht="15" customHeight="1" thickBot="1" x14ac:dyDescent="0.3">
      <c r="B219" s="759"/>
      <c r="C219" s="796"/>
      <c r="D219" s="788"/>
      <c r="E219" s="241" t="s">
        <v>637</v>
      </c>
      <c r="F219" s="186">
        <f t="shared" si="33"/>
        <v>0</v>
      </c>
      <c r="G219" s="232">
        <v>0</v>
      </c>
      <c r="H219" s="232">
        <v>0</v>
      </c>
      <c r="I219" s="232">
        <v>0</v>
      </c>
      <c r="J219" s="442">
        <v>0</v>
      </c>
      <c r="K219" s="452">
        <f t="shared" si="34"/>
        <v>0</v>
      </c>
      <c r="L219" s="426">
        <v>0</v>
      </c>
      <c r="M219" s="232">
        <v>0</v>
      </c>
      <c r="N219" s="232">
        <v>0</v>
      </c>
      <c r="O219" s="232">
        <v>0</v>
      </c>
      <c r="P219" s="345">
        <f t="shared" si="31"/>
        <v>0</v>
      </c>
      <c r="Q219" s="232">
        <v>0</v>
      </c>
      <c r="R219" s="232">
        <v>0</v>
      </c>
      <c r="S219" s="232">
        <v>0</v>
      </c>
      <c r="T219" s="442">
        <v>0</v>
      </c>
      <c r="U219" s="452">
        <f t="shared" si="32"/>
        <v>0</v>
      </c>
    </row>
    <row r="220" spans="2:21" ht="15" customHeight="1" thickBot="1" x14ac:dyDescent="0.3">
      <c r="B220" s="737"/>
      <c r="C220" s="796"/>
      <c r="D220" s="789"/>
      <c r="E220" s="241" t="s">
        <v>636</v>
      </c>
      <c r="F220" s="186">
        <f t="shared" si="33"/>
        <v>0</v>
      </c>
      <c r="G220" s="195">
        <v>0</v>
      </c>
      <c r="H220" s="195">
        <v>0</v>
      </c>
      <c r="I220" s="195">
        <v>0</v>
      </c>
      <c r="J220" s="443">
        <v>0</v>
      </c>
      <c r="K220" s="452">
        <f t="shared" si="34"/>
        <v>0</v>
      </c>
      <c r="L220" s="427">
        <v>0</v>
      </c>
      <c r="M220" s="195">
        <v>0</v>
      </c>
      <c r="N220" s="195">
        <v>0</v>
      </c>
      <c r="O220" s="195">
        <v>0</v>
      </c>
      <c r="P220" s="345">
        <f t="shared" si="31"/>
        <v>0</v>
      </c>
      <c r="Q220" s="195">
        <v>0</v>
      </c>
      <c r="R220" s="195">
        <v>0</v>
      </c>
      <c r="S220" s="195">
        <v>0</v>
      </c>
      <c r="T220" s="443">
        <v>0</v>
      </c>
      <c r="U220" s="452">
        <f t="shared" si="32"/>
        <v>0</v>
      </c>
    </row>
    <row r="221" spans="2:21" ht="15" customHeight="1" x14ac:dyDescent="0.25">
      <c r="B221" s="794">
        <v>52</v>
      </c>
      <c r="C221" s="796"/>
      <c r="D221" s="786" t="s">
        <v>649</v>
      </c>
      <c r="E221" s="209" t="s">
        <v>120</v>
      </c>
      <c r="F221" s="186">
        <f t="shared" si="33"/>
        <v>0</v>
      </c>
      <c r="G221" s="51">
        <v>0</v>
      </c>
      <c r="H221" s="51">
        <v>0</v>
      </c>
      <c r="I221" s="51">
        <v>0</v>
      </c>
      <c r="J221" s="441">
        <v>0</v>
      </c>
      <c r="K221" s="452">
        <f t="shared" si="34"/>
        <v>0</v>
      </c>
      <c r="L221" s="428">
        <v>0</v>
      </c>
      <c r="M221" s="51">
        <v>0</v>
      </c>
      <c r="N221" s="51">
        <v>0</v>
      </c>
      <c r="O221" s="51">
        <v>0</v>
      </c>
      <c r="P221" s="345">
        <f t="shared" si="31"/>
        <v>0</v>
      </c>
      <c r="Q221" s="51">
        <v>0</v>
      </c>
      <c r="R221" s="51">
        <v>0</v>
      </c>
      <c r="S221" s="51">
        <v>0</v>
      </c>
      <c r="T221" s="441">
        <v>0</v>
      </c>
      <c r="U221" s="452">
        <f t="shared" si="32"/>
        <v>0</v>
      </c>
    </row>
    <row r="222" spans="2:21" ht="15" customHeight="1" x14ac:dyDescent="0.25">
      <c r="B222" s="759"/>
      <c r="C222" s="796"/>
      <c r="D222" s="787"/>
      <c r="E222" s="210" t="s">
        <v>121</v>
      </c>
      <c r="F222" s="186">
        <f t="shared" si="33"/>
        <v>0</v>
      </c>
      <c r="G222" s="45">
        <v>0</v>
      </c>
      <c r="H222" s="45">
        <v>0</v>
      </c>
      <c r="I222" s="45">
        <v>0</v>
      </c>
      <c r="J222" s="439">
        <v>0</v>
      </c>
      <c r="K222" s="452">
        <f t="shared" si="34"/>
        <v>0</v>
      </c>
      <c r="L222" s="422">
        <v>0</v>
      </c>
      <c r="M222" s="45">
        <v>0</v>
      </c>
      <c r="N222" s="45">
        <v>0</v>
      </c>
      <c r="O222" s="45">
        <v>0</v>
      </c>
      <c r="P222" s="345">
        <f t="shared" si="31"/>
        <v>0</v>
      </c>
      <c r="Q222" s="45">
        <v>0</v>
      </c>
      <c r="R222" s="45">
        <v>0</v>
      </c>
      <c r="S222" s="45">
        <v>0</v>
      </c>
      <c r="T222" s="439">
        <v>0</v>
      </c>
      <c r="U222" s="452">
        <f t="shared" si="32"/>
        <v>0</v>
      </c>
    </row>
    <row r="223" spans="2:21" ht="12.75" customHeight="1" thickBot="1" x14ac:dyDescent="0.3">
      <c r="B223" s="759"/>
      <c r="C223" s="796"/>
      <c r="D223" s="787"/>
      <c r="E223" s="211" t="s">
        <v>116</v>
      </c>
      <c r="F223" s="186">
        <f t="shared" si="33"/>
        <v>0</v>
      </c>
      <c r="G223" s="46">
        <v>0</v>
      </c>
      <c r="H223" s="46">
        <v>0</v>
      </c>
      <c r="I223" s="46">
        <v>0</v>
      </c>
      <c r="J223" s="440">
        <v>0</v>
      </c>
      <c r="K223" s="452">
        <f t="shared" si="34"/>
        <v>0</v>
      </c>
      <c r="L223" s="423">
        <v>0</v>
      </c>
      <c r="M223" s="46">
        <v>0</v>
      </c>
      <c r="N223" s="46">
        <v>0</v>
      </c>
      <c r="O223" s="46">
        <v>0</v>
      </c>
      <c r="P223" s="345">
        <f t="shared" si="31"/>
        <v>0</v>
      </c>
      <c r="Q223" s="46">
        <v>0</v>
      </c>
      <c r="R223" s="46">
        <v>0</v>
      </c>
      <c r="S223" s="46">
        <v>0</v>
      </c>
      <c r="T223" s="440">
        <v>0</v>
      </c>
      <c r="U223" s="452">
        <f t="shared" si="32"/>
        <v>0</v>
      </c>
    </row>
    <row r="224" spans="2:21" ht="12.75" customHeight="1" thickBot="1" x14ac:dyDescent="0.3">
      <c r="B224" s="759"/>
      <c r="C224" s="796"/>
      <c r="D224" s="788"/>
      <c r="E224" s="241" t="s">
        <v>637</v>
      </c>
      <c r="F224" s="186">
        <f t="shared" si="33"/>
        <v>5</v>
      </c>
      <c r="G224" s="232">
        <v>3</v>
      </c>
      <c r="H224" s="232">
        <v>1</v>
      </c>
      <c r="I224" s="232">
        <v>0</v>
      </c>
      <c r="J224" s="442">
        <v>0</v>
      </c>
      <c r="K224" s="452">
        <f t="shared" si="34"/>
        <v>4</v>
      </c>
      <c r="L224" s="426">
        <v>0</v>
      </c>
      <c r="M224" s="232">
        <v>0</v>
      </c>
      <c r="N224" s="232">
        <v>0</v>
      </c>
      <c r="O224" s="232">
        <v>0</v>
      </c>
      <c r="P224" s="345">
        <f t="shared" si="31"/>
        <v>0</v>
      </c>
      <c r="Q224" s="232">
        <v>1</v>
      </c>
      <c r="R224" s="232">
        <v>0</v>
      </c>
      <c r="S224" s="232">
        <v>0</v>
      </c>
      <c r="T224" s="442">
        <v>0</v>
      </c>
      <c r="U224" s="452">
        <f t="shared" si="32"/>
        <v>1</v>
      </c>
    </row>
    <row r="225" spans="2:21" ht="33.75" customHeight="1" thickBot="1" x14ac:dyDescent="0.3">
      <c r="B225" s="737"/>
      <c r="C225" s="796"/>
      <c r="D225" s="789"/>
      <c r="E225" s="241" t="s">
        <v>636</v>
      </c>
      <c r="F225" s="186">
        <f t="shared" si="33"/>
        <v>0</v>
      </c>
      <c r="G225" s="195">
        <v>0</v>
      </c>
      <c r="H225" s="195">
        <v>0</v>
      </c>
      <c r="I225" s="195">
        <v>0</v>
      </c>
      <c r="J225" s="443">
        <v>0</v>
      </c>
      <c r="K225" s="452">
        <f t="shared" si="34"/>
        <v>0</v>
      </c>
      <c r="L225" s="427">
        <v>0</v>
      </c>
      <c r="M225" s="195">
        <v>0</v>
      </c>
      <c r="N225" s="195">
        <v>0</v>
      </c>
      <c r="O225" s="195">
        <v>0</v>
      </c>
      <c r="P225" s="345">
        <f t="shared" si="31"/>
        <v>0</v>
      </c>
      <c r="Q225" s="195">
        <v>0</v>
      </c>
      <c r="R225" s="195">
        <v>0</v>
      </c>
      <c r="S225" s="195">
        <v>0</v>
      </c>
      <c r="T225" s="443">
        <v>0</v>
      </c>
      <c r="U225" s="452">
        <f t="shared" si="32"/>
        <v>0</v>
      </c>
    </row>
    <row r="226" spans="2:21" ht="15" customHeight="1" x14ac:dyDescent="0.25">
      <c r="B226" s="794">
        <v>53</v>
      </c>
      <c r="C226" s="796"/>
      <c r="D226" s="786" t="s">
        <v>717</v>
      </c>
      <c r="E226" s="64" t="s">
        <v>120</v>
      </c>
      <c r="F226" s="186">
        <f t="shared" si="33"/>
        <v>0</v>
      </c>
      <c r="G226" s="208">
        <v>0</v>
      </c>
      <c r="H226" s="51">
        <v>0</v>
      </c>
      <c r="I226" s="51">
        <v>0</v>
      </c>
      <c r="J226" s="441">
        <v>0</v>
      </c>
      <c r="K226" s="452">
        <f t="shared" si="34"/>
        <v>0</v>
      </c>
      <c r="L226" s="431">
        <v>0</v>
      </c>
      <c r="M226" s="208">
        <v>0</v>
      </c>
      <c r="N226" s="208">
        <v>0</v>
      </c>
      <c r="O226" s="208">
        <v>0</v>
      </c>
      <c r="P226" s="345">
        <f t="shared" si="31"/>
        <v>0</v>
      </c>
      <c r="Q226" s="208">
        <v>0</v>
      </c>
      <c r="R226" s="208">
        <v>0</v>
      </c>
      <c r="S226" s="208">
        <v>0</v>
      </c>
      <c r="T226" s="504">
        <v>0</v>
      </c>
      <c r="U226" s="452">
        <f t="shared" si="32"/>
        <v>0</v>
      </c>
    </row>
    <row r="227" spans="2:21" ht="15" customHeight="1" x14ac:dyDescent="0.25">
      <c r="B227" s="759"/>
      <c r="C227" s="796"/>
      <c r="D227" s="787"/>
      <c r="E227" s="66" t="s">
        <v>121</v>
      </c>
      <c r="F227" s="186">
        <f t="shared" si="33"/>
        <v>0</v>
      </c>
      <c r="G227" s="45">
        <v>0</v>
      </c>
      <c r="H227" s="45">
        <v>0</v>
      </c>
      <c r="I227" s="45">
        <v>0</v>
      </c>
      <c r="J227" s="439">
        <v>0</v>
      </c>
      <c r="K227" s="452">
        <f t="shared" si="34"/>
        <v>0</v>
      </c>
      <c r="L227" s="422">
        <v>0</v>
      </c>
      <c r="M227" s="45">
        <v>0</v>
      </c>
      <c r="N227" s="45">
        <v>0</v>
      </c>
      <c r="O227" s="45">
        <v>0</v>
      </c>
      <c r="P227" s="345">
        <f t="shared" si="31"/>
        <v>0</v>
      </c>
      <c r="Q227" s="45">
        <v>0</v>
      </c>
      <c r="R227" s="45">
        <v>0</v>
      </c>
      <c r="S227" s="45">
        <v>0</v>
      </c>
      <c r="T227" s="439">
        <v>0</v>
      </c>
      <c r="U227" s="452">
        <f t="shared" si="32"/>
        <v>0</v>
      </c>
    </row>
    <row r="228" spans="2:21" ht="15.75" customHeight="1" thickBot="1" x14ac:dyDescent="0.3">
      <c r="B228" s="759"/>
      <c r="C228" s="796"/>
      <c r="D228" s="787"/>
      <c r="E228" s="67" t="s">
        <v>116</v>
      </c>
      <c r="F228" s="186">
        <f t="shared" si="33"/>
        <v>33</v>
      </c>
      <c r="G228" s="46">
        <v>6</v>
      </c>
      <c r="H228" s="46">
        <v>0</v>
      </c>
      <c r="I228" s="46">
        <v>1</v>
      </c>
      <c r="J228" s="440">
        <v>0</v>
      </c>
      <c r="K228" s="452">
        <f t="shared" si="34"/>
        <v>7</v>
      </c>
      <c r="L228" s="423">
        <v>10</v>
      </c>
      <c r="M228" s="46">
        <v>0</v>
      </c>
      <c r="N228" s="46">
        <v>1</v>
      </c>
      <c r="O228" s="46">
        <v>0</v>
      </c>
      <c r="P228" s="345">
        <f t="shared" si="31"/>
        <v>11</v>
      </c>
      <c r="Q228" s="46">
        <v>15</v>
      </c>
      <c r="R228" s="46">
        <v>0</v>
      </c>
      <c r="S228" s="46">
        <v>0</v>
      </c>
      <c r="T228" s="440">
        <v>0</v>
      </c>
      <c r="U228" s="452">
        <f t="shared" si="32"/>
        <v>15</v>
      </c>
    </row>
    <row r="229" spans="2:21" ht="15.75" customHeight="1" thickBot="1" x14ac:dyDescent="0.3">
      <c r="B229" s="759"/>
      <c r="C229" s="796"/>
      <c r="D229" s="788"/>
      <c r="E229" s="241" t="s">
        <v>637</v>
      </c>
      <c r="F229" s="186">
        <f t="shared" si="33"/>
        <v>50</v>
      </c>
      <c r="G229" s="232">
        <v>5</v>
      </c>
      <c r="H229" s="232">
        <v>0</v>
      </c>
      <c r="I229" s="232">
        <v>1</v>
      </c>
      <c r="J229" s="442">
        <v>0</v>
      </c>
      <c r="K229" s="452">
        <f t="shared" si="34"/>
        <v>6</v>
      </c>
      <c r="L229" s="426">
        <v>9</v>
      </c>
      <c r="M229" s="232">
        <v>0</v>
      </c>
      <c r="N229" s="232">
        <v>2</v>
      </c>
      <c r="O229" s="232">
        <v>0</v>
      </c>
      <c r="P229" s="345">
        <f t="shared" si="31"/>
        <v>11</v>
      </c>
      <c r="Q229" s="232">
        <v>32</v>
      </c>
      <c r="R229" s="232">
        <v>0</v>
      </c>
      <c r="S229" s="232">
        <v>1</v>
      </c>
      <c r="T229" s="442">
        <v>0</v>
      </c>
      <c r="U229" s="452">
        <f t="shared" si="32"/>
        <v>33</v>
      </c>
    </row>
    <row r="230" spans="2:21" ht="15.75" customHeight="1" thickBot="1" x14ac:dyDescent="0.3">
      <c r="B230" s="737"/>
      <c r="C230" s="796"/>
      <c r="D230" s="788"/>
      <c r="E230" s="241" t="s">
        <v>636</v>
      </c>
      <c r="F230" s="186">
        <f t="shared" si="33"/>
        <v>0</v>
      </c>
      <c r="G230" s="195">
        <v>0</v>
      </c>
      <c r="H230" s="195">
        <v>0</v>
      </c>
      <c r="I230" s="195">
        <v>0</v>
      </c>
      <c r="J230" s="443">
        <v>0</v>
      </c>
      <c r="K230" s="452">
        <f t="shared" si="34"/>
        <v>0</v>
      </c>
      <c r="L230" s="427">
        <v>0</v>
      </c>
      <c r="M230" s="195">
        <v>0</v>
      </c>
      <c r="N230" s="195">
        <v>0</v>
      </c>
      <c r="O230" s="195">
        <v>0</v>
      </c>
      <c r="P230" s="345">
        <f t="shared" si="31"/>
        <v>0</v>
      </c>
      <c r="Q230" s="195">
        <v>0</v>
      </c>
      <c r="R230" s="195">
        <v>0</v>
      </c>
      <c r="S230" s="195">
        <v>0</v>
      </c>
      <c r="T230" s="443">
        <v>0</v>
      </c>
      <c r="U230" s="452">
        <f t="shared" si="32"/>
        <v>0</v>
      </c>
    </row>
    <row r="231" spans="2:21" ht="15.75" customHeight="1" x14ac:dyDescent="0.25">
      <c r="B231" s="738">
        <v>54</v>
      </c>
      <c r="C231" s="796"/>
      <c r="D231" s="798" t="s">
        <v>629</v>
      </c>
      <c r="E231" s="226" t="s">
        <v>120</v>
      </c>
      <c r="F231" s="186">
        <f t="shared" si="33"/>
        <v>0</v>
      </c>
      <c r="G231" s="225"/>
      <c r="H231" s="225"/>
      <c r="I231" s="225"/>
      <c r="J231" s="448"/>
      <c r="K231" s="452">
        <f t="shared" si="34"/>
        <v>0</v>
      </c>
      <c r="L231" s="424"/>
      <c r="M231" s="197"/>
      <c r="N231" s="197"/>
      <c r="O231" s="197"/>
      <c r="P231" s="345">
        <f t="shared" si="31"/>
        <v>0</v>
      </c>
      <c r="Q231" s="197"/>
      <c r="R231" s="197"/>
      <c r="S231" s="197"/>
      <c r="T231" s="444"/>
      <c r="U231" s="452">
        <f t="shared" si="32"/>
        <v>0</v>
      </c>
    </row>
    <row r="232" spans="2:21" ht="15.75" customHeight="1" x14ac:dyDescent="0.25">
      <c r="B232" s="738"/>
      <c r="C232" s="796"/>
      <c r="D232" s="798"/>
      <c r="E232" s="227" t="s">
        <v>121</v>
      </c>
      <c r="F232" s="186">
        <f t="shared" si="33"/>
        <v>0</v>
      </c>
      <c r="G232" s="225"/>
      <c r="H232" s="225"/>
      <c r="I232" s="225"/>
      <c r="J232" s="448"/>
      <c r="K232" s="452">
        <f t="shared" si="34"/>
        <v>0</v>
      </c>
      <c r="L232" s="425"/>
      <c r="M232" s="185"/>
      <c r="N232" s="185"/>
      <c r="O232" s="185"/>
      <c r="P232" s="345">
        <f t="shared" si="31"/>
        <v>0</v>
      </c>
      <c r="Q232" s="185"/>
      <c r="R232" s="185"/>
      <c r="S232" s="185"/>
      <c r="T232" s="445"/>
      <c r="U232" s="452">
        <f t="shared" si="32"/>
        <v>0</v>
      </c>
    </row>
    <row r="233" spans="2:21" ht="15.75" customHeight="1" thickBot="1" x14ac:dyDescent="0.3">
      <c r="B233" s="738"/>
      <c r="C233" s="796"/>
      <c r="D233" s="798"/>
      <c r="E233" s="228" t="s">
        <v>116</v>
      </c>
      <c r="F233" s="186">
        <f t="shared" si="33"/>
        <v>0</v>
      </c>
      <c r="G233" s="229">
        <v>0</v>
      </c>
      <c r="H233" s="229">
        <v>0</v>
      </c>
      <c r="I233" s="229">
        <v>0</v>
      </c>
      <c r="J233" s="449">
        <v>0</v>
      </c>
      <c r="K233" s="452">
        <f t="shared" si="34"/>
        <v>0</v>
      </c>
      <c r="L233" s="432">
        <v>0</v>
      </c>
      <c r="M233" s="358">
        <v>0</v>
      </c>
      <c r="N233" s="358">
        <v>0</v>
      </c>
      <c r="O233" s="358">
        <v>0</v>
      </c>
      <c r="P233" s="345">
        <f t="shared" si="31"/>
        <v>0</v>
      </c>
      <c r="Q233" s="358">
        <v>0</v>
      </c>
      <c r="R233" s="358">
        <v>0</v>
      </c>
      <c r="S233" s="358">
        <v>0</v>
      </c>
      <c r="T233" s="505">
        <v>0</v>
      </c>
      <c r="U233" s="452">
        <f t="shared" si="32"/>
        <v>0</v>
      </c>
    </row>
    <row r="234" spans="2:21" ht="15.75" customHeight="1" thickBot="1" x14ac:dyDescent="0.3">
      <c r="B234" s="738"/>
      <c r="C234" s="796"/>
      <c r="D234" s="798"/>
      <c r="E234" s="241" t="s">
        <v>637</v>
      </c>
      <c r="F234" s="186">
        <f t="shared" si="33"/>
        <v>0</v>
      </c>
      <c r="G234" s="229">
        <v>0</v>
      </c>
      <c r="H234" s="229">
        <v>0</v>
      </c>
      <c r="I234" s="229">
        <v>0</v>
      </c>
      <c r="J234" s="449">
        <v>0</v>
      </c>
      <c r="K234" s="452">
        <f t="shared" si="34"/>
        <v>0</v>
      </c>
      <c r="L234" s="433">
        <v>0</v>
      </c>
      <c r="M234" s="359">
        <v>0</v>
      </c>
      <c r="N234" s="359">
        <v>0</v>
      </c>
      <c r="O234" s="359">
        <v>0</v>
      </c>
      <c r="P234" s="345">
        <f t="shared" si="31"/>
        <v>0</v>
      </c>
      <c r="Q234" s="359">
        <v>0</v>
      </c>
      <c r="R234" s="359">
        <v>0</v>
      </c>
      <c r="S234" s="359">
        <v>0</v>
      </c>
      <c r="T234" s="506">
        <v>0</v>
      </c>
      <c r="U234" s="452">
        <f t="shared" si="32"/>
        <v>0</v>
      </c>
    </row>
    <row r="235" spans="2:21" ht="15.75" customHeight="1" thickBot="1" x14ac:dyDescent="0.3">
      <c r="B235" s="738"/>
      <c r="C235" s="796"/>
      <c r="D235" s="798"/>
      <c r="E235" s="241" t="s">
        <v>636</v>
      </c>
      <c r="F235" s="186">
        <f t="shared" si="33"/>
        <v>0</v>
      </c>
      <c r="G235" s="229">
        <v>0</v>
      </c>
      <c r="H235" s="229">
        <v>0</v>
      </c>
      <c r="I235" s="229">
        <v>0</v>
      </c>
      <c r="J235" s="449">
        <v>0</v>
      </c>
      <c r="K235" s="452">
        <f t="shared" si="34"/>
        <v>0</v>
      </c>
      <c r="L235" s="433">
        <v>0</v>
      </c>
      <c r="M235" s="359">
        <v>0</v>
      </c>
      <c r="N235" s="359">
        <v>0</v>
      </c>
      <c r="O235" s="359">
        <v>0</v>
      </c>
      <c r="P235" s="345">
        <f t="shared" si="31"/>
        <v>0</v>
      </c>
      <c r="Q235" s="359">
        <v>0</v>
      </c>
      <c r="R235" s="359">
        <v>0</v>
      </c>
      <c r="S235" s="359">
        <v>0</v>
      </c>
      <c r="T235" s="506">
        <v>0</v>
      </c>
      <c r="U235" s="452">
        <f t="shared" si="32"/>
        <v>0</v>
      </c>
    </row>
    <row r="236" spans="2:21" ht="15.75" customHeight="1" x14ac:dyDescent="0.25">
      <c r="B236" s="738">
        <v>55</v>
      </c>
      <c r="C236" s="796"/>
      <c r="D236" s="798" t="s">
        <v>630</v>
      </c>
      <c r="E236" s="209" t="s">
        <v>120</v>
      </c>
      <c r="F236" s="186">
        <f t="shared" si="33"/>
        <v>0</v>
      </c>
      <c r="G236" s="229">
        <v>0</v>
      </c>
      <c r="H236" s="229">
        <v>0</v>
      </c>
      <c r="I236" s="229">
        <v>0</v>
      </c>
      <c r="J236" s="449">
        <v>0</v>
      </c>
      <c r="K236" s="452">
        <f t="shared" si="34"/>
        <v>0</v>
      </c>
      <c r="L236" s="428">
        <v>0</v>
      </c>
      <c r="M236" s="51">
        <v>0</v>
      </c>
      <c r="N236" s="51">
        <v>0</v>
      </c>
      <c r="O236" s="51">
        <v>0</v>
      </c>
      <c r="P236" s="345">
        <f t="shared" si="31"/>
        <v>0</v>
      </c>
      <c r="Q236" s="51">
        <v>0</v>
      </c>
      <c r="R236" s="51">
        <v>0</v>
      </c>
      <c r="S236" s="51">
        <v>0</v>
      </c>
      <c r="T236" s="441">
        <v>0</v>
      </c>
      <c r="U236" s="452">
        <f t="shared" si="32"/>
        <v>0</v>
      </c>
    </row>
    <row r="237" spans="2:21" ht="15.75" customHeight="1" x14ac:dyDescent="0.25">
      <c r="B237" s="738"/>
      <c r="C237" s="796"/>
      <c r="D237" s="798"/>
      <c r="E237" s="210" t="s">
        <v>121</v>
      </c>
      <c r="F237" s="186">
        <f t="shared" si="33"/>
        <v>0</v>
      </c>
      <c r="G237" s="45">
        <v>0</v>
      </c>
      <c r="H237" s="45">
        <v>0</v>
      </c>
      <c r="I237" s="45">
        <v>0</v>
      </c>
      <c r="J237" s="439">
        <v>0</v>
      </c>
      <c r="K237" s="452">
        <f t="shared" si="34"/>
        <v>0</v>
      </c>
      <c r="L237" s="422">
        <v>0</v>
      </c>
      <c r="M237" s="45">
        <v>0</v>
      </c>
      <c r="N237" s="45">
        <v>0</v>
      </c>
      <c r="O237" s="45">
        <v>0</v>
      </c>
      <c r="P237" s="345">
        <f t="shared" si="31"/>
        <v>0</v>
      </c>
      <c r="Q237" s="45">
        <v>0</v>
      </c>
      <c r="R237" s="45">
        <v>0</v>
      </c>
      <c r="S237" s="45">
        <v>0</v>
      </c>
      <c r="T237" s="439">
        <v>0</v>
      </c>
      <c r="U237" s="452">
        <f t="shared" si="32"/>
        <v>0</v>
      </c>
    </row>
    <row r="238" spans="2:21" ht="15.75" customHeight="1" thickBot="1" x14ac:dyDescent="0.3">
      <c r="B238" s="794"/>
      <c r="C238" s="796"/>
      <c r="D238" s="798"/>
      <c r="E238" s="211" t="s">
        <v>116</v>
      </c>
      <c r="F238" s="186">
        <f t="shared" si="33"/>
        <v>0</v>
      </c>
      <c r="G238" s="45">
        <v>0</v>
      </c>
      <c r="H238" s="45">
        <v>0</v>
      </c>
      <c r="I238" s="45">
        <v>0</v>
      </c>
      <c r="J238" s="439">
        <v>0</v>
      </c>
      <c r="K238" s="452">
        <f t="shared" si="34"/>
        <v>0</v>
      </c>
      <c r="L238" s="423">
        <v>0</v>
      </c>
      <c r="M238" s="46">
        <v>0</v>
      </c>
      <c r="N238" s="46">
        <v>0</v>
      </c>
      <c r="O238" s="46">
        <v>0</v>
      </c>
      <c r="P238" s="345">
        <f t="shared" si="31"/>
        <v>0</v>
      </c>
      <c r="Q238" s="46">
        <v>0</v>
      </c>
      <c r="R238" s="46">
        <v>0</v>
      </c>
      <c r="S238" s="46">
        <v>0</v>
      </c>
      <c r="T238" s="440">
        <v>0</v>
      </c>
      <c r="U238" s="452">
        <f t="shared" si="32"/>
        <v>0</v>
      </c>
    </row>
    <row r="239" spans="2:21" ht="15.75" customHeight="1" x14ac:dyDescent="0.25">
      <c r="B239" s="807">
        <v>56</v>
      </c>
      <c r="C239" s="289"/>
      <c r="D239" s="790" t="s">
        <v>714</v>
      </c>
      <c r="E239" s="64" t="s">
        <v>120</v>
      </c>
      <c r="F239" s="186">
        <f t="shared" si="33"/>
        <v>0</v>
      </c>
      <c r="G239" s="45">
        <v>0</v>
      </c>
      <c r="H239" s="45">
        <v>0</v>
      </c>
      <c r="I239" s="45">
        <v>0</v>
      </c>
      <c r="J239" s="439">
        <v>0</v>
      </c>
      <c r="K239" s="452">
        <f t="shared" si="34"/>
        <v>0</v>
      </c>
      <c r="L239" s="434">
        <v>0</v>
      </c>
      <c r="M239" s="360">
        <v>0</v>
      </c>
      <c r="N239" s="360">
        <v>0</v>
      </c>
      <c r="O239" s="360">
        <v>0</v>
      </c>
      <c r="P239" s="345">
        <f t="shared" si="31"/>
        <v>0</v>
      </c>
      <c r="Q239" s="360">
        <v>0</v>
      </c>
      <c r="R239" s="360">
        <v>0</v>
      </c>
      <c r="S239" s="360">
        <v>0</v>
      </c>
      <c r="T239" s="507">
        <v>0</v>
      </c>
      <c r="U239" s="452">
        <f t="shared" si="32"/>
        <v>0</v>
      </c>
    </row>
    <row r="240" spans="2:21" ht="15.75" customHeight="1" x14ac:dyDescent="0.25">
      <c r="B240" s="808"/>
      <c r="C240" s="288"/>
      <c r="D240" s="791"/>
      <c r="E240" s="66" t="s">
        <v>121</v>
      </c>
      <c r="F240" s="186">
        <f t="shared" si="33"/>
        <v>0</v>
      </c>
      <c r="G240" s="45">
        <v>0</v>
      </c>
      <c r="H240" s="45">
        <v>0</v>
      </c>
      <c r="I240" s="45">
        <v>0</v>
      </c>
      <c r="J240" s="439">
        <v>0</v>
      </c>
      <c r="K240" s="452">
        <f t="shared" si="34"/>
        <v>0</v>
      </c>
      <c r="L240" s="434">
        <v>0</v>
      </c>
      <c r="M240" s="360">
        <v>0</v>
      </c>
      <c r="N240" s="360">
        <v>0</v>
      </c>
      <c r="O240" s="360">
        <v>0</v>
      </c>
      <c r="P240" s="345">
        <f t="shared" si="31"/>
        <v>0</v>
      </c>
      <c r="Q240" s="360">
        <v>0</v>
      </c>
      <c r="R240" s="360">
        <v>0</v>
      </c>
      <c r="S240" s="360">
        <v>0</v>
      </c>
      <c r="T240" s="507">
        <v>0</v>
      </c>
      <c r="U240" s="452">
        <f t="shared" si="32"/>
        <v>0</v>
      </c>
    </row>
    <row r="241" spans="2:21" ht="15.75" customHeight="1" thickBot="1" x14ac:dyDescent="0.3">
      <c r="B241" s="808"/>
      <c r="C241" s="288"/>
      <c r="D241" s="791"/>
      <c r="E241" s="67" t="s">
        <v>116</v>
      </c>
      <c r="F241" s="186">
        <f t="shared" si="33"/>
        <v>0</v>
      </c>
      <c r="G241" s="45">
        <v>0</v>
      </c>
      <c r="H241" s="45">
        <v>0</v>
      </c>
      <c r="I241" s="45">
        <v>0</v>
      </c>
      <c r="J241" s="439">
        <v>0</v>
      </c>
      <c r="K241" s="452">
        <f t="shared" si="34"/>
        <v>0</v>
      </c>
      <c r="L241" s="434">
        <v>0</v>
      </c>
      <c r="M241" s="360">
        <v>0</v>
      </c>
      <c r="N241" s="360">
        <v>0</v>
      </c>
      <c r="O241" s="360">
        <v>0</v>
      </c>
      <c r="P241" s="345">
        <f t="shared" si="31"/>
        <v>0</v>
      </c>
      <c r="Q241" s="360">
        <v>0</v>
      </c>
      <c r="R241" s="360">
        <v>0</v>
      </c>
      <c r="S241" s="360">
        <v>0</v>
      </c>
      <c r="T241" s="507">
        <v>0</v>
      </c>
      <c r="U241" s="452">
        <f t="shared" si="32"/>
        <v>0</v>
      </c>
    </row>
    <row r="242" spans="2:21" ht="15.75" customHeight="1" thickBot="1" x14ac:dyDescent="0.3">
      <c r="B242" s="808"/>
      <c r="C242" s="288"/>
      <c r="D242" s="791"/>
      <c r="E242" s="241" t="s">
        <v>637</v>
      </c>
      <c r="F242" s="186">
        <f t="shared" si="33"/>
        <v>0</v>
      </c>
      <c r="G242" s="45">
        <v>0</v>
      </c>
      <c r="H242" s="45">
        <v>0</v>
      </c>
      <c r="I242" s="45">
        <v>0</v>
      </c>
      <c r="J242" s="439">
        <v>0</v>
      </c>
      <c r="K242" s="452">
        <f t="shared" si="34"/>
        <v>0</v>
      </c>
      <c r="L242" s="435">
        <v>0</v>
      </c>
      <c r="M242" s="361">
        <v>0</v>
      </c>
      <c r="N242" s="361">
        <v>0</v>
      </c>
      <c r="O242" s="361">
        <v>0</v>
      </c>
      <c r="P242" s="345">
        <f t="shared" si="31"/>
        <v>0</v>
      </c>
      <c r="Q242" s="361">
        <v>0</v>
      </c>
      <c r="R242" s="361">
        <v>0</v>
      </c>
      <c r="S242" s="361">
        <v>0</v>
      </c>
      <c r="T242" s="508">
        <v>0</v>
      </c>
      <c r="U242" s="452">
        <f t="shared" si="32"/>
        <v>0</v>
      </c>
    </row>
    <row r="243" spans="2:21" ht="15.75" customHeight="1" thickBot="1" x14ac:dyDescent="0.3">
      <c r="B243" s="809"/>
      <c r="C243" s="290"/>
      <c r="D243" s="792"/>
      <c r="E243" s="241" t="s">
        <v>636</v>
      </c>
      <c r="F243" s="186">
        <f t="shared" si="33"/>
        <v>0</v>
      </c>
      <c r="G243" s="45">
        <v>0</v>
      </c>
      <c r="H243" s="45">
        <v>0</v>
      </c>
      <c r="I243" s="45">
        <v>0</v>
      </c>
      <c r="J243" s="439">
        <v>0</v>
      </c>
      <c r="K243" s="452">
        <f t="shared" si="34"/>
        <v>0</v>
      </c>
      <c r="L243" s="435">
        <v>0</v>
      </c>
      <c r="M243" s="361">
        <v>0</v>
      </c>
      <c r="N243" s="361">
        <v>0</v>
      </c>
      <c r="O243" s="361">
        <v>0</v>
      </c>
      <c r="P243" s="345">
        <f t="shared" si="31"/>
        <v>0</v>
      </c>
      <c r="Q243" s="361">
        <v>0</v>
      </c>
      <c r="R243" s="361">
        <v>0</v>
      </c>
      <c r="S243" s="361">
        <v>0</v>
      </c>
      <c r="T243" s="508">
        <v>0</v>
      </c>
      <c r="U243" s="452">
        <f t="shared" si="32"/>
        <v>0</v>
      </c>
    </row>
    <row r="244" spans="2:21" ht="15.75" customHeight="1" x14ac:dyDescent="0.25">
      <c r="B244" s="807">
        <v>57</v>
      </c>
      <c r="C244" s="811"/>
      <c r="D244" s="788" t="s">
        <v>715</v>
      </c>
      <c r="E244" s="64" t="s">
        <v>120</v>
      </c>
      <c r="F244" s="186">
        <f t="shared" si="33"/>
        <v>0</v>
      </c>
      <c r="G244" s="45">
        <v>0</v>
      </c>
      <c r="H244" s="45">
        <v>0</v>
      </c>
      <c r="I244" s="45">
        <v>0</v>
      </c>
      <c r="J244" s="439">
        <v>0</v>
      </c>
      <c r="K244" s="452">
        <f t="shared" si="34"/>
        <v>0</v>
      </c>
      <c r="L244" s="436">
        <v>0</v>
      </c>
      <c r="M244" s="362">
        <v>0</v>
      </c>
      <c r="N244" s="362">
        <v>0</v>
      </c>
      <c r="O244" s="362">
        <v>0</v>
      </c>
      <c r="P244" s="345">
        <f t="shared" si="31"/>
        <v>0</v>
      </c>
      <c r="Q244" s="362">
        <v>0</v>
      </c>
      <c r="R244" s="362">
        <v>0</v>
      </c>
      <c r="S244" s="362">
        <v>0</v>
      </c>
      <c r="T244" s="509">
        <v>0</v>
      </c>
      <c r="U244" s="452">
        <f t="shared" si="32"/>
        <v>0</v>
      </c>
    </row>
    <row r="245" spans="2:21" ht="15.75" customHeight="1" x14ac:dyDescent="0.25">
      <c r="B245" s="808"/>
      <c r="C245" s="812"/>
      <c r="D245" s="810"/>
      <c r="E245" s="66" t="s">
        <v>121</v>
      </c>
      <c r="F245" s="186">
        <f t="shared" si="33"/>
        <v>0</v>
      </c>
      <c r="G245" s="45">
        <v>0</v>
      </c>
      <c r="H245" s="45">
        <v>0</v>
      </c>
      <c r="I245" s="45">
        <v>0</v>
      </c>
      <c r="J245" s="439">
        <v>0</v>
      </c>
      <c r="K245" s="452">
        <f t="shared" si="34"/>
        <v>0</v>
      </c>
      <c r="L245" s="434">
        <v>0</v>
      </c>
      <c r="M245" s="360">
        <v>0</v>
      </c>
      <c r="N245" s="360">
        <v>0</v>
      </c>
      <c r="O245" s="360">
        <v>0</v>
      </c>
      <c r="P245" s="345">
        <f t="shared" si="31"/>
        <v>0</v>
      </c>
      <c r="Q245" s="360">
        <v>0</v>
      </c>
      <c r="R245" s="360">
        <v>0</v>
      </c>
      <c r="S245" s="360">
        <v>0</v>
      </c>
      <c r="T245" s="507">
        <v>0</v>
      </c>
      <c r="U245" s="452">
        <f t="shared" si="32"/>
        <v>0</v>
      </c>
    </row>
    <row r="246" spans="2:21" ht="15.75" customHeight="1" thickBot="1" x14ac:dyDescent="0.3">
      <c r="B246" s="809"/>
      <c r="C246" s="812"/>
      <c r="D246" s="810"/>
      <c r="E246" s="67" t="s">
        <v>116</v>
      </c>
      <c r="F246" s="186">
        <f t="shared" si="33"/>
        <v>0</v>
      </c>
      <c r="G246" s="45">
        <v>0</v>
      </c>
      <c r="H246" s="45">
        <v>0</v>
      </c>
      <c r="I246" s="45">
        <v>0</v>
      </c>
      <c r="J246" s="439">
        <v>0</v>
      </c>
      <c r="K246" s="452">
        <f t="shared" si="34"/>
        <v>0</v>
      </c>
      <c r="L246" s="434">
        <v>0</v>
      </c>
      <c r="M246" s="360">
        <v>0</v>
      </c>
      <c r="N246" s="360">
        <v>0</v>
      </c>
      <c r="O246" s="360">
        <v>0</v>
      </c>
      <c r="P246" s="345">
        <f t="shared" si="31"/>
        <v>0</v>
      </c>
      <c r="Q246" s="360">
        <v>0</v>
      </c>
      <c r="R246" s="360">
        <v>0</v>
      </c>
      <c r="S246" s="360">
        <v>0</v>
      </c>
      <c r="T246" s="507">
        <v>0</v>
      </c>
      <c r="U246" s="452">
        <f t="shared" si="32"/>
        <v>0</v>
      </c>
    </row>
    <row r="247" spans="2:21" ht="15.75" customHeight="1" x14ac:dyDescent="0.25">
      <c r="B247" s="813">
        <v>58</v>
      </c>
      <c r="C247" s="291"/>
      <c r="D247" s="816" t="s">
        <v>716</v>
      </c>
      <c r="E247" s="294" t="s">
        <v>120</v>
      </c>
      <c r="F247" s="186">
        <f t="shared" si="33"/>
        <v>0</v>
      </c>
      <c r="G247" s="45">
        <v>0</v>
      </c>
      <c r="H247" s="45">
        <v>0</v>
      </c>
      <c r="I247" s="45">
        <v>0</v>
      </c>
      <c r="J247" s="439">
        <v>0</v>
      </c>
      <c r="K247" s="452">
        <f t="shared" si="34"/>
        <v>0</v>
      </c>
      <c r="L247" s="437">
        <v>0</v>
      </c>
      <c r="M247" s="363">
        <v>0</v>
      </c>
      <c r="N247" s="363">
        <v>0</v>
      </c>
      <c r="O247" s="363">
        <v>0</v>
      </c>
      <c r="P247" s="345">
        <f t="shared" si="31"/>
        <v>0</v>
      </c>
      <c r="Q247" s="363">
        <v>0</v>
      </c>
      <c r="R247" s="363">
        <v>0</v>
      </c>
      <c r="S247" s="363">
        <v>0</v>
      </c>
      <c r="T247" s="510">
        <v>0</v>
      </c>
      <c r="U247" s="452">
        <f t="shared" si="32"/>
        <v>0</v>
      </c>
    </row>
    <row r="248" spans="2:21" ht="15.75" customHeight="1" x14ac:dyDescent="0.25">
      <c r="B248" s="814"/>
      <c r="C248" s="292"/>
      <c r="D248" s="817"/>
      <c r="E248" s="295" t="s">
        <v>121</v>
      </c>
      <c r="F248" s="186">
        <f t="shared" si="33"/>
        <v>0</v>
      </c>
      <c r="G248" s="45">
        <v>0</v>
      </c>
      <c r="H248" s="45">
        <v>0</v>
      </c>
      <c r="I248" s="45">
        <v>0</v>
      </c>
      <c r="J248" s="439">
        <v>0</v>
      </c>
      <c r="K248" s="452">
        <f t="shared" si="34"/>
        <v>0</v>
      </c>
      <c r="L248" s="434">
        <v>0</v>
      </c>
      <c r="M248" s="360">
        <v>0</v>
      </c>
      <c r="N248" s="360">
        <v>0</v>
      </c>
      <c r="O248" s="360">
        <v>0</v>
      </c>
      <c r="P248" s="345">
        <f t="shared" si="31"/>
        <v>0</v>
      </c>
      <c r="Q248" s="360">
        <v>0</v>
      </c>
      <c r="R248" s="360">
        <v>0</v>
      </c>
      <c r="S248" s="360">
        <v>0</v>
      </c>
      <c r="T248" s="507">
        <v>0</v>
      </c>
      <c r="U248" s="452">
        <f t="shared" si="32"/>
        <v>0</v>
      </c>
    </row>
    <row r="249" spans="2:21" ht="15.75" customHeight="1" thickBot="1" x14ac:dyDescent="0.3">
      <c r="B249" s="814"/>
      <c r="C249" s="292"/>
      <c r="D249" s="817"/>
      <c r="E249" s="228" t="s">
        <v>116</v>
      </c>
      <c r="F249" s="186">
        <f t="shared" si="33"/>
        <v>0</v>
      </c>
      <c r="G249" s="45">
        <v>0</v>
      </c>
      <c r="H249" s="45">
        <v>0</v>
      </c>
      <c r="I249" s="45">
        <v>0</v>
      </c>
      <c r="J249" s="439">
        <v>0</v>
      </c>
      <c r="K249" s="452">
        <f t="shared" si="34"/>
        <v>0</v>
      </c>
      <c r="L249" s="434">
        <v>0</v>
      </c>
      <c r="M249" s="360">
        <v>0</v>
      </c>
      <c r="N249" s="360">
        <v>0</v>
      </c>
      <c r="O249" s="360">
        <v>0</v>
      </c>
      <c r="P249" s="345">
        <f t="shared" si="31"/>
        <v>0</v>
      </c>
      <c r="Q249" s="360">
        <v>0</v>
      </c>
      <c r="R249" s="360">
        <v>0</v>
      </c>
      <c r="S249" s="360">
        <v>0</v>
      </c>
      <c r="T249" s="507">
        <v>0</v>
      </c>
      <c r="U249" s="452">
        <f t="shared" si="32"/>
        <v>0</v>
      </c>
    </row>
    <row r="250" spans="2:21" ht="15.75" customHeight="1" thickBot="1" x14ac:dyDescent="0.3">
      <c r="B250" s="814"/>
      <c r="C250" s="292"/>
      <c r="D250" s="817"/>
      <c r="E250" s="296" t="s">
        <v>637</v>
      </c>
      <c r="F250" s="186">
        <f t="shared" si="33"/>
        <v>4</v>
      </c>
      <c r="G250" s="45">
        <v>0</v>
      </c>
      <c r="H250" s="45">
        <v>0</v>
      </c>
      <c r="I250" s="45">
        <v>0</v>
      </c>
      <c r="J250" s="439">
        <v>0</v>
      </c>
      <c r="K250" s="452">
        <f t="shared" si="34"/>
        <v>0</v>
      </c>
      <c r="L250" s="435">
        <v>1</v>
      </c>
      <c r="M250" s="361">
        <v>0</v>
      </c>
      <c r="N250" s="361">
        <v>0</v>
      </c>
      <c r="O250" s="361">
        <v>0</v>
      </c>
      <c r="P250" s="345">
        <f t="shared" si="31"/>
        <v>1</v>
      </c>
      <c r="Q250" s="361">
        <v>3</v>
      </c>
      <c r="R250" s="361">
        <v>0</v>
      </c>
      <c r="S250" s="361">
        <v>0</v>
      </c>
      <c r="T250" s="508">
        <v>0</v>
      </c>
      <c r="U250" s="452">
        <f t="shared" si="32"/>
        <v>3</v>
      </c>
    </row>
    <row r="251" spans="2:21" ht="15.75" customHeight="1" thickBot="1" x14ac:dyDescent="0.3">
      <c r="B251" s="815"/>
      <c r="C251" s="293"/>
      <c r="D251" s="818"/>
      <c r="E251" s="296" t="s">
        <v>636</v>
      </c>
      <c r="F251" s="186">
        <f t="shared" si="33"/>
        <v>0</v>
      </c>
      <c r="G251" s="45">
        <v>0</v>
      </c>
      <c r="H251" s="45">
        <v>0</v>
      </c>
      <c r="I251" s="45">
        <v>0</v>
      </c>
      <c r="J251" s="439">
        <v>0</v>
      </c>
      <c r="K251" s="452">
        <f t="shared" si="34"/>
        <v>0</v>
      </c>
      <c r="L251" s="435">
        <v>0</v>
      </c>
      <c r="M251" s="361">
        <v>0</v>
      </c>
      <c r="N251" s="361">
        <v>0</v>
      </c>
      <c r="O251" s="361">
        <v>0</v>
      </c>
      <c r="P251" s="345">
        <f t="shared" si="31"/>
        <v>0</v>
      </c>
      <c r="Q251" s="361">
        <v>0</v>
      </c>
      <c r="R251" s="361">
        <v>0</v>
      </c>
      <c r="S251" s="361">
        <v>0</v>
      </c>
      <c r="T251" s="508">
        <v>0</v>
      </c>
      <c r="U251" s="452">
        <f t="shared" si="32"/>
        <v>0</v>
      </c>
    </row>
    <row r="252" spans="2:21" ht="15.75" customHeight="1" x14ac:dyDescent="0.25">
      <c r="B252" s="807">
        <v>59</v>
      </c>
      <c r="C252" s="288"/>
      <c r="D252" s="793" t="s">
        <v>718</v>
      </c>
      <c r="E252" s="64" t="s">
        <v>120</v>
      </c>
      <c r="F252" s="186">
        <f t="shared" si="33"/>
        <v>0</v>
      </c>
      <c r="G252" s="45">
        <v>0</v>
      </c>
      <c r="H252" s="45">
        <v>0</v>
      </c>
      <c r="I252" s="45">
        <v>0</v>
      </c>
      <c r="J252" s="439">
        <v>0</v>
      </c>
      <c r="K252" s="452">
        <f t="shared" si="34"/>
        <v>0</v>
      </c>
      <c r="L252" s="436">
        <v>0</v>
      </c>
      <c r="M252" s="362">
        <v>0</v>
      </c>
      <c r="N252" s="362">
        <v>0</v>
      </c>
      <c r="O252" s="362">
        <v>0</v>
      </c>
      <c r="P252" s="345">
        <f t="shared" si="31"/>
        <v>0</v>
      </c>
      <c r="Q252" s="362">
        <v>0</v>
      </c>
      <c r="R252" s="362">
        <v>0</v>
      </c>
      <c r="S252" s="362">
        <v>0</v>
      </c>
      <c r="T252" s="509">
        <v>0</v>
      </c>
      <c r="U252" s="452">
        <f t="shared" si="32"/>
        <v>0</v>
      </c>
    </row>
    <row r="253" spans="2:21" ht="15.75" customHeight="1" x14ac:dyDescent="0.25">
      <c r="B253" s="808"/>
      <c r="C253" s="288"/>
      <c r="D253" s="791"/>
      <c r="E253" s="66" t="s">
        <v>121</v>
      </c>
      <c r="F253" s="186">
        <f t="shared" si="33"/>
        <v>0</v>
      </c>
      <c r="G253" s="45">
        <v>0</v>
      </c>
      <c r="H253" s="45">
        <v>0</v>
      </c>
      <c r="I253" s="45">
        <v>0</v>
      </c>
      <c r="J253" s="439">
        <v>0</v>
      </c>
      <c r="K253" s="452">
        <f t="shared" si="34"/>
        <v>0</v>
      </c>
      <c r="L253" s="434">
        <v>0</v>
      </c>
      <c r="M253" s="360">
        <v>0</v>
      </c>
      <c r="N253" s="360">
        <v>0</v>
      </c>
      <c r="O253" s="360">
        <v>0</v>
      </c>
      <c r="P253" s="345">
        <f t="shared" si="31"/>
        <v>0</v>
      </c>
      <c r="Q253" s="360">
        <v>0</v>
      </c>
      <c r="R253" s="360">
        <v>0</v>
      </c>
      <c r="S253" s="360">
        <v>0</v>
      </c>
      <c r="T253" s="507">
        <v>0</v>
      </c>
      <c r="U253" s="452">
        <f t="shared" si="32"/>
        <v>0</v>
      </c>
    </row>
    <row r="254" spans="2:21" ht="15.75" customHeight="1" thickBot="1" x14ac:dyDescent="0.3">
      <c r="B254" s="809"/>
      <c r="C254" s="288"/>
      <c r="D254" s="792"/>
      <c r="E254" s="67" t="s">
        <v>116</v>
      </c>
      <c r="F254" s="186">
        <f t="shared" si="33"/>
        <v>0</v>
      </c>
      <c r="G254" s="45">
        <v>0</v>
      </c>
      <c r="H254" s="45">
        <v>0</v>
      </c>
      <c r="I254" s="45">
        <v>0</v>
      </c>
      <c r="J254" s="439">
        <v>0</v>
      </c>
      <c r="K254" s="452">
        <f t="shared" si="34"/>
        <v>0</v>
      </c>
      <c r="L254" s="434">
        <v>0</v>
      </c>
      <c r="M254" s="360">
        <v>0</v>
      </c>
      <c r="N254" s="360">
        <v>0</v>
      </c>
      <c r="O254" s="360">
        <v>0</v>
      </c>
      <c r="P254" s="345">
        <f t="shared" si="31"/>
        <v>0</v>
      </c>
      <c r="Q254" s="360">
        <v>0</v>
      </c>
      <c r="R254" s="360">
        <v>0</v>
      </c>
      <c r="S254" s="360">
        <v>0</v>
      </c>
      <c r="T254" s="507">
        <v>0</v>
      </c>
      <c r="U254" s="452">
        <f t="shared" si="32"/>
        <v>0</v>
      </c>
    </row>
    <row r="255" spans="2:21" x14ac:dyDescent="0.25">
      <c r="B255" s="759">
        <v>1</v>
      </c>
      <c r="C255" s="799" t="s">
        <v>134</v>
      </c>
      <c r="D255" s="780" t="s">
        <v>457</v>
      </c>
      <c r="E255" s="64" t="s">
        <v>120</v>
      </c>
      <c r="F255" s="186">
        <f t="shared" si="33"/>
        <v>0</v>
      </c>
      <c r="G255" s="229"/>
      <c r="H255" s="229"/>
      <c r="I255" s="229"/>
      <c r="J255" s="449"/>
      <c r="K255" s="452">
        <f t="shared" si="34"/>
        <v>0</v>
      </c>
      <c r="L255" s="430"/>
      <c r="M255" s="47"/>
      <c r="N255" s="47"/>
      <c r="O255" s="47"/>
      <c r="P255" s="345">
        <f t="shared" si="31"/>
        <v>0</v>
      </c>
      <c r="Q255" s="47"/>
      <c r="R255" s="47"/>
      <c r="S255" s="47"/>
      <c r="T255" s="447"/>
      <c r="U255" s="452">
        <f t="shared" si="32"/>
        <v>0</v>
      </c>
    </row>
    <row r="256" spans="2:21" x14ac:dyDescent="0.25">
      <c r="B256" s="759"/>
      <c r="C256" s="800"/>
      <c r="D256" s="781"/>
      <c r="E256" s="66" t="s">
        <v>121</v>
      </c>
      <c r="F256" s="186">
        <f t="shared" si="33"/>
        <v>0</v>
      </c>
      <c r="G256" s="45"/>
      <c r="H256" s="45"/>
      <c r="I256" s="45"/>
      <c r="J256" s="439"/>
      <c r="K256" s="452">
        <f t="shared" si="34"/>
        <v>0</v>
      </c>
      <c r="L256" s="422"/>
      <c r="M256" s="45"/>
      <c r="N256" s="45"/>
      <c r="O256" s="45"/>
      <c r="P256" s="345">
        <f t="shared" si="31"/>
        <v>0</v>
      </c>
      <c r="Q256" s="45"/>
      <c r="R256" s="45"/>
      <c r="S256" s="45"/>
      <c r="T256" s="439"/>
      <c r="U256" s="452">
        <f t="shared" si="32"/>
        <v>0</v>
      </c>
    </row>
    <row r="257" spans="2:21" ht="15.75" thickBot="1" x14ac:dyDescent="0.3">
      <c r="B257" s="737"/>
      <c r="C257" s="800"/>
      <c r="D257" s="782"/>
      <c r="E257" s="67" t="s">
        <v>116</v>
      </c>
      <c r="F257" s="186">
        <f t="shared" si="33"/>
        <v>0</v>
      </c>
      <c r="G257" s="46"/>
      <c r="H257" s="46"/>
      <c r="I257" s="46"/>
      <c r="J257" s="440"/>
      <c r="K257" s="452">
        <f t="shared" si="34"/>
        <v>0</v>
      </c>
      <c r="L257" s="423"/>
      <c r="M257" s="46"/>
      <c r="N257" s="46"/>
      <c r="O257" s="46"/>
      <c r="P257" s="345">
        <f t="shared" si="31"/>
        <v>0</v>
      </c>
      <c r="Q257" s="46"/>
      <c r="R257" s="46"/>
      <c r="S257" s="46"/>
      <c r="T257" s="440"/>
      <c r="U257" s="452">
        <f t="shared" si="32"/>
        <v>0</v>
      </c>
    </row>
    <row r="258" spans="2:21" x14ac:dyDescent="0.25">
      <c r="B258" s="794">
        <v>2</v>
      </c>
      <c r="C258" s="800"/>
      <c r="D258" s="780" t="s">
        <v>443</v>
      </c>
      <c r="E258" s="64" t="s">
        <v>120</v>
      </c>
      <c r="F258" s="186">
        <f t="shared" si="33"/>
        <v>0</v>
      </c>
      <c r="G258" s="51"/>
      <c r="H258" s="51"/>
      <c r="I258" s="51"/>
      <c r="J258" s="441"/>
      <c r="K258" s="452">
        <f t="shared" si="34"/>
        <v>0</v>
      </c>
      <c r="L258" s="428"/>
      <c r="M258" s="51"/>
      <c r="N258" s="51"/>
      <c r="O258" s="51"/>
      <c r="P258" s="345">
        <f t="shared" si="31"/>
        <v>0</v>
      </c>
      <c r="Q258" s="51"/>
      <c r="R258" s="51"/>
      <c r="S258" s="51"/>
      <c r="T258" s="441"/>
      <c r="U258" s="452">
        <f t="shared" si="32"/>
        <v>0</v>
      </c>
    </row>
    <row r="259" spans="2:21" x14ac:dyDescent="0.25">
      <c r="B259" s="759"/>
      <c r="C259" s="800"/>
      <c r="D259" s="781"/>
      <c r="E259" s="66" t="s">
        <v>121</v>
      </c>
      <c r="F259" s="186">
        <f t="shared" si="33"/>
        <v>0</v>
      </c>
      <c r="G259" s="45"/>
      <c r="H259" s="45"/>
      <c r="I259" s="45"/>
      <c r="J259" s="439"/>
      <c r="K259" s="452">
        <f t="shared" si="34"/>
        <v>0</v>
      </c>
      <c r="L259" s="422"/>
      <c r="M259" s="45"/>
      <c r="N259" s="45"/>
      <c r="O259" s="45"/>
      <c r="P259" s="345">
        <f t="shared" si="31"/>
        <v>0</v>
      </c>
      <c r="Q259" s="45"/>
      <c r="R259" s="45"/>
      <c r="S259" s="45"/>
      <c r="T259" s="439"/>
      <c r="U259" s="452">
        <f t="shared" si="32"/>
        <v>0</v>
      </c>
    </row>
    <row r="260" spans="2:21" ht="15.75" thickBot="1" x14ac:dyDescent="0.3">
      <c r="B260" s="737"/>
      <c r="C260" s="800"/>
      <c r="D260" s="782"/>
      <c r="E260" s="67" t="s">
        <v>116</v>
      </c>
      <c r="F260" s="186">
        <f t="shared" si="33"/>
        <v>0</v>
      </c>
      <c r="G260" s="46"/>
      <c r="H260" s="46"/>
      <c r="I260" s="46"/>
      <c r="J260" s="440"/>
      <c r="K260" s="452">
        <f t="shared" si="34"/>
        <v>0</v>
      </c>
      <c r="L260" s="423"/>
      <c r="M260" s="46"/>
      <c r="N260" s="46"/>
      <c r="O260" s="46"/>
      <c r="P260" s="345">
        <f t="shared" si="31"/>
        <v>0</v>
      </c>
      <c r="Q260" s="46"/>
      <c r="R260" s="46"/>
      <c r="S260" s="46"/>
      <c r="T260" s="440"/>
      <c r="U260" s="452">
        <f t="shared" si="32"/>
        <v>0</v>
      </c>
    </row>
    <row r="261" spans="2:21" x14ac:dyDescent="0.25">
      <c r="B261" s="794">
        <v>3</v>
      </c>
      <c r="C261" s="800"/>
      <c r="D261" s="780" t="s">
        <v>450</v>
      </c>
      <c r="E261" s="64" t="s">
        <v>120</v>
      </c>
      <c r="F261" s="186">
        <f t="shared" si="33"/>
        <v>0</v>
      </c>
      <c r="G261" s="51"/>
      <c r="H261" s="51"/>
      <c r="I261" s="51"/>
      <c r="J261" s="441"/>
      <c r="K261" s="452">
        <f t="shared" si="34"/>
        <v>0</v>
      </c>
      <c r="L261" s="428"/>
      <c r="M261" s="51"/>
      <c r="N261" s="51"/>
      <c r="O261" s="51"/>
      <c r="P261" s="345">
        <f t="shared" si="31"/>
        <v>0</v>
      </c>
      <c r="Q261" s="51"/>
      <c r="R261" s="51"/>
      <c r="S261" s="51"/>
      <c r="T261" s="441"/>
      <c r="U261" s="452">
        <f t="shared" si="32"/>
        <v>0</v>
      </c>
    </row>
    <row r="262" spans="2:21" x14ac:dyDescent="0.25">
      <c r="B262" s="759"/>
      <c r="C262" s="800"/>
      <c r="D262" s="781"/>
      <c r="E262" s="66" t="s">
        <v>121</v>
      </c>
      <c r="F262" s="186">
        <f t="shared" si="33"/>
        <v>0</v>
      </c>
      <c r="G262" s="45"/>
      <c r="H262" s="45"/>
      <c r="I262" s="45"/>
      <c r="J262" s="439"/>
      <c r="K262" s="452">
        <f t="shared" si="34"/>
        <v>0</v>
      </c>
      <c r="L262" s="422"/>
      <c r="M262" s="45"/>
      <c r="N262" s="45"/>
      <c r="O262" s="45"/>
      <c r="P262" s="345">
        <f t="shared" si="31"/>
        <v>0</v>
      </c>
      <c r="Q262" s="45"/>
      <c r="R262" s="45"/>
      <c r="S262" s="45"/>
      <c r="T262" s="439"/>
      <c r="U262" s="452">
        <f t="shared" si="32"/>
        <v>0</v>
      </c>
    </row>
    <row r="263" spans="2:21" ht="15.75" thickBot="1" x14ac:dyDescent="0.3">
      <c r="B263" s="737"/>
      <c r="C263" s="800"/>
      <c r="D263" s="782"/>
      <c r="E263" s="67" t="s">
        <v>116</v>
      </c>
      <c r="F263" s="186">
        <f t="shared" si="33"/>
        <v>0</v>
      </c>
      <c r="G263" s="46"/>
      <c r="H263" s="46"/>
      <c r="I263" s="46"/>
      <c r="J263" s="440"/>
      <c r="K263" s="452">
        <f t="shared" si="34"/>
        <v>0</v>
      </c>
      <c r="L263" s="423"/>
      <c r="M263" s="46"/>
      <c r="N263" s="46"/>
      <c r="O263" s="46"/>
      <c r="P263" s="345">
        <f t="shared" si="31"/>
        <v>0</v>
      </c>
      <c r="Q263" s="46"/>
      <c r="R263" s="46"/>
      <c r="S263" s="46"/>
      <c r="T263" s="440"/>
      <c r="U263" s="452">
        <f t="shared" si="32"/>
        <v>0</v>
      </c>
    </row>
    <row r="264" spans="2:21" x14ac:dyDescent="0.25">
      <c r="B264" s="759">
        <v>4</v>
      </c>
      <c r="C264" s="800"/>
      <c r="D264" s="780" t="s">
        <v>83</v>
      </c>
      <c r="E264" s="64" t="s">
        <v>120</v>
      </c>
      <c r="F264" s="186">
        <f t="shared" si="33"/>
        <v>0</v>
      </c>
      <c r="G264" s="51"/>
      <c r="H264" s="51"/>
      <c r="I264" s="51"/>
      <c r="J264" s="441"/>
      <c r="K264" s="452">
        <f t="shared" si="34"/>
        <v>0</v>
      </c>
      <c r="L264" s="428"/>
      <c r="M264" s="51"/>
      <c r="N264" s="51"/>
      <c r="O264" s="51"/>
      <c r="P264" s="345">
        <f t="shared" si="31"/>
        <v>0</v>
      </c>
      <c r="Q264" s="51"/>
      <c r="R264" s="51"/>
      <c r="S264" s="51"/>
      <c r="T264" s="441"/>
      <c r="U264" s="452">
        <f t="shared" si="32"/>
        <v>0</v>
      </c>
    </row>
    <row r="265" spans="2:21" x14ac:dyDescent="0.25">
      <c r="B265" s="759"/>
      <c r="C265" s="800"/>
      <c r="D265" s="781"/>
      <c r="E265" s="66" t="s">
        <v>121</v>
      </c>
      <c r="F265" s="186">
        <f t="shared" si="33"/>
        <v>0</v>
      </c>
      <c r="G265" s="45"/>
      <c r="H265" s="45"/>
      <c r="I265" s="45"/>
      <c r="J265" s="439"/>
      <c r="K265" s="452">
        <f t="shared" si="34"/>
        <v>0</v>
      </c>
      <c r="L265" s="422"/>
      <c r="M265" s="45"/>
      <c r="N265" s="45"/>
      <c r="O265" s="45"/>
      <c r="P265" s="345">
        <f t="shared" si="31"/>
        <v>0</v>
      </c>
      <c r="Q265" s="45"/>
      <c r="R265" s="45"/>
      <c r="S265" s="45"/>
      <c r="T265" s="439"/>
      <c r="U265" s="452">
        <f t="shared" si="32"/>
        <v>0</v>
      </c>
    </row>
    <row r="266" spans="2:21" ht="15.75" thickBot="1" x14ac:dyDescent="0.3">
      <c r="B266" s="737"/>
      <c r="C266" s="800"/>
      <c r="D266" s="782"/>
      <c r="E266" s="67" t="s">
        <v>116</v>
      </c>
      <c r="F266" s="186">
        <f t="shared" si="33"/>
        <v>0</v>
      </c>
      <c r="G266" s="46"/>
      <c r="H266" s="46"/>
      <c r="I266" s="46"/>
      <c r="J266" s="440"/>
      <c r="K266" s="452">
        <f t="shared" si="34"/>
        <v>0</v>
      </c>
      <c r="L266" s="423"/>
      <c r="M266" s="46"/>
      <c r="N266" s="46"/>
      <c r="O266" s="46"/>
      <c r="P266" s="345">
        <f t="shared" ref="P266:P329" si="35">L266+M266+N266+O266</f>
        <v>0</v>
      </c>
      <c r="Q266" s="46"/>
      <c r="R266" s="46"/>
      <c r="S266" s="46"/>
      <c r="T266" s="440"/>
      <c r="U266" s="452">
        <f t="shared" ref="U266:U329" si="36">Q266+R266+S266+T266</f>
        <v>0</v>
      </c>
    </row>
    <row r="267" spans="2:21" x14ac:dyDescent="0.25">
      <c r="B267" s="759">
        <v>5</v>
      </c>
      <c r="C267" s="800"/>
      <c r="D267" s="783" t="s">
        <v>451</v>
      </c>
      <c r="E267" s="64" t="s">
        <v>120</v>
      </c>
      <c r="F267" s="186">
        <f t="shared" ref="F267:F330" si="37">K267+P267+U267</f>
        <v>0</v>
      </c>
      <c r="G267" s="51"/>
      <c r="H267" s="51"/>
      <c r="I267" s="51"/>
      <c r="J267" s="441"/>
      <c r="K267" s="452">
        <f t="shared" ref="K267:K330" si="38">G267+H267+I267+J267</f>
        <v>0</v>
      </c>
      <c r="L267" s="428"/>
      <c r="M267" s="51"/>
      <c r="N267" s="51"/>
      <c r="O267" s="51"/>
      <c r="P267" s="345">
        <f t="shared" si="35"/>
        <v>0</v>
      </c>
      <c r="Q267" s="51"/>
      <c r="R267" s="51"/>
      <c r="S267" s="51"/>
      <c r="T267" s="441"/>
      <c r="U267" s="452">
        <f t="shared" si="36"/>
        <v>0</v>
      </c>
    </row>
    <row r="268" spans="2:21" x14ac:dyDescent="0.25">
      <c r="B268" s="759"/>
      <c r="C268" s="800"/>
      <c r="D268" s="784"/>
      <c r="E268" s="66" t="s">
        <v>121</v>
      </c>
      <c r="F268" s="186">
        <f t="shared" si="37"/>
        <v>0</v>
      </c>
      <c r="G268" s="45"/>
      <c r="H268" s="45"/>
      <c r="I268" s="45"/>
      <c r="J268" s="439"/>
      <c r="K268" s="452">
        <f t="shared" si="38"/>
        <v>0</v>
      </c>
      <c r="L268" s="422"/>
      <c r="M268" s="45"/>
      <c r="N268" s="45"/>
      <c r="O268" s="45"/>
      <c r="P268" s="345">
        <f t="shared" si="35"/>
        <v>0</v>
      </c>
      <c r="Q268" s="45"/>
      <c r="R268" s="45"/>
      <c r="S268" s="45"/>
      <c r="T268" s="439"/>
      <c r="U268" s="452">
        <f t="shared" si="36"/>
        <v>0</v>
      </c>
    </row>
    <row r="269" spans="2:21" ht="15.75" thickBot="1" x14ac:dyDescent="0.3">
      <c r="B269" s="737"/>
      <c r="C269" s="800"/>
      <c r="D269" s="785"/>
      <c r="E269" s="67" t="s">
        <v>116</v>
      </c>
      <c r="F269" s="186">
        <f t="shared" si="37"/>
        <v>0</v>
      </c>
      <c r="G269" s="46"/>
      <c r="H269" s="46"/>
      <c r="I269" s="46"/>
      <c r="J269" s="440"/>
      <c r="K269" s="452">
        <f t="shared" si="38"/>
        <v>0</v>
      </c>
      <c r="L269" s="423"/>
      <c r="M269" s="46"/>
      <c r="N269" s="46"/>
      <c r="O269" s="46"/>
      <c r="P269" s="345">
        <f t="shared" si="35"/>
        <v>0</v>
      </c>
      <c r="Q269" s="46"/>
      <c r="R269" s="46"/>
      <c r="S269" s="46"/>
      <c r="T269" s="440"/>
      <c r="U269" s="452">
        <f t="shared" si="36"/>
        <v>0</v>
      </c>
    </row>
    <row r="270" spans="2:21" x14ac:dyDescent="0.25">
      <c r="B270" s="759">
        <v>6</v>
      </c>
      <c r="C270" s="800"/>
      <c r="D270" s="783" t="s">
        <v>452</v>
      </c>
      <c r="E270" s="64" t="s">
        <v>120</v>
      </c>
      <c r="F270" s="186">
        <f t="shared" si="37"/>
        <v>0</v>
      </c>
      <c r="G270" s="51"/>
      <c r="H270" s="51"/>
      <c r="I270" s="51"/>
      <c r="J270" s="441"/>
      <c r="K270" s="452">
        <f t="shared" si="38"/>
        <v>0</v>
      </c>
      <c r="L270" s="428"/>
      <c r="M270" s="51"/>
      <c r="N270" s="51"/>
      <c r="O270" s="51"/>
      <c r="P270" s="345">
        <f t="shared" si="35"/>
        <v>0</v>
      </c>
      <c r="Q270" s="51"/>
      <c r="R270" s="51"/>
      <c r="S270" s="51"/>
      <c r="T270" s="441"/>
      <c r="U270" s="452">
        <f t="shared" si="36"/>
        <v>0</v>
      </c>
    </row>
    <row r="271" spans="2:21" x14ac:dyDescent="0.25">
      <c r="B271" s="759"/>
      <c r="C271" s="800"/>
      <c r="D271" s="784"/>
      <c r="E271" s="66" t="s">
        <v>121</v>
      </c>
      <c r="F271" s="186">
        <f t="shared" si="37"/>
        <v>0</v>
      </c>
      <c r="G271" s="45"/>
      <c r="H271" s="45"/>
      <c r="I271" s="45"/>
      <c r="J271" s="439"/>
      <c r="K271" s="452">
        <f t="shared" si="38"/>
        <v>0</v>
      </c>
      <c r="L271" s="422"/>
      <c r="M271" s="45"/>
      <c r="N271" s="45"/>
      <c r="O271" s="45"/>
      <c r="P271" s="345">
        <f t="shared" si="35"/>
        <v>0</v>
      </c>
      <c r="Q271" s="45"/>
      <c r="R271" s="45"/>
      <c r="S271" s="45"/>
      <c r="T271" s="439"/>
      <c r="U271" s="452">
        <f t="shared" si="36"/>
        <v>0</v>
      </c>
    </row>
    <row r="272" spans="2:21" ht="15.75" thickBot="1" x14ac:dyDescent="0.3">
      <c r="B272" s="737"/>
      <c r="C272" s="800"/>
      <c r="D272" s="785"/>
      <c r="E272" s="67" t="s">
        <v>116</v>
      </c>
      <c r="F272" s="186">
        <f t="shared" si="37"/>
        <v>0</v>
      </c>
      <c r="G272" s="46"/>
      <c r="H272" s="46"/>
      <c r="I272" s="46"/>
      <c r="J272" s="440"/>
      <c r="K272" s="452">
        <f t="shared" si="38"/>
        <v>0</v>
      </c>
      <c r="L272" s="423"/>
      <c r="M272" s="46"/>
      <c r="N272" s="46"/>
      <c r="O272" s="46"/>
      <c r="P272" s="345">
        <f t="shared" si="35"/>
        <v>0</v>
      </c>
      <c r="Q272" s="46"/>
      <c r="R272" s="46"/>
      <c r="S272" s="46"/>
      <c r="T272" s="440"/>
      <c r="U272" s="452">
        <f t="shared" si="36"/>
        <v>0</v>
      </c>
    </row>
    <row r="273" spans="2:21" x14ac:dyDescent="0.25">
      <c r="B273" s="759">
        <v>7</v>
      </c>
      <c r="C273" s="800"/>
      <c r="D273" s="783" t="s">
        <v>553</v>
      </c>
      <c r="E273" s="64" t="s">
        <v>120</v>
      </c>
      <c r="F273" s="186">
        <f t="shared" si="37"/>
        <v>0</v>
      </c>
      <c r="G273" s="51"/>
      <c r="H273" s="51"/>
      <c r="I273" s="51"/>
      <c r="J273" s="441"/>
      <c r="K273" s="452">
        <f t="shared" si="38"/>
        <v>0</v>
      </c>
      <c r="L273" s="428"/>
      <c r="M273" s="51"/>
      <c r="N273" s="51"/>
      <c r="O273" s="51"/>
      <c r="P273" s="345">
        <f t="shared" si="35"/>
        <v>0</v>
      </c>
      <c r="Q273" s="51"/>
      <c r="R273" s="51"/>
      <c r="S273" s="51"/>
      <c r="T273" s="441"/>
      <c r="U273" s="452">
        <f t="shared" si="36"/>
        <v>0</v>
      </c>
    </row>
    <row r="274" spans="2:21" x14ac:dyDescent="0.25">
      <c r="B274" s="759"/>
      <c r="C274" s="800"/>
      <c r="D274" s="784"/>
      <c r="E274" s="66" t="s">
        <v>121</v>
      </c>
      <c r="F274" s="186">
        <f t="shared" si="37"/>
        <v>0</v>
      </c>
      <c r="G274" s="45"/>
      <c r="H274" s="45"/>
      <c r="I274" s="45"/>
      <c r="J274" s="439"/>
      <c r="K274" s="452">
        <f t="shared" si="38"/>
        <v>0</v>
      </c>
      <c r="L274" s="422"/>
      <c r="M274" s="45"/>
      <c r="N274" s="45"/>
      <c r="O274" s="45"/>
      <c r="P274" s="345">
        <f t="shared" si="35"/>
        <v>0</v>
      </c>
      <c r="Q274" s="45"/>
      <c r="R274" s="45"/>
      <c r="S274" s="45"/>
      <c r="T274" s="439"/>
      <c r="U274" s="452">
        <f t="shared" si="36"/>
        <v>0</v>
      </c>
    </row>
    <row r="275" spans="2:21" ht="15.75" thickBot="1" x14ac:dyDescent="0.3">
      <c r="B275" s="737"/>
      <c r="C275" s="800"/>
      <c r="D275" s="785"/>
      <c r="E275" s="67" t="s">
        <v>116</v>
      </c>
      <c r="F275" s="186">
        <f t="shared" si="37"/>
        <v>0</v>
      </c>
      <c r="G275" s="46"/>
      <c r="H275" s="46"/>
      <c r="I275" s="46"/>
      <c r="J275" s="440"/>
      <c r="K275" s="452">
        <f t="shared" si="38"/>
        <v>0</v>
      </c>
      <c r="L275" s="423"/>
      <c r="M275" s="46"/>
      <c r="N275" s="46"/>
      <c r="O275" s="46"/>
      <c r="P275" s="345">
        <f t="shared" si="35"/>
        <v>0</v>
      </c>
      <c r="Q275" s="46"/>
      <c r="R275" s="46"/>
      <c r="S275" s="46"/>
      <c r="T275" s="440"/>
      <c r="U275" s="452">
        <f t="shared" si="36"/>
        <v>0</v>
      </c>
    </row>
    <row r="276" spans="2:21" x14ac:dyDescent="0.25">
      <c r="B276" s="759">
        <v>8</v>
      </c>
      <c r="C276" s="800"/>
      <c r="D276" s="783" t="s">
        <v>453</v>
      </c>
      <c r="E276" s="64" t="s">
        <v>120</v>
      </c>
      <c r="F276" s="186">
        <f t="shared" si="37"/>
        <v>0</v>
      </c>
      <c r="G276" s="51"/>
      <c r="H276" s="51"/>
      <c r="I276" s="51"/>
      <c r="J276" s="441"/>
      <c r="K276" s="452">
        <f t="shared" si="38"/>
        <v>0</v>
      </c>
      <c r="L276" s="428"/>
      <c r="M276" s="51"/>
      <c r="N276" s="51"/>
      <c r="O276" s="51"/>
      <c r="P276" s="345">
        <f t="shared" si="35"/>
        <v>0</v>
      </c>
      <c r="Q276" s="51"/>
      <c r="R276" s="51"/>
      <c r="S276" s="51"/>
      <c r="T276" s="441"/>
      <c r="U276" s="452">
        <f t="shared" si="36"/>
        <v>0</v>
      </c>
    </row>
    <row r="277" spans="2:21" x14ac:dyDescent="0.25">
      <c r="B277" s="759"/>
      <c r="C277" s="800"/>
      <c r="D277" s="784"/>
      <c r="E277" s="66" t="s">
        <v>121</v>
      </c>
      <c r="F277" s="186">
        <f t="shared" si="37"/>
        <v>0</v>
      </c>
      <c r="G277" s="45"/>
      <c r="H277" s="45"/>
      <c r="I277" s="45"/>
      <c r="J277" s="439"/>
      <c r="K277" s="452">
        <f t="shared" si="38"/>
        <v>0</v>
      </c>
      <c r="L277" s="422"/>
      <c r="M277" s="45"/>
      <c r="N277" s="45"/>
      <c r="O277" s="45"/>
      <c r="P277" s="345">
        <f t="shared" si="35"/>
        <v>0</v>
      </c>
      <c r="Q277" s="45"/>
      <c r="R277" s="45"/>
      <c r="S277" s="45"/>
      <c r="T277" s="439"/>
      <c r="U277" s="452">
        <f t="shared" si="36"/>
        <v>0</v>
      </c>
    </row>
    <row r="278" spans="2:21" ht="15.75" thickBot="1" x14ac:dyDescent="0.3">
      <c r="B278" s="737"/>
      <c r="C278" s="800"/>
      <c r="D278" s="785"/>
      <c r="E278" s="67" t="s">
        <v>116</v>
      </c>
      <c r="F278" s="186">
        <f t="shared" si="37"/>
        <v>0</v>
      </c>
      <c r="G278" s="46"/>
      <c r="H278" s="46"/>
      <c r="I278" s="46"/>
      <c r="J278" s="440"/>
      <c r="K278" s="452">
        <f t="shared" si="38"/>
        <v>0</v>
      </c>
      <c r="L278" s="423"/>
      <c r="M278" s="46"/>
      <c r="N278" s="46"/>
      <c r="O278" s="46"/>
      <c r="P278" s="345">
        <f t="shared" si="35"/>
        <v>0</v>
      </c>
      <c r="Q278" s="46"/>
      <c r="R278" s="46"/>
      <c r="S278" s="46"/>
      <c r="T278" s="440"/>
      <c r="U278" s="452">
        <f t="shared" si="36"/>
        <v>0</v>
      </c>
    </row>
    <row r="279" spans="2:21" x14ac:dyDescent="0.25">
      <c r="B279" s="759">
        <v>9</v>
      </c>
      <c r="C279" s="800"/>
      <c r="D279" s="780" t="s">
        <v>444</v>
      </c>
      <c r="E279" s="64" t="s">
        <v>120</v>
      </c>
      <c r="F279" s="186">
        <f t="shared" si="37"/>
        <v>0</v>
      </c>
      <c r="G279" s="51"/>
      <c r="H279" s="51"/>
      <c r="I279" s="51"/>
      <c r="J279" s="441"/>
      <c r="K279" s="452">
        <f t="shared" si="38"/>
        <v>0</v>
      </c>
      <c r="L279" s="428"/>
      <c r="M279" s="51"/>
      <c r="N279" s="51"/>
      <c r="O279" s="51"/>
      <c r="P279" s="345">
        <f t="shared" si="35"/>
        <v>0</v>
      </c>
      <c r="Q279" s="51"/>
      <c r="R279" s="51"/>
      <c r="S279" s="51"/>
      <c r="T279" s="441"/>
      <c r="U279" s="452">
        <f t="shared" si="36"/>
        <v>0</v>
      </c>
    </row>
    <row r="280" spans="2:21" x14ac:dyDescent="0.25">
      <c r="B280" s="759"/>
      <c r="C280" s="800"/>
      <c r="D280" s="781"/>
      <c r="E280" s="66" t="s">
        <v>121</v>
      </c>
      <c r="F280" s="186">
        <f t="shared" si="37"/>
        <v>0</v>
      </c>
      <c r="G280" s="45"/>
      <c r="H280" s="45"/>
      <c r="I280" s="45"/>
      <c r="J280" s="439"/>
      <c r="K280" s="452">
        <f t="shared" si="38"/>
        <v>0</v>
      </c>
      <c r="L280" s="422"/>
      <c r="M280" s="45"/>
      <c r="N280" s="45"/>
      <c r="O280" s="45"/>
      <c r="P280" s="345">
        <f t="shared" si="35"/>
        <v>0</v>
      </c>
      <c r="Q280" s="45"/>
      <c r="R280" s="45"/>
      <c r="S280" s="45"/>
      <c r="T280" s="439"/>
      <c r="U280" s="452">
        <f t="shared" si="36"/>
        <v>0</v>
      </c>
    </row>
    <row r="281" spans="2:21" ht="15.75" thickBot="1" x14ac:dyDescent="0.3">
      <c r="B281" s="737"/>
      <c r="C281" s="800"/>
      <c r="D281" s="782"/>
      <c r="E281" s="67" t="s">
        <v>116</v>
      </c>
      <c r="F281" s="186">
        <f t="shared" si="37"/>
        <v>0</v>
      </c>
      <c r="G281" s="46"/>
      <c r="H281" s="46"/>
      <c r="I281" s="46"/>
      <c r="J281" s="440"/>
      <c r="K281" s="452">
        <f t="shared" si="38"/>
        <v>0</v>
      </c>
      <c r="L281" s="423"/>
      <c r="M281" s="46"/>
      <c r="N281" s="46"/>
      <c r="O281" s="46"/>
      <c r="P281" s="345">
        <f t="shared" si="35"/>
        <v>0</v>
      </c>
      <c r="Q281" s="46"/>
      <c r="R281" s="46"/>
      <c r="S281" s="46"/>
      <c r="T281" s="440"/>
      <c r="U281" s="452">
        <f t="shared" si="36"/>
        <v>0</v>
      </c>
    </row>
    <row r="282" spans="2:21" ht="19.5" customHeight="1" x14ac:dyDescent="0.25">
      <c r="B282" s="759">
        <v>10</v>
      </c>
      <c r="C282" s="800"/>
      <c r="D282" s="780" t="s">
        <v>468</v>
      </c>
      <c r="E282" s="64" t="s">
        <v>120</v>
      </c>
      <c r="F282" s="186">
        <f t="shared" si="37"/>
        <v>0</v>
      </c>
      <c r="G282" s="51"/>
      <c r="H282" s="51"/>
      <c r="I282" s="51"/>
      <c r="J282" s="441"/>
      <c r="K282" s="452">
        <f t="shared" si="38"/>
        <v>0</v>
      </c>
      <c r="L282" s="428"/>
      <c r="M282" s="51"/>
      <c r="N282" s="51"/>
      <c r="O282" s="51"/>
      <c r="P282" s="345">
        <f t="shared" si="35"/>
        <v>0</v>
      </c>
      <c r="Q282" s="51"/>
      <c r="R282" s="51"/>
      <c r="S282" s="51"/>
      <c r="T282" s="441"/>
      <c r="U282" s="452">
        <f t="shared" si="36"/>
        <v>0</v>
      </c>
    </row>
    <row r="283" spans="2:21" ht="19.5" customHeight="1" x14ac:dyDescent="0.25">
      <c r="B283" s="759"/>
      <c r="C283" s="800"/>
      <c r="D283" s="781"/>
      <c r="E283" s="66" t="s">
        <v>121</v>
      </c>
      <c r="F283" s="186">
        <f t="shared" si="37"/>
        <v>0</v>
      </c>
      <c r="G283" s="45"/>
      <c r="H283" s="45"/>
      <c r="I283" s="45"/>
      <c r="J283" s="439"/>
      <c r="K283" s="452">
        <f t="shared" si="38"/>
        <v>0</v>
      </c>
      <c r="L283" s="422"/>
      <c r="M283" s="45"/>
      <c r="N283" s="45"/>
      <c r="O283" s="45"/>
      <c r="P283" s="345">
        <f t="shared" si="35"/>
        <v>0</v>
      </c>
      <c r="Q283" s="45"/>
      <c r="R283" s="45"/>
      <c r="S283" s="45"/>
      <c r="T283" s="439"/>
      <c r="U283" s="452">
        <f t="shared" si="36"/>
        <v>0</v>
      </c>
    </row>
    <row r="284" spans="2:21" ht="19.5" customHeight="1" thickBot="1" x14ac:dyDescent="0.3">
      <c r="B284" s="737"/>
      <c r="C284" s="800"/>
      <c r="D284" s="782"/>
      <c r="E284" s="67" t="s">
        <v>116</v>
      </c>
      <c r="F284" s="186">
        <f t="shared" si="37"/>
        <v>0</v>
      </c>
      <c r="G284" s="46"/>
      <c r="H284" s="46"/>
      <c r="I284" s="46"/>
      <c r="J284" s="440"/>
      <c r="K284" s="452">
        <f t="shared" si="38"/>
        <v>0</v>
      </c>
      <c r="L284" s="423"/>
      <c r="M284" s="46"/>
      <c r="N284" s="46"/>
      <c r="O284" s="46"/>
      <c r="P284" s="345">
        <f t="shared" si="35"/>
        <v>0</v>
      </c>
      <c r="Q284" s="46"/>
      <c r="R284" s="46"/>
      <c r="S284" s="46"/>
      <c r="T284" s="440"/>
      <c r="U284" s="452">
        <f t="shared" si="36"/>
        <v>0</v>
      </c>
    </row>
    <row r="285" spans="2:21" ht="15.75" customHeight="1" x14ac:dyDescent="0.25">
      <c r="B285" s="759">
        <v>11</v>
      </c>
      <c r="C285" s="800"/>
      <c r="D285" s="806" t="s">
        <v>458</v>
      </c>
      <c r="E285" s="65" t="s">
        <v>120</v>
      </c>
      <c r="F285" s="186">
        <f t="shared" si="37"/>
        <v>0</v>
      </c>
      <c r="G285" s="47"/>
      <c r="H285" s="47"/>
      <c r="I285" s="47"/>
      <c r="J285" s="447"/>
      <c r="K285" s="452">
        <f t="shared" si="38"/>
        <v>0</v>
      </c>
      <c r="L285" s="430"/>
      <c r="M285" s="47"/>
      <c r="N285" s="47"/>
      <c r="O285" s="47"/>
      <c r="P285" s="345">
        <f t="shared" si="35"/>
        <v>0</v>
      </c>
      <c r="Q285" s="47"/>
      <c r="R285" s="47"/>
      <c r="S285" s="47"/>
      <c r="T285" s="447"/>
      <c r="U285" s="452">
        <f t="shared" si="36"/>
        <v>0</v>
      </c>
    </row>
    <row r="286" spans="2:21" ht="15.75" customHeight="1" x14ac:dyDescent="0.25">
      <c r="B286" s="759"/>
      <c r="C286" s="800"/>
      <c r="D286" s="781"/>
      <c r="E286" s="66" t="s">
        <v>121</v>
      </c>
      <c r="F286" s="186">
        <f t="shared" si="37"/>
        <v>0</v>
      </c>
      <c r="G286" s="45"/>
      <c r="H286" s="45"/>
      <c r="I286" s="45"/>
      <c r="J286" s="439"/>
      <c r="K286" s="452">
        <f t="shared" si="38"/>
        <v>0</v>
      </c>
      <c r="L286" s="422"/>
      <c r="M286" s="45"/>
      <c r="N286" s="45"/>
      <c r="O286" s="45"/>
      <c r="P286" s="345">
        <f t="shared" si="35"/>
        <v>0</v>
      </c>
      <c r="Q286" s="45"/>
      <c r="R286" s="45"/>
      <c r="S286" s="45"/>
      <c r="T286" s="439"/>
      <c r="U286" s="452">
        <f t="shared" si="36"/>
        <v>0</v>
      </c>
    </row>
    <row r="287" spans="2:21" ht="15.75" customHeight="1" thickBot="1" x14ac:dyDescent="0.3">
      <c r="B287" s="737"/>
      <c r="C287" s="800"/>
      <c r="D287" s="782"/>
      <c r="E287" s="67" t="s">
        <v>116</v>
      </c>
      <c r="F287" s="186">
        <f t="shared" si="37"/>
        <v>0</v>
      </c>
      <c r="G287" s="46"/>
      <c r="H287" s="46"/>
      <c r="I287" s="46"/>
      <c r="J287" s="440"/>
      <c r="K287" s="452">
        <f t="shared" si="38"/>
        <v>0</v>
      </c>
      <c r="L287" s="423"/>
      <c r="M287" s="46"/>
      <c r="N287" s="46"/>
      <c r="O287" s="46"/>
      <c r="P287" s="345">
        <f t="shared" si="35"/>
        <v>0</v>
      </c>
      <c r="Q287" s="46"/>
      <c r="R287" s="46"/>
      <c r="S287" s="46"/>
      <c r="T287" s="440"/>
      <c r="U287" s="452">
        <f t="shared" si="36"/>
        <v>0</v>
      </c>
    </row>
    <row r="288" spans="2:21" ht="23.25" customHeight="1" x14ac:dyDescent="0.25">
      <c r="B288" s="759">
        <v>12</v>
      </c>
      <c r="C288" s="800"/>
      <c r="D288" s="806" t="s">
        <v>459</v>
      </c>
      <c r="E288" s="65" t="s">
        <v>120</v>
      </c>
      <c r="F288" s="186">
        <f t="shared" si="37"/>
        <v>0</v>
      </c>
      <c r="G288" s="47"/>
      <c r="H288" s="47"/>
      <c r="I288" s="47"/>
      <c r="J288" s="447"/>
      <c r="K288" s="452">
        <f t="shared" si="38"/>
        <v>0</v>
      </c>
      <c r="L288" s="430"/>
      <c r="M288" s="47"/>
      <c r="N288" s="47"/>
      <c r="O288" s="47"/>
      <c r="P288" s="345">
        <f t="shared" si="35"/>
        <v>0</v>
      </c>
      <c r="Q288" s="47"/>
      <c r="R288" s="47"/>
      <c r="S288" s="47"/>
      <c r="T288" s="447"/>
      <c r="U288" s="452">
        <f t="shared" si="36"/>
        <v>0</v>
      </c>
    </row>
    <row r="289" spans="2:21" ht="23.25" customHeight="1" x14ac:dyDescent="0.25">
      <c r="B289" s="759"/>
      <c r="C289" s="800"/>
      <c r="D289" s="781"/>
      <c r="E289" s="66" t="s">
        <v>121</v>
      </c>
      <c r="F289" s="186">
        <f t="shared" si="37"/>
        <v>0</v>
      </c>
      <c r="G289" s="45"/>
      <c r="H289" s="45"/>
      <c r="I289" s="45"/>
      <c r="J289" s="439"/>
      <c r="K289" s="452">
        <f t="shared" si="38"/>
        <v>0</v>
      </c>
      <c r="L289" s="422"/>
      <c r="M289" s="45"/>
      <c r="N289" s="45"/>
      <c r="O289" s="45"/>
      <c r="P289" s="345">
        <f t="shared" si="35"/>
        <v>0</v>
      </c>
      <c r="Q289" s="45"/>
      <c r="R289" s="45"/>
      <c r="S289" s="45"/>
      <c r="T289" s="439"/>
      <c r="U289" s="452">
        <f t="shared" si="36"/>
        <v>0</v>
      </c>
    </row>
    <row r="290" spans="2:21" ht="23.25" customHeight="1" thickBot="1" x14ac:dyDescent="0.3">
      <c r="B290" s="737"/>
      <c r="C290" s="800"/>
      <c r="D290" s="782"/>
      <c r="E290" s="67" t="s">
        <v>116</v>
      </c>
      <c r="F290" s="186">
        <f t="shared" si="37"/>
        <v>0</v>
      </c>
      <c r="G290" s="46"/>
      <c r="H290" s="46"/>
      <c r="I290" s="46"/>
      <c r="J290" s="440"/>
      <c r="K290" s="452">
        <f t="shared" si="38"/>
        <v>0</v>
      </c>
      <c r="L290" s="423"/>
      <c r="M290" s="46"/>
      <c r="N290" s="46"/>
      <c r="O290" s="46"/>
      <c r="P290" s="345">
        <f t="shared" si="35"/>
        <v>0</v>
      </c>
      <c r="Q290" s="46"/>
      <c r="R290" s="46"/>
      <c r="S290" s="46"/>
      <c r="T290" s="440"/>
      <c r="U290" s="452">
        <f t="shared" si="36"/>
        <v>0</v>
      </c>
    </row>
    <row r="291" spans="2:21" ht="18.75" customHeight="1" x14ac:dyDescent="0.25">
      <c r="B291" s="759">
        <v>13</v>
      </c>
      <c r="C291" s="800"/>
      <c r="D291" s="806" t="s">
        <v>554</v>
      </c>
      <c r="E291" s="65" t="s">
        <v>120</v>
      </c>
      <c r="F291" s="186">
        <f t="shared" si="37"/>
        <v>0</v>
      </c>
      <c r="G291" s="47"/>
      <c r="H291" s="47"/>
      <c r="I291" s="47"/>
      <c r="J291" s="447"/>
      <c r="K291" s="452">
        <f t="shared" si="38"/>
        <v>0</v>
      </c>
      <c r="L291" s="430"/>
      <c r="M291" s="47"/>
      <c r="N291" s="47"/>
      <c r="O291" s="47"/>
      <c r="P291" s="345">
        <f t="shared" si="35"/>
        <v>0</v>
      </c>
      <c r="Q291" s="47"/>
      <c r="R291" s="47"/>
      <c r="S291" s="47"/>
      <c r="T291" s="447"/>
      <c r="U291" s="452">
        <f t="shared" si="36"/>
        <v>0</v>
      </c>
    </row>
    <row r="292" spans="2:21" ht="18.75" customHeight="1" x14ac:dyDescent="0.25">
      <c r="B292" s="759"/>
      <c r="C292" s="800"/>
      <c r="D292" s="781"/>
      <c r="E292" s="66" t="s">
        <v>121</v>
      </c>
      <c r="F292" s="186">
        <f t="shared" si="37"/>
        <v>0</v>
      </c>
      <c r="G292" s="45"/>
      <c r="H292" s="45"/>
      <c r="I292" s="45"/>
      <c r="J292" s="439"/>
      <c r="K292" s="452">
        <f t="shared" si="38"/>
        <v>0</v>
      </c>
      <c r="L292" s="422"/>
      <c r="M292" s="45"/>
      <c r="N292" s="45"/>
      <c r="O292" s="45"/>
      <c r="P292" s="345">
        <f t="shared" si="35"/>
        <v>0</v>
      </c>
      <c r="Q292" s="45"/>
      <c r="R292" s="45"/>
      <c r="S292" s="45"/>
      <c r="T292" s="439"/>
      <c r="U292" s="452">
        <f t="shared" si="36"/>
        <v>0</v>
      </c>
    </row>
    <row r="293" spans="2:21" ht="18.75" customHeight="1" thickBot="1" x14ac:dyDescent="0.3">
      <c r="B293" s="737"/>
      <c r="C293" s="800"/>
      <c r="D293" s="782"/>
      <c r="E293" s="67" t="s">
        <v>116</v>
      </c>
      <c r="F293" s="186">
        <f t="shared" si="37"/>
        <v>0</v>
      </c>
      <c r="G293" s="46"/>
      <c r="H293" s="46"/>
      <c r="I293" s="46"/>
      <c r="J293" s="440"/>
      <c r="K293" s="452">
        <f t="shared" si="38"/>
        <v>0</v>
      </c>
      <c r="L293" s="423"/>
      <c r="M293" s="46"/>
      <c r="N293" s="46"/>
      <c r="O293" s="46"/>
      <c r="P293" s="345">
        <f t="shared" si="35"/>
        <v>0</v>
      </c>
      <c r="Q293" s="46"/>
      <c r="R293" s="46"/>
      <c r="S293" s="46"/>
      <c r="T293" s="440"/>
      <c r="U293" s="452">
        <f t="shared" si="36"/>
        <v>0</v>
      </c>
    </row>
    <row r="294" spans="2:21" ht="22.5" customHeight="1" x14ac:dyDescent="0.25">
      <c r="B294" s="759">
        <v>14</v>
      </c>
      <c r="C294" s="800"/>
      <c r="D294" s="780" t="s">
        <v>555</v>
      </c>
      <c r="E294" s="64" t="s">
        <v>120</v>
      </c>
      <c r="F294" s="186">
        <f t="shared" si="37"/>
        <v>0</v>
      </c>
      <c r="G294" s="51"/>
      <c r="H294" s="51"/>
      <c r="I294" s="51"/>
      <c r="J294" s="441"/>
      <c r="K294" s="452">
        <f t="shared" si="38"/>
        <v>0</v>
      </c>
      <c r="L294" s="428"/>
      <c r="M294" s="51"/>
      <c r="N294" s="51"/>
      <c r="O294" s="51"/>
      <c r="P294" s="345">
        <f t="shared" si="35"/>
        <v>0</v>
      </c>
      <c r="Q294" s="51"/>
      <c r="R294" s="51"/>
      <c r="S294" s="51"/>
      <c r="T294" s="441"/>
      <c r="U294" s="452">
        <f t="shared" si="36"/>
        <v>0</v>
      </c>
    </row>
    <row r="295" spans="2:21" ht="22.5" customHeight="1" x14ac:dyDescent="0.25">
      <c r="B295" s="759"/>
      <c r="C295" s="800"/>
      <c r="D295" s="781"/>
      <c r="E295" s="66" t="s">
        <v>121</v>
      </c>
      <c r="F295" s="186">
        <f t="shared" si="37"/>
        <v>0</v>
      </c>
      <c r="G295" s="45"/>
      <c r="H295" s="45"/>
      <c r="I295" s="45"/>
      <c r="J295" s="439"/>
      <c r="K295" s="452">
        <f t="shared" si="38"/>
        <v>0</v>
      </c>
      <c r="L295" s="422"/>
      <c r="M295" s="45"/>
      <c r="N295" s="45"/>
      <c r="O295" s="45"/>
      <c r="P295" s="345">
        <f t="shared" si="35"/>
        <v>0</v>
      </c>
      <c r="Q295" s="45"/>
      <c r="R295" s="45"/>
      <c r="S295" s="45"/>
      <c r="T295" s="439"/>
      <c r="U295" s="452">
        <f t="shared" si="36"/>
        <v>0</v>
      </c>
    </row>
    <row r="296" spans="2:21" ht="22.5" customHeight="1" thickBot="1" x14ac:dyDescent="0.3">
      <c r="B296" s="737"/>
      <c r="C296" s="800"/>
      <c r="D296" s="782"/>
      <c r="E296" s="67" t="s">
        <v>116</v>
      </c>
      <c r="F296" s="186">
        <f t="shared" si="37"/>
        <v>0</v>
      </c>
      <c r="G296" s="46"/>
      <c r="H296" s="46"/>
      <c r="I296" s="46"/>
      <c r="J296" s="440"/>
      <c r="K296" s="452">
        <f t="shared" si="38"/>
        <v>0</v>
      </c>
      <c r="L296" s="423"/>
      <c r="M296" s="46"/>
      <c r="N296" s="46"/>
      <c r="O296" s="46"/>
      <c r="P296" s="345">
        <f t="shared" si="35"/>
        <v>0</v>
      </c>
      <c r="Q296" s="46"/>
      <c r="R296" s="46"/>
      <c r="S296" s="46"/>
      <c r="T296" s="440"/>
      <c r="U296" s="452">
        <f t="shared" si="36"/>
        <v>0</v>
      </c>
    </row>
    <row r="297" spans="2:21" ht="18.75" customHeight="1" x14ac:dyDescent="0.25">
      <c r="B297" s="759">
        <v>15</v>
      </c>
      <c r="C297" s="800"/>
      <c r="D297" s="780" t="s">
        <v>460</v>
      </c>
      <c r="E297" s="64" t="s">
        <v>120</v>
      </c>
      <c r="F297" s="186">
        <f t="shared" si="37"/>
        <v>0</v>
      </c>
      <c r="G297" s="51"/>
      <c r="H297" s="51"/>
      <c r="I297" s="51"/>
      <c r="J297" s="441"/>
      <c r="K297" s="452">
        <f t="shared" si="38"/>
        <v>0</v>
      </c>
      <c r="L297" s="428"/>
      <c r="M297" s="51"/>
      <c r="N297" s="51"/>
      <c r="O297" s="51"/>
      <c r="P297" s="345">
        <f t="shared" si="35"/>
        <v>0</v>
      </c>
      <c r="Q297" s="51"/>
      <c r="R297" s="51"/>
      <c r="S297" s="51"/>
      <c r="T297" s="441"/>
      <c r="U297" s="452">
        <f t="shared" si="36"/>
        <v>0</v>
      </c>
    </row>
    <row r="298" spans="2:21" ht="18.75" customHeight="1" x14ac:dyDescent="0.25">
      <c r="B298" s="759"/>
      <c r="C298" s="800"/>
      <c r="D298" s="781"/>
      <c r="E298" s="66" t="s">
        <v>121</v>
      </c>
      <c r="F298" s="186">
        <f t="shared" si="37"/>
        <v>0</v>
      </c>
      <c r="G298" s="45"/>
      <c r="H298" s="45"/>
      <c r="I298" s="45"/>
      <c r="J298" s="439"/>
      <c r="K298" s="452">
        <f t="shared" si="38"/>
        <v>0</v>
      </c>
      <c r="L298" s="422"/>
      <c r="M298" s="45"/>
      <c r="N298" s="45"/>
      <c r="O298" s="45"/>
      <c r="P298" s="345">
        <f t="shared" si="35"/>
        <v>0</v>
      </c>
      <c r="Q298" s="45"/>
      <c r="R298" s="45"/>
      <c r="S298" s="45"/>
      <c r="T298" s="439"/>
      <c r="U298" s="452">
        <f t="shared" si="36"/>
        <v>0</v>
      </c>
    </row>
    <row r="299" spans="2:21" ht="18.75" customHeight="1" thickBot="1" x14ac:dyDescent="0.3">
      <c r="B299" s="737"/>
      <c r="C299" s="800"/>
      <c r="D299" s="782"/>
      <c r="E299" s="67" t="s">
        <v>116</v>
      </c>
      <c r="F299" s="186">
        <f t="shared" si="37"/>
        <v>0</v>
      </c>
      <c r="G299" s="46"/>
      <c r="H299" s="46"/>
      <c r="I299" s="46"/>
      <c r="J299" s="440"/>
      <c r="K299" s="452">
        <f t="shared" si="38"/>
        <v>0</v>
      </c>
      <c r="L299" s="423"/>
      <c r="M299" s="46"/>
      <c r="N299" s="46"/>
      <c r="O299" s="46"/>
      <c r="P299" s="345">
        <f t="shared" si="35"/>
        <v>0</v>
      </c>
      <c r="Q299" s="46"/>
      <c r="R299" s="46"/>
      <c r="S299" s="46"/>
      <c r="T299" s="440"/>
      <c r="U299" s="452">
        <f t="shared" si="36"/>
        <v>0</v>
      </c>
    </row>
    <row r="300" spans="2:21" x14ac:dyDescent="0.25">
      <c r="B300" s="759">
        <v>16</v>
      </c>
      <c r="C300" s="800"/>
      <c r="D300" s="783" t="s">
        <v>19</v>
      </c>
      <c r="E300" s="68" t="s">
        <v>120</v>
      </c>
      <c r="F300" s="186">
        <f t="shared" si="37"/>
        <v>0</v>
      </c>
      <c r="G300" s="51"/>
      <c r="H300" s="51"/>
      <c r="I300" s="51"/>
      <c r="J300" s="441"/>
      <c r="K300" s="452">
        <f t="shared" si="38"/>
        <v>0</v>
      </c>
      <c r="L300" s="428"/>
      <c r="M300" s="51"/>
      <c r="N300" s="51"/>
      <c r="O300" s="51"/>
      <c r="P300" s="345">
        <f t="shared" si="35"/>
        <v>0</v>
      </c>
      <c r="Q300" s="51"/>
      <c r="R300" s="51"/>
      <c r="S300" s="51"/>
      <c r="T300" s="441"/>
      <c r="U300" s="452">
        <f t="shared" si="36"/>
        <v>0</v>
      </c>
    </row>
    <row r="301" spans="2:21" x14ac:dyDescent="0.25">
      <c r="B301" s="759"/>
      <c r="C301" s="800"/>
      <c r="D301" s="784"/>
      <c r="E301" s="66" t="s">
        <v>121</v>
      </c>
      <c r="F301" s="186">
        <f t="shared" si="37"/>
        <v>0</v>
      </c>
      <c r="G301" s="45"/>
      <c r="H301" s="45"/>
      <c r="I301" s="45"/>
      <c r="J301" s="439"/>
      <c r="K301" s="452">
        <f t="shared" si="38"/>
        <v>0</v>
      </c>
      <c r="L301" s="422"/>
      <c r="M301" s="45"/>
      <c r="N301" s="45"/>
      <c r="O301" s="45"/>
      <c r="P301" s="345">
        <f t="shared" si="35"/>
        <v>0</v>
      </c>
      <c r="Q301" s="45"/>
      <c r="R301" s="45"/>
      <c r="S301" s="45"/>
      <c r="T301" s="439"/>
      <c r="U301" s="452">
        <f t="shared" si="36"/>
        <v>0</v>
      </c>
    </row>
    <row r="302" spans="2:21" ht="15.75" customHeight="1" thickBot="1" x14ac:dyDescent="0.3">
      <c r="B302" s="737"/>
      <c r="C302" s="800"/>
      <c r="D302" s="785"/>
      <c r="E302" s="67" t="s">
        <v>116</v>
      </c>
      <c r="F302" s="186">
        <f t="shared" si="37"/>
        <v>0</v>
      </c>
      <c r="G302" s="46"/>
      <c r="H302" s="46"/>
      <c r="I302" s="46"/>
      <c r="J302" s="440"/>
      <c r="K302" s="452">
        <f t="shared" si="38"/>
        <v>0</v>
      </c>
      <c r="L302" s="423"/>
      <c r="M302" s="46"/>
      <c r="N302" s="46"/>
      <c r="O302" s="46"/>
      <c r="P302" s="345">
        <f t="shared" si="35"/>
        <v>0</v>
      </c>
      <c r="Q302" s="46"/>
      <c r="R302" s="46"/>
      <c r="S302" s="46"/>
      <c r="T302" s="440"/>
      <c r="U302" s="452">
        <f t="shared" si="36"/>
        <v>0</v>
      </c>
    </row>
    <row r="303" spans="2:21" x14ac:dyDescent="0.25">
      <c r="B303" s="759">
        <v>17</v>
      </c>
      <c r="C303" s="800"/>
      <c r="D303" s="780" t="s">
        <v>219</v>
      </c>
      <c r="E303" s="64" t="s">
        <v>120</v>
      </c>
      <c r="F303" s="186">
        <f t="shared" si="37"/>
        <v>0</v>
      </c>
      <c r="G303" s="51"/>
      <c r="H303" s="51"/>
      <c r="I303" s="51"/>
      <c r="J303" s="441"/>
      <c r="K303" s="452">
        <f t="shared" si="38"/>
        <v>0</v>
      </c>
      <c r="L303" s="428"/>
      <c r="M303" s="51"/>
      <c r="N303" s="51"/>
      <c r="O303" s="51"/>
      <c r="P303" s="345">
        <f t="shared" si="35"/>
        <v>0</v>
      </c>
      <c r="Q303" s="51"/>
      <c r="R303" s="51"/>
      <c r="S303" s="51"/>
      <c r="T303" s="441"/>
      <c r="U303" s="452">
        <f t="shared" si="36"/>
        <v>0</v>
      </c>
    </row>
    <row r="304" spans="2:21" x14ac:dyDescent="0.25">
      <c r="B304" s="759"/>
      <c r="C304" s="800"/>
      <c r="D304" s="781"/>
      <c r="E304" s="66" t="s">
        <v>121</v>
      </c>
      <c r="F304" s="186">
        <f t="shared" si="37"/>
        <v>0</v>
      </c>
      <c r="G304" s="45"/>
      <c r="H304" s="45"/>
      <c r="I304" s="45"/>
      <c r="J304" s="439"/>
      <c r="K304" s="452">
        <f t="shared" si="38"/>
        <v>0</v>
      </c>
      <c r="L304" s="422"/>
      <c r="M304" s="45"/>
      <c r="N304" s="45"/>
      <c r="O304" s="45"/>
      <c r="P304" s="345">
        <f t="shared" si="35"/>
        <v>0</v>
      </c>
      <c r="Q304" s="45"/>
      <c r="R304" s="45"/>
      <c r="S304" s="45"/>
      <c r="T304" s="439"/>
      <c r="U304" s="452">
        <f t="shared" si="36"/>
        <v>0</v>
      </c>
    </row>
    <row r="305" spans="2:21" ht="15.75" thickBot="1" x14ac:dyDescent="0.3">
      <c r="B305" s="737"/>
      <c r="C305" s="800"/>
      <c r="D305" s="782"/>
      <c r="E305" s="67" t="s">
        <v>116</v>
      </c>
      <c r="F305" s="186">
        <f t="shared" si="37"/>
        <v>0</v>
      </c>
      <c r="G305" s="46"/>
      <c r="H305" s="46"/>
      <c r="I305" s="46"/>
      <c r="J305" s="440"/>
      <c r="K305" s="452">
        <f t="shared" si="38"/>
        <v>0</v>
      </c>
      <c r="L305" s="423"/>
      <c r="M305" s="46"/>
      <c r="N305" s="46"/>
      <c r="O305" s="46"/>
      <c r="P305" s="345">
        <f t="shared" si="35"/>
        <v>0</v>
      </c>
      <c r="Q305" s="46"/>
      <c r="R305" s="46"/>
      <c r="S305" s="46"/>
      <c r="T305" s="440"/>
      <c r="U305" s="452">
        <f t="shared" si="36"/>
        <v>0</v>
      </c>
    </row>
    <row r="306" spans="2:21" x14ac:dyDescent="0.25">
      <c r="B306" s="759">
        <v>18</v>
      </c>
      <c r="C306" s="800"/>
      <c r="D306" s="780" t="s">
        <v>117</v>
      </c>
      <c r="E306" s="64" t="s">
        <v>120</v>
      </c>
      <c r="F306" s="186">
        <f t="shared" si="37"/>
        <v>0</v>
      </c>
      <c r="G306" s="51"/>
      <c r="H306" s="51"/>
      <c r="I306" s="51"/>
      <c r="J306" s="441"/>
      <c r="K306" s="452">
        <f t="shared" si="38"/>
        <v>0</v>
      </c>
      <c r="L306" s="428"/>
      <c r="M306" s="51"/>
      <c r="N306" s="51"/>
      <c r="O306" s="51"/>
      <c r="P306" s="345">
        <f t="shared" si="35"/>
        <v>0</v>
      </c>
      <c r="Q306" s="51"/>
      <c r="R306" s="51"/>
      <c r="S306" s="51"/>
      <c r="T306" s="441"/>
      <c r="U306" s="452">
        <f t="shared" si="36"/>
        <v>0</v>
      </c>
    </row>
    <row r="307" spans="2:21" ht="15.75" customHeight="1" x14ac:dyDescent="0.25">
      <c r="B307" s="759"/>
      <c r="C307" s="800"/>
      <c r="D307" s="781"/>
      <c r="E307" s="66" t="s">
        <v>121</v>
      </c>
      <c r="F307" s="186">
        <f t="shared" si="37"/>
        <v>0</v>
      </c>
      <c r="G307" s="45"/>
      <c r="H307" s="45"/>
      <c r="I307" s="45"/>
      <c r="J307" s="439"/>
      <c r="K307" s="452">
        <f t="shared" si="38"/>
        <v>0</v>
      </c>
      <c r="L307" s="422"/>
      <c r="M307" s="45"/>
      <c r="N307" s="45"/>
      <c r="O307" s="45"/>
      <c r="P307" s="345">
        <f t="shared" si="35"/>
        <v>0</v>
      </c>
      <c r="Q307" s="45"/>
      <c r="R307" s="45"/>
      <c r="S307" s="45"/>
      <c r="T307" s="439"/>
      <c r="U307" s="452">
        <f t="shared" si="36"/>
        <v>0</v>
      </c>
    </row>
    <row r="308" spans="2:21" ht="15.75" customHeight="1" thickBot="1" x14ac:dyDescent="0.3">
      <c r="B308" s="737"/>
      <c r="C308" s="800"/>
      <c r="D308" s="782"/>
      <c r="E308" s="67" t="s">
        <v>116</v>
      </c>
      <c r="F308" s="186">
        <f t="shared" si="37"/>
        <v>0</v>
      </c>
      <c r="G308" s="46"/>
      <c r="H308" s="46"/>
      <c r="I308" s="46"/>
      <c r="J308" s="440"/>
      <c r="K308" s="452">
        <f t="shared" si="38"/>
        <v>0</v>
      </c>
      <c r="L308" s="423"/>
      <c r="M308" s="46"/>
      <c r="N308" s="46"/>
      <c r="O308" s="46"/>
      <c r="P308" s="345">
        <f t="shared" si="35"/>
        <v>0</v>
      </c>
      <c r="Q308" s="46"/>
      <c r="R308" s="46"/>
      <c r="S308" s="46"/>
      <c r="T308" s="440"/>
      <c r="U308" s="452">
        <f t="shared" si="36"/>
        <v>0</v>
      </c>
    </row>
    <row r="309" spans="2:21" ht="15.75" customHeight="1" x14ac:dyDescent="0.25">
      <c r="B309" s="759">
        <v>19</v>
      </c>
      <c r="C309" s="800"/>
      <c r="D309" s="780" t="s">
        <v>118</v>
      </c>
      <c r="E309" s="64" t="s">
        <v>120</v>
      </c>
      <c r="F309" s="186">
        <f t="shared" si="37"/>
        <v>0</v>
      </c>
      <c r="G309" s="51"/>
      <c r="H309" s="51"/>
      <c r="I309" s="51"/>
      <c r="J309" s="441"/>
      <c r="K309" s="452">
        <f t="shared" si="38"/>
        <v>0</v>
      </c>
      <c r="L309" s="428"/>
      <c r="M309" s="51"/>
      <c r="N309" s="51"/>
      <c r="O309" s="51"/>
      <c r="P309" s="345">
        <f t="shared" si="35"/>
        <v>0</v>
      </c>
      <c r="Q309" s="51"/>
      <c r="R309" s="51"/>
      <c r="S309" s="51"/>
      <c r="T309" s="441"/>
      <c r="U309" s="452">
        <f t="shared" si="36"/>
        <v>0</v>
      </c>
    </row>
    <row r="310" spans="2:21" ht="15.75" customHeight="1" x14ac:dyDescent="0.25">
      <c r="B310" s="759"/>
      <c r="C310" s="800"/>
      <c r="D310" s="781"/>
      <c r="E310" s="66" t="s">
        <v>121</v>
      </c>
      <c r="F310" s="186">
        <f t="shared" si="37"/>
        <v>0</v>
      </c>
      <c r="G310" s="45"/>
      <c r="H310" s="45"/>
      <c r="I310" s="45"/>
      <c r="J310" s="439"/>
      <c r="K310" s="452">
        <f t="shared" si="38"/>
        <v>0</v>
      </c>
      <c r="L310" s="422"/>
      <c r="M310" s="45"/>
      <c r="N310" s="45"/>
      <c r="O310" s="45"/>
      <c r="P310" s="345">
        <f t="shared" si="35"/>
        <v>0</v>
      </c>
      <c r="Q310" s="45"/>
      <c r="R310" s="45"/>
      <c r="S310" s="45"/>
      <c r="T310" s="439"/>
      <c r="U310" s="452">
        <f t="shared" si="36"/>
        <v>0</v>
      </c>
    </row>
    <row r="311" spans="2:21" ht="15.75" customHeight="1" thickBot="1" x14ac:dyDescent="0.3">
      <c r="B311" s="737"/>
      <c r="C311" s="800"/>
      <c r="D311" s="782"/>
      <c r="E311" s="67" t="s">
        <v>116</v>
      </c>
      <c r="F311" s="186">
        <f t="shared" si="37"/>
        <v>0</v>
      </c>
      <c r="G311" s="46"/>
      <c r="H311" s="46"/>
      <c r="I311" s="46"/>
      <c r="J311" s="440"/>
      <c r="K311" s="452">
        <f t="shared" si="38"/>
        <v>0</v>
      </c>
      <c r="L311" s="423"/>
      <c r="M311" s="46"/>
      <c r="N311" s="46"/>
      <c r="O311" s="46"/>
      <c r="P311" s="345">
        <f t="shared" si="35"/>
        <v>0</v>
      </c>
      <c r="Q311" s="46"/>
      <c r="R311" s="46"/>
      <c r="S311" s="46"/>
      <c r="T311" s="440"/>
      <c r="U311" s="452">
        <f t="shared" si="36"/>
        <v>0</v>
      </c>
    </row>
    <row r="312" spans="2:21" ht="15.75" customHeight="1" x14ac:dyDescent="0.25">
      <c r="B312" s="759">
        <v>20</v>
      </c>
      <c r="C312" s="800"/>
      <c r="D312" s="780" t="s">
        <v>41</v>
      </c>
      <c r="E312" s="64" t="s">
        <v>120</v>
      </c>
      <c r="F312" s="186">
        <f t="shared" si="37"/>
        <v>0</v>
      </c>
      <c r="G312" s="51"/>
      <c r="H312" s="51"/>
      <c r="I312" s="51"/>
      <c r="J312" s="441"/>
      <c r="K312" s="452">
        <f t="shared" si="38"/>
        <v>0</v>
      </c>
      <c r="L312" s="428"/>
      <c r="M312" s="51"/>
      <c r="N312" s="51"/>
      <c r="O312" s="51"/>
      <c r="P312" s="345">
        <f t="shared" si="35"/>
        <v>0</v>
      </c>
      <c r="Q312" s="51"/>
      <c r="R312" s="51"/>
      <c r="S312" s="51"/>
      <c r="T312" s="441"/>
      <c r="U312" s="452">
        <f t="shared" si="36"/>
        <v>0</v>
      </c>
    </row>
    <row r="313" spans="2:21" ht="15.75" customHeight="1" x14ac:dyDescent="0.25">
      <c r="B313" s="759"/>
      <c r="C313" s="800"/>
      <c r="D313" s="781"/>
      <c r="E313" s="66" t="s">
        <v>121</v>
      </c>
      <c r="F313" s="186">
        <f t="shared" si="37"/>
        <v>0</v>
      </c>
      <c r="G313" s="45"/>
      <c r="H313" s="45"/>
      <c r="I313" s="45"/>
      <c r="J313" s="439"/>
      <c r="K313" s="452">
        <f t="shared" si="38"/>
        <v>0</v>
      </c>
      <c r="L313" s="422"/>
      <c r="M313" s="45"/>
      <c r="N313" s="45"/>
      <c r="O313" s="45"/>
      <c r="P313" s="345">
        <f t="shared" si="35"/>
        <v>0</v>
      </c>
      <c r="Q313" s="45"/>
      <c r="R313" s="45"/>
      <c r="S313" s="45"/>
      <c r="T313" s="439"/>
      <c r="U313" s="452">
        <f t="shared" si="36"/>
        <v>0</v>
      </c>
    </row>
    <row r="314" spans="2:21" ht="15.75" customHeight="1" thickBot="1" x14ac:dyDescent="0.3">
      <c r="B314" s="737"/>
      <c r="C314" s="800"/>
      <c r="D314" s="782"/>
      <c r="E314" s="67" t="s">
        <v>116</v>
      </c>
      <c r="F314" s="186">
        <f t="shared" si="37"/>
        <v>0</v>
      </c>
      <c r="G314" s="46"/>
      <c r="H314" s="46"/>
      <c r="I314" s="46"/>
      <c r="J314" s="440"/>
      <c r="K314" s="452">
        <f t="shared" si="38"/>
        <v>0</v>
      </c>
      <c r="L314" s="423"/>
      <c r="M314" s="46"/>
      <c r="N314" s="46"/>
      <c r="O314" s="46"/>
      <c r="P314" s="345">
        <f t="shared" si="35"/>
        <v>0</v>
      </c>
      <c r="Q314" s="46"/>
      <c r="R314" s="46"/>
      <c r="S314" s="46"/>
      <c r="T314" s="440"/>
      <c r="U314" s="452">
        <f t="shared" si="36"/>
        <v>0</v>
      </c>
    </row>
    <row r="315" spans="2:21" ht="15.75" customHeight="1" x14ac:dyDescent="0.25">
      <c r="B315" s="759">
        <v>21</v>
      </c>
      <c r="C315" s="800"/>
      <c r="D315" s="780" t="s">
        <v>445</v>
      </c>
      <c r="E315" s="64" t="s">
        <v>120</v>
      </c>
      <c r="F315" s="186">
        <f t="shared" si="37"/>
        <v>0</v>
      </c>
      <c r="G315" s="51"/>
      <c r="H315" s="51"/>
      <c r="I315" s="51"/>
      <c r="J315" s="441"/>
      <c r="K315" s="452">
        <f t="shared" si="38"/>
        <v>0</v>
      </c>
      <c r="L315" s="428"/>
      <c r="M315" s="51"/>
      <c r="N315" s="51"/>
      <c r="O315" s="51"/>
      <c r="P315" s="345">
        <f t="shared" si="35"/>
        <v>0</v>
      </c>
      <c r="Q315" s="51"/>
      <c r="R315" s="51"/>
      <c r="S315" s="51"/>
      <c r="T315" s="441"/>
      <c r="U315" s="452">
        <f t="shared" si="36"/>
        <v>0</v>
      </c>
    </row>
    <row r="316" spans="2:21" ht="15.75" customHeight="1" x14ac:dyDescent="0.25">
      <c r="B316" s="759"/>
      <c r="C316" s="800"/>
      <c r="D316" s="781"/>
      <c r="E316" s="66" t="s">
        <v>121</v>
      </c>
      <c r="F316" s="186">
        <f t="shared" si="37"/>
        <v>0</v>
      </c>
      <c r="G316" s="45"/>
      <c r="H316" s="45"/>
      <c r="I316" s="45"/>
      <c r="J316" s="439"/>
      <c r="K316" s="452">
        <f t="shared" si="38"/>
        <v>0</v>
      </c>
      <c r="L316" s="422"/>
      <c r="M316" s="45"/>
      <c r="N316" s="45"/>
      <c r="O316" s="45"/>
      <c r="P316" s="345">
        <f t="shared" si="35"/>
        <v>0</v>
      </c>
      <c r="Q316" s="45"/>
      <c r="R316" s="45"/>
      <c r="S316" s="45"/>
      <c r="T316" s="439"/>
      <c r="U316" s="452">
        <f t="shared" si="36"/>
        <v>0</v>
      </c>
    </row>
    <row r="317" spans="2:21" ht="15.75" customHeight="1" thickBot="1" x14ac:dyDescent="0.3">
      <c r="B317" s="737"/>
      <c r="C317" s="800"/>
      <c r="D317" s="782"/>
      <c r="E317" s="67" t="s">
        <v>116</v>
      </c>
      <c r="F317" s="186">
        <f t="shared" si="37"/>
        <v>0</v>
      </c>
      <c r="G317" s="46"/>
      <c r="H317" s="46"/>
      <c r="I317" s="46"/>
      <c r="J317" s="440"/>
      <c r="K317" s="452">
        <f t="shared" si="38"/>
        <v>0</v>
      </c>
      <c r="L317" s="423"/>
      <c r="M317" s="46"/>
      <c r="N317" s="46"/>
      <c r="O317" s="46"/>
      <c r="P317" s="345">
        <f t="shared" si="35"/>
        <v>0</v>
      </c>
      <c r="Q317" s="46"/>
      <c r="R317" s="46"/>
      <c r="S317" s="46"/>
      <c r="T317" s="440"/>
      <c r="U317" s="452">
        <f t="shared" si="36"/>
        <v>0</v>
      </c>
    </row>
    <row r="318" spans="2:21" ht="15.75" customHeight="1" x14ac:dyDescent="0.25">
      <c r="B318" s="759">
        <v>22</v>
      </c>
      <c r="C318" s="800"/>
      <c r="D318" s="780" t="s">
        <v>556</v>
      </c>
      <c r="E318" s="64" t="s">
        <v>120</v>
      </c>
      <c r="F318" s="186">
        <f t="shared" si="37"/>
        <v>0</v>
      </c>
      <c r="G318" s="51"/>
      <c r="H318" s="51"/>
      <c r="I318" s="51"/>
      <c r="J318" s="441"/>
      <c r="K318" s="452">
        <f t="shared" si="38"/>
        <v>0</v>
      </c>
      <c r="L318" s="428"/>
      <c r="M318" s="51"/>
      <c r="N318" s="51"/>
      <c r="O318" s="51"/>
      <c r="P318" s="345">
        <f t="shared" si="35"/>
        <v>0</v>
      </c>
      <c r="Q318" s="51"/>
      <c r="R318" s="51"/>
      <c r="S318" s="51"/>
      <c r="T318" s="441"/>
      <c r="U318" s="452">
        <f t="shared" si="36"/>
        <v>0</v>
      </c>
    </row>
    <row r="319" spans="2:21" ht="15.75" customHeight="1" x14ac:dyDescent="0.25">
      <c r="B319" s="759"/>
      <c r="C319" s="800"/>
      <c r="D319" s="781"/>
      <c r="E319" s="66" t="s">
        <v>121</v>
      </c>
      <c r="F319" s="186">
        <f t="shared" si="37"/>
        <v>0</v>
      </c>
      <c r="G319" s="45"/>
      <c r="H319" s="45"/>
      <c r="I319" s="45"/>
      <c r="J319" s="439"/>
      <c r="K319" s="452">
        <f t="shared" si="38"/>
        <v>0</v>
      </c>
      <c r="L319" s="422"/>
      <c r="M319" s="45"/>
      <c r="N319" s="45"/>
      <c r="O319" s="45"/>
      <c r="P319" s="345">
        <f t="shared" si="35"/>
        <v>0</v>
      </c>
      <c r="Q319" s="45"/>
      <c r="R319" s="45"/>
      <c r="S319" s="45"/>
      <c r="T319" s="439"/>
      <c r="U319" s="452">
        <f t="shared" si="36"/>
        <v>0</v>
      </c>
    </row>
    <row r="320" spans="2:21" ht="15.75" customHeight="1" thickBot="1" x14ac:dyDescent="0.3">
      <c r="B320" s="737"/>
      <c r="C320" s="800"/>
      <c r="D320" s="782"/>
      <c r="E320" s="67" t="s">
        <v>116</v>
      </c>
      <c r="F320" s="186">
        <f t="shared" si="37"/>
        <v>0</v>
      </c>
      <c r="G320" s="46"/>
      <c r="H320" s="46"/>
      <c r="I320" s="46"/>
      <c r="J320" s="440"/>
      <c r="K320" s="452">
        <f t="shared" si="38"/>
        <v>0</v>
      </c>
      <c r="L320" s="423"/>
      <c r="M320" s="46"/>
      <c r="N320" s="46"/>
      <c r="O320" s="46"/>
      <c r="P320" s="345">
        <f t="shared" si="35"/>
        <v>0</v>
      </c>
      <c r="Q320" s="46"/>
      <c r="R320" s="46"/>
      <c r="S320" s="46"/>
      <c r="T320" s="440"/>
      <c r="U320" s="452">
        <f t="shared" si="36"/>
        <v>0</v>
      </c>
    </row>
    <row r="321" spans="2:21" x14ac:dyDescent="0.25">
      <c r="B321" s="759">
        <v>23</v>
      </c>
      <c r="C321" s="800"/>
      <c r="D321" s="780" t="s">
        <v>446</v>
      </c>
      <c r="E321" s="64" t="s">
        <v>120</v>
      </c>
      <c r="F321" s="186">
        <f t="shared" si="37"/>
        <v>0</v>
      </c>
      <c r="G321" s="51"/>
      <c r="H321" s="51"/>
      <c r="I321" s="51"/>
      <c r="J321" s="441"/>
      <c r="K321" s="452">
        <f t="shared" si="38"/>
        <v>0</v>
      </c>
      <c r="L321" s="428"/>
      <c r="M321" s="51"/>
      <c r="N321" s="51"/>
      <c r="O321" s="51"/>
      <c r="P321" s="345">
        <f t="shared" si="35"/>
        <v>0</v>
      </c>
      <c r="Q321" s="51"/>
      <c r="R321" s="51"/>
      <c r="S321" s="51"/>
      <c r="T321" s="441"/>
      <c r="U321" s="452">
        <f t="shared" si="36"/>
        <v>0</v>
      </c>
    </row>
    <row r="322" spans="2:21" x14ac:dyDescent="0.25">
      <c r="B322" s="759"/>
      <c r="C322" s="800"/>
      <c r="D322" s="781"/>
      <c r="E322" s="66" t="s">
        <v>121</v>
      </c>
      <c r="F322" s="186">
        <f t="shared" si="37"/>
        <v>0</v>
      </c>
      <c r="G322" s="45"/>
      <c r="H322" s="45"/>
      <c r="I322" s="45"/>
      <c r="J322" s="439"/>
      <c r="K322" s="452">
        <f t="shared" si="38"/>
        <v>0</v>
      </c>
      <c r="L322" s="422"/>
      <c r="M322" s="45"/>
      <c r="N322" s="45"/>
      <c r="O322" s="45"/>
      <c r="P322" s="345">
        <f t="shared" si="35"/>
        <v>0</v>
      </c>
      <c r="Q322" s="45"/>
      <c r="R322" s="45"/>
      <c r="S322" s="45"/>
      <c r="T322" s="439"/>
      <c r="U322" s="452">
        <f t="shared" si="36"/>
        <v>0</v>
      </c>
    </row>
    <row r="323" spans="2:21" ht="15.75" thickBot="1" x14ac:dyDescent="0.3">
      <c r="B323" s="737"/>
      <c r="C323" s="800"/>
      <c r="D323" s="782"/>
      <c r="E323" s="67" t="s">
        <v>116</v>
      </c>
      <c r="F323" s="186">
        <f t="shared" si="37"/>
        <v>0</v>
      </c>
      <c r="G323" s="46"/>
      <c r="H323" s="46"/>
      <c r="I323" s="46"/>
      <c r="J323" s="440"/>
      <c r="K323" s="452">
        <f t="shared" si="38"/>
        <v>0</v>
      </c>
      <c r="L323" s="423"/>
      <c r="M323" s="46"/>
      <c r="N323" s="46"/>
      <c r="O323" s="46"/>
      <c r="P323" s="345">
        <f t="shared" si="35"/>
        <v>0</v>
      </c>
      <c r="Q323" s="46"/>
      <c r="R323" s="46"/>
      <c r="S323" s="46"/>
      <c r="T323" s="440"/>
      <c r="U323" s="452">
        <f t="shared" si="36"/>
        <v>0</v>
      </c>
    </row>
    <row r="324" spans="2:21" ht="32.25" customHeight="1" x14ac:dyDescent="0.25">
      <c r="B324" s="759">
        <v>24</v>
      </c>
      <c r="C324" s="800"/>
      <c r="D324" s="802" t="s">
        <v>461</v>
      </c>
      <c r="E324" s="64" t="s">
        <v>120</v>
      </c>
      <c r="F324" s="186">
        <f t="shared" si="37"/>
        <v>0</v>
      </c>
      <c r="G324" s="51"/>
      <c r="H324" s="51"/>
      <c r="I324" s="51"/>
      <c r="J324" s="441"/>
      <c r="K324" s="452">
        <f t="shared" si="38"/>
        <v>0</v>
      </c>
      <c r="L324" s="428"/>
      <c r="M324" s="51"/>
      <c r="N324" s="51"/>
      <c r="O324" s="51"/>
      <c r="P324" s="345">
        <f t="shared" si="35"/>
        <v>0</v>
      </c>
      <c r="Q324" s="51"/>
      <c r="R324" s="51"/>
      <c r="S324" s="51"/>
      <c r="T324" s="441"/>
      <c r="U324" s="452">
        <f t="shared" si="36"/>
        <v>0</v>
      </c>
    </row>
    <row r="325" spans="2:21" ht="32.25" customHeight="1" x14ac:dyDescent="0.25">
      <c r="B325" s="759"/>
      <c r="C325" s="800"/>
      <c r="D325" s="803"/>
      <c r="E325" s="66" t="s">
        <v>121</v>
      </c>
      <c r="F325" s="186">
        <f t="shared" si="37"/>
        <v>0</v>
      </c>
      <c r="G325" s="45"/>
      <c r="H325" s="45"/>
      <c r="I325" s="45"/>
      <c r="J325" s="439"/>
      <c r="K325" s="452">
        <f t="shared" si="38"/>
        <v>0</v>
      </c>
      <c r="L325" s="422"/>
      <c r="M325" s="45"/>
      <c r="N325" s="45"/>
      <c r="O325" s="45"/>
      <c r="P325" s="345">
        <f t="shared" si="35"/>
        <v>0</v>
      </c>
      <c r="Q325" s="45"/>
      <c r="R325" s="45"/>
      <c r="S325" s="45"/>
      <c r="T325" s="439"/>
      <c r="U325" s="452">
        <f t="shared" si="36"/>
        <v>0</v>
      </c>
    </row>
    <row r="326" spans="2:21" ht="32.25" customHeight="1" thickBot="1" x14ac:dyDescent="0.3">
      <c r="B326" s="737"/>
      <c r="C326" s="800"/>
      <c r="D326" s="804"/>
      <c r="E326" s="67" t="s">
        <v>116</v>
      </c>
      <c r="F326" s="186">
        <f t="shared" si="37"/>
        <v>0</v>
      </c>
      <c r="G326" s="46"/>
      <c r="H326" s="46"/>
      <c r="I326" s="46"/>
      <c r="J326" s="440"/>
      <c r="K326" s="452">
        <f t="shared" si="38"/>
        <v>0</v>
      </c>
      <c r="L326" s="423"/>
      <c r="M326" s="46"/>
      <c r="N326" s="46"/>
      <c r="O326" s="46"/>
      <c r="P326" s="345">
        <f t="shared" si="35"/>
        <v>0</v>
      </c>
      <c r="Q326" s="46"/>
      <c r="R326" s="46"/>
      <c r="S326" s="46"/>
      <c r="T326" s="440"/>
      <c r="U326" s="452">
        <f t="shared" si="36"/>
        <v>0</v>
      </c>
    </row>
    <row r="327" spans="2:21" ht="18" customHeight="1" x14ac:dyDescent="0.25">
      <c r="B327" s="759">
        <v>25</v>
      </c>
      <c r="C327" s="800"/>
      <c r="D327" s="802" t="s">
        <v>462</v>
      </c>
      <c r="E327" s="64" t="s">
        <v>120</v>
      </c>
      <c r="F327" s="186">
        <f t="shared" si="37"/>
        <v>0</v>
      </c>
      <c r="G327" s="51"/>
      <c r="H327" s="51"/>
      <c r="I327" s="51"/>
      <c r="J327" s="441"/>
      <c r="K327" s="452">
        <f t="shared" si="38"/>
        <v>0</v>
      </c>
      <c r="L327" s="428"/>
      <c r="M327" s="51"/>
      <c r="N327" s="51"/>
      <c r="O327" s="51"/>
      <c r="P327" s="345">
        <f t="shared" si="35"/>
        <v>0</v>
      </c>
      <c r="Q327" s="51"/>
      <c r="R327" s="51"/>
      <c r="S327" s="51"/>
      <c r="T327" s="441"/>
      <c r="U327" s="452">
        <f t="shared" si="36"/>
        <v>0</v>
      </c>
    </row>
    <row r="328" spans="2:21" ht="18" customHeight="1" x14ac:dyDescent="0.25">
      <c r="B328" s="759"/>
      <c r="C328" s="800"/>
      <c r="D328" s="803"/>
      <c r="E328" s="66" t="s">
        <v>121</v>
      </c>
      <c r="F328" s="186">
        <f t="shared" si="37"/>
        <v>0</v>
      </c>
      <c r="G328" s="45"/>
      <c r="H328" s="45"/>
      <c r="I328" s="45"/>
      <c r="J328" s="439"/>
      <c r="K328" s="452">
        <f t="shared" si="38"/>
        <v>0</v>
      </c>
      <c r="L328" s="422"/>
      <c r="M328" s="45"/>
      <c r="N328" s="45"/>
      <c r="O328" s="45"/>
      <c r="P328" s="345">
        <f t="shared" si="35"/>
        <v>0</v>
      </c>
      <c r="Q328" s="45"/>
      <c r="R328" s="45"/>
      <c r="S328" s="45"/>
      <c r="T328" s="439"/>
      <c r="U328" s="452">
        <f t="shared" si="36"/>
        <v>0</v>
      </c>
    </row>
    <row r="329" spans="2:21" ht="18" customHeight="1" thickBot="1" x14ac:dyDescent="0.3">
      <c r="B329" s="737"/>
      <c r="C329" s="800"/>
      <c r="D329" s="804"/>
      <c r="E329" s="67" t="s">
        <v>116</v>
      </c>
      <c r="F329" s="186">
        <f t="shared" si="37"/>
        <v>0</v>
      </c>
      <c r="G329" s="46"/>
      <c r="H329" s="46"/>
      <c r="I329" s="46"/>
      <c r="J329" s="440"/>
      <c r="K329" s="452">
        <f t="shared" si="38"/>
        <v>0</v>
      </c>
      <c r="L329" s="423"/>
      <c r="M329" s="46"/>
      <c r="N329" s="46"/>
      <c r="O329" s="46"/>
      <c r="P329" s="345">
        <f t="shared" si="35"/>
        <v>0</v>
      </c>
      <c r="Q329" s="46"/>
      <c r="R329" s="46"/>
      <c r="S329" s="46"/>
      <c r="T329" s="440"/>
      <c r="U329" s="452">
        <f t="shared" si="36"/>
        <v>0</v>
      </c>
    </row>
    <row r="330" spans="2:21" x14ac:dyDescent="0.25">
      <c r="B330" s="759">
        <v>26</v>
      </c>
      <c r="C330" s="800"/>
      <c r="D330" s="805" t="s">
        <v>465</v>
      </c>
      <c r="E330" s="65" t="s">
        <v>120</v>
      </c>
      <c r="F330" s="186">
        <f t="shared" si="37"/>
        <v>0</v>
      </c>
      <c r="G330" s="47"/>
      <c r="H330" s="47"/>
      <c r="I330" s="47"/>
      <c r="J330" s="447"/>
      <c r="K330" s="452">
        <f t="shared" si="38"/>
        <v>0</v>
      </c>
      <c r="L330" s="430"/>
      <c r="M330" s="47"/>
      <c r="N330" s="47"/>
      <c r="O330" s="47"/>
      <c r="P330" s="345">
        <f t="shared" ref="P330:P393" si="39">L330+M330+N330+O330</f>
        <v>0</v>
      </c>
      <c r="Q330" s="47"/>
      <c r="R330" s="47"/>
      <c r="S330" s="47"/>
      <c r="T330" s="447"/>
      <c r="U330" s="452">
        <f t="shared" ref="U330:U393" si="40">Q330+R330+S330+T330</f>
        <v>0</v>
      </c>
    </row>
    <row r="331" spans="2:21" x14ac:dyDescent="0.25">
      <c r="B331" s="759"/>
      <c r="C331" s="800"/>
      <c r="D331" s="803"/>
      <c r="E331" s="66" t="s">
        <v>121</v>
      </c>
      <c r="F331" s="186">
        <f t="shared" ref="F331:F394" si="41">K331+P331+U331</f>
        <v>0</v>
      </c>
      <c r="G331" s="45"/>
      <c r="H331" s="45"/>
      <c r="I331" s="45"/>
      <c r="J331" s="439"/>
      <c r="K331" s="452">
        <f t="shared" ref="K331:K394" si="42">G331+H331+I331+J331</f>
        <v>0</v>
      </c>
      <c r="L331" s="422"/>
      <c r="M331" s="45"/>
      <c r="N331" s="45"/>
      <c r="O331" s="45"/>
      <c r="P331" s="345">
        <f t="shared" si="39"/>
        <v>0</v>
      </c>
      <c r="Q331" s="45"/>
      <c r="R331" s="45"/>
      <c r="S331" s="45"/>
      <c r="T331" s="439"/>
      <c r="U331" s="452">
        <f t="shared" si="40"/>
        <v>0</v>
      </c>
    </row>
    <row r="332" spans="2:21" ht="15.75" thickBot="1" x14ac:dyDescent="0.3">
      <c r="B332" s="737"/>
      <c r="C332" s="800"/>
      <c r="D332" s="804"/>
      <c r="E332" s="67" t="s">
        <v>116</v>
      </c>
      <c r="F332" s="186">
        <f t="shared" si="41"/>
        <v>0</v>
      </c>
      <c r="G332" s="46"/>
      <c r="H332" s="46"/>
      <c r="I332" s="46"/>
      <c r="J332" s="440"/>
      <c r="K332" s="452">
        <f t="shared" si="42"/>
        <v>0</v>
      </c>
      <c r="L332" s="423"/>
      <c r="M332" s="46"/>
      <c r="N332" s="46"/>
      <c r="O332" s="46"/>
      <c r="P332" s="345">
        <f t="shared" si="39"/>
        <v>0</v>
      </c>
      <c r="Q332" s="46"/>
      <c r="R332" s="46"/>
      <c r="S332" s="46"/>
      <c r="T332" s="440"/>
      <c r="U332" s="452">
        <f t="shared" si="40"/>
        <v>0</v>
      </c>
    </row>
    <row r="333" spans="2:21" x14ac:dyDescent="0.25">
      <c r="B333" s="759">
        <v>27</v>
      </c>
      <c r="C333" s="800"/>
      <c r="D333" s="805" t="s">
        <v>545</v>
      </c>
      <c r="E333" s="65" t="s">
        <v>120</v>
      </c>
      <c r="F333" s="186">
        <f t="shared" si="41"/>
        <v>0</v>
      </c>
      <c r="G333" s="47"/>
      <c r="H333" s="47"/>
      <c r="I333" s="47"/>
      <c r="J333" s="447"/>
      <c r="K333" s="452">
        <f t="shared" si="42"/>
        <v>0</v>
      </c>
      <c r="L333" s="430"/>
      <c r="M333" s="47"/>
      <c r="N333" s="47"/>
      <c r="O333" s="47"/>
      <c r="P333" s="345">
        <f t="shared" si="39"/>
        <v>0</v>
      </c>
      <c r="Q333" s="47"/>
      <c r="R333" s="47"/>
      <c r="S333" s="47"/>
      <c r="T333" s="447"/>
      <c r="U333" s="452">
        <f t="shared" si="40"/>
        <v>0</v>
      </c>
    </row>
    <row r="334" spans="2:21" x14ac:dyDescent="0.25">
      <c r="B334" s="759"/>
      <c r="C334" s="800"/>
      <c r="D334" s="803"/>
      <c r="E334" s="66" t="s">
        <v>121</v>
      </c>
      <c r="F334" s="186">
        <f t="shared" si="41"/>
        <v>0</v>
      </c>
      <c r="G334" s="45"/>
      <c r="H334" s="45"/>
      <c r="I334" s="45"/>
      <c r="J334" s="439"/>
      <c r="K334" s="452">
        <f t="shared" si="42"/>
        <v>0</v>
      </c>
      <c r="L334" s="422"/>
      <c r="M334" s="45"/>
      <c r="N334" s="45"/>
      <c r="O334" s="45"/>
      <c r="P334" s="345">
        <f t="shared" si="39"/>
        <v>0</v>
      </c>
      <c r="Q334" s="45"/>
      <c r="R334" s="45"/>
      <c r="S334" s="45"/>
      <c r="T334" s="439"/>
      <c r="U334" s="452">
        <f t="shared" si="40"/>
        <v>0</v>
      </c>
    </row>
    <row r="335" spans="2:21" ht="15.75" thickBot="1" x14ac:dyDescent="0.3">
      <c r="B335" s="737"/>
      <c r="C335" s="800"/>
      <c r="D335" s="804"/>
      <c r="E335" s="67" t="s">
        <v>116</v>
      </c>
      <c r="F335" s="186">
        <f t="shared" si="41"/>
        <v>0</v>
      </c>
      <c r="G335" s="46"/>
      <c r="H335" s="46"/>
      <c r="I335" s="46"/>
      <c r="J335" s="440"/>
      <c r="K335" s="452">
        <f t="shared" si="42"/>
        <v>0</v>
      </c>
      <c r="L335" s="423"/>
      <c r="M335" s="46"/>
      <c r="N335" s="46"/>
      <c r="O335" s="46"/>
      <c r="P335" s="345">
        <f t="shared" si="39"/>
        <v>0</v>
      </c>
      <c r="Q335" s="46"/>
      <c r="R335" s="46"/>
      <c r="S335" s="46"/>
      <c r="T335" s="440"/>
      <c r="U335" s="452">
        <f t="shared" si="40"/>
        <v>0</v>
      </c>
    </row>
    <row r="336" spans="2:21" x14ac:dyDescent="0.25">
      <c r="B336" s="759">
        <v>28</v>
      </c>
      <c r="C336" s="800"/>
      <c r="D336" s="805" t="s">
        <v>463</v>
      </c>
      <c r="E336" s="65" t="s">
        <v>120</v>
      </c>
      <c r="F336" s="186">
        <f t="shared" si="41"/>
        <v>0</v>
      </c>
      <c r="G336" s="47"/>
      <c r="H336" s="47"/>
      <c r="I336" s="47"/>
      <c r="J336" s="447"/>
      <c r="K336" s="452">
        <f t="shared" si="42"/>
        <v>0</v>
      </c>
      <c r="L336" s="430"/>
      <c r="M336" s="47"/>
      <c r="N336" s="47"/>
      <c r="O336" s="47"/>
      <c r="P336" s="345">
        <f t="shared" si="39"/>
        <v>0</v>
      </c>
      <c r="Q336" s="47"/>
      <c r="R336" s="47"/>
      <c r="S336" s="47"/>
      <c r="T336" s="447"/>
      <c r="U336" s="452">
        <f t="shared" si="40"/>
        <v>0</v>
      </c>
    </row>
    <row r="337" spans="2:21" x14ac:dyDescent="0.25">
      <c r="B337" s="759"/>
      <c r="C337" s="800"/>
      <c r="D337" s="803"/>
      <c r="E337" s="66" t="s">
        <v>121</v>
      </c>
      <c r="F337" s="186">
        <f t="shared" si="41"/>
        <v>0</v>
      </c>
      <c r="G337" s="45"/>
      <c r="H337" s="45"/>
      <c r="I337" s="45"/>
      <c r="J337" s="439"/>
      <c r="K337" s="452">
        <f t="shared" si="42"/>
        <v>0</v>
      </c>
      <c r="L337" s="422"/>
      <c r="M337" s="45"/>
      <c r="N337" s="45"/>
      <c r="O337" s="45"/>
      <c r="P337" s="345">
        <f t="shared" si="39"/>
        <v>0</v>
      </c>
      <c r="Q337" s="45"/>
      <c r="R337" s="45"/>
      <c r="S337" s="45"/>
      <c r="T337" s="439"/>
      <c r="U337" s="452">
        <f t="shared" si="40"/>
        <v>0</v>
      </c>
    </row>
    <row r="338" spans="2:21" ht="15.75" thickBot="1" x14ac:dyDescent="0.3">
      <c r="B338" s="737"/>
      <c r="C338" s="800"/>
      <c r="D338" s="804"/>
      <c r="E338" s="67" t="s">
        <v>116</v>
      </c>
      <c r="F338" s="186">
        <f t="shared" si="41"/>
        <v>0</v>
      </c>
      <c r="G338" s="46"/>
      <c r="H338" s="46"/>
      <c r="I338" s="46"/>
      <c r="J338" s="440"/>
      <c r="K338" s="452">
        <f t="shared" si="42"/>
        <v>0</v>
      </c>
      <c r="L338" s="423"/>
      <c r="M338" s="46"/>
      <c r="N338" s="46"/>
      <c r="O338" s="46"/>
      <c r="P338" s="345">
        <f t="shared" si="39"/>
        <v>0</v>
      </c>
      <c r="Q338" s="46"/>
      <c r="R338" s="46"/>
      <c r="S338" s="46"/>
      <c r="T338" s="440"/>
      <c r="U338" s="452">
        <f t="shared" si="40"/>
        <v>0</v>
      </c>
    </row>
    <row r="339" spans="2:21" ht="15.75" customHeight="1" x14ac:dyDescent="0.25">
      <c r="B339" s="759">
        <v>29</v>
      </c>
      <c r="C339" s="800"/>
      <c r="D339" s="805" t="s">
        <v>464</v>
      </c>
      <c r="E339" s="65" t="s">
        <v>120</v>
      </c>
      <c r="F339" s="186">
        <f t="shared" si="41"/>
        <v>0</v>
      </c>
      <c r="G339" s="47"/>
      <c r="H339" s="47"/>
      <c r="I339" s="47"/>
      <c r="J339" s="447"/>
      <c r="K339" s="452">
        <f t="shared" si="42"/>
        <v>0</v>
      </c>
      <c r="L339" s="430"/>
      <c r="M339" s="47"/>
      <c r="N339" s="47"/>
      <c r="O339" s="47"/>
      <c r="P339" s="345">
        <f t="shared" si="39"/>
        <v>0</v>
      </c>
      <c r="Q339" s="47"/>
      <c r="R339" s="47"/>
      <c r="S339" s="47"/>
      <c r="T339" s="447"/>
      <c r="U339" s="452">
        <f t="shared" si="40"/>
        <v>0</v>
      </c>
    </row>
    <row r="340" spans="2:21" ht="15.75" customHeight="1" x14ac:dyDescent="0.25">
      <c r="B340" s="759"/>
      <c r="C340" s="800"/>
      <c r="D340" s="803"/>
      <c r="E340" s="66" t="s">
        <v>121</v>
      </c>
      <c r="F340" s="186">
        <f t="shared" si="41"/>
        <v>0</v>
      </c>
      <c r="G340" s="45"/>
      <c r="H340" s="45"/>
      <c r="I340" s="45"/>
      <c r="J340" s="439"/>
      <c r="K340" s="452">
        <f t="shared" si="42"/>
        <v>0</v>
      </c>
      <c r="L340" s="422"/>
      <c r="M340" s="45"/>
      <c r="N340" s="45"/>
      <c r="O340" s="45"/>
      <c r="P340" s="345">
        <f t="shared" si="39"/>
        <v>0</v>
      </c>
      <c r="Q340" s="45"/>
      <c r="R340" s="45"/>
      <c r="S340" s="45"/>
      <c r="T340" s="439"/>
      <c r="U340" s="452">
        <f t="shared" si="40"/>
        <v>0</v>
      </c>
    </row>
    <row r="341" spans="2:21" ht="15.75" customHeight="1" thickBot="1" x14ac:dyDescent="0.3">
      <c r="B341" s="737"/>
      <c r="C341" s="800"/>
      <c r="D341" s="804"/>
      <c r="E341" s="67" t="s">
        <v>116</v>
      </c>
      <c r="F341" s="186">
        <f t="shared" si="41"/>
        <v>0</v>
      </c>
      <c r="G341" s="46"/>
      <c r="H341" s="46"/>
      <c r="I341" s="46"/>
      <c r="J341" s="440"/>
      <c r="K341" s="452">
        <f t="shared" si="42"/>
        <v>0</v>
      </c>
      <c r="L341" s="423"/>
      <c r="M341" s="46"/>
      <c r="N341" s="46"/>
      <c r="O341" s="46"/>
      <c r="P341" s="345">
        <f t="shared" si="39"/>
        <v>0</v>
      </c>
      <c r="Q341" s="46"/>
      <c r="R341" s="46"/>
      <c r="S341" s="46"/>
      <c r="T341" s="440"/>
      <c r="U341" s="452">
        <f t="shared" si="40"/>
        <v>0</v>
      </c>
    </row>
    <row r="342" spans="2:21" ht="18" customHeight="1" x14ac:dyDescent="0.25">
      <c r="B342" s="759">
        <v>30</v>
      </c>
      <c r="C342" s="800"/>
      <c r="D342" s="805" t="s">
        <v>466</v>
      </c>
      <c r="E342" s="65" t="s">
        <v>120</v>
      </c>
      <c r="F342" s="186">
        <f t="shared" si="41"/>
        <v>0</v>
      </c>
      <c r="G342" s="47"/>
      <c r="H342" s="47"/>
      <c r="I342" s="47"/>
      <c r="J342" s="447"/>
      <c r="K342" s="452">
        <f t="shared" si="42"/>
        <v>0</v>
      </c>
      <c r="L342" s="430"/>
      <c r="M342" s="47"/>
      <c r="N342" s="47"/>
      <c r="O342" s="47"/>
      <c r="P342" s="345">
        <f t="shared" si="39"/>
        <v>0</v>
      </c>
      <c r="Q342" s="47"/>
      <c r="R342" s="47"/>
      <c r="S342" s="47"/>
      <c r="T342" s="447"/>
      <c r="U342" s="452">
        <f t="shared" si="40"/>
        <v>0</v>
      </c>
    </row>
    <row r="343" spans="2:21" ht="18" customHeight="1" x14ac:dyDescent="0.25">
      <c r="B343" s="759"/>
      <c r="C343" s="800"/>
      <c r="D343" s="803"/>
      <c r="E343" s="66" t="s">
        <v>121</v>
      </c>
      <c r="F343" s="186">
        <f t="shared" si="41"/>
        <v>0</v>
      </c>
      <c r="G343" s="45"/>
      <c r="H343" s="45"/>
      <c r="I343" s="45"/>
      <c r="J343" s="439"/>
      <c r="K343" s="452">
        <f t="shared" si="42"/>
        <v>0</v>
      </c>
      <c r="L343" s="422"/>
      <c r="M343" s="45"/>
      <c r="N343" s="45"/>
      <c r="O343" s="45"/>
      <c r="P343" s="345">
        <f t="shared" si="39"/>
        <v>0</v>
      </c>
      <c r="Q343" s="45"/>
      <c r="R343" s="45"/>
      <c r="S343" s="45"/>
      <c r="T343" s="439"/>
      <c r="U343" s="452">
        <f t="shared" si="40"/>
        <v>0</v>
      </c>
    </row>
    <row r="344" spans="2:21" ht="18" customHeight="1" thickBot="1" x14ac:dyDescent="0.3">
      <c r="B344" s="737"/>
      <c r="C344" s="800"/>
      <c r="D344" s="804"/>
      <c r="E344" s="67" t="s">
        <v>116</v>
      </c>
      <c r="F344" s="186">
        <f t="shared" si="41"/>
        <v>0</v>
      </c>
      <c r="G344" s="46"/>
      <c r="H344" s="46"/>
      <c r="I344" s="46"/>
      <c r="J344" s="440"/>
      <c r="K344" s="452">
        <f t="shared" si="42"/>
        <v>0</v>
      </c>
      <c r="L344" s="423"/>
      <c r="M344" s="46"/>
      <c r="N344" s="46"/>
      <c r="O344" s="46"/>
      <c r="P344" s="345">
        <f t="shared" si="39"/>
        <v>0</v>
      </c>
      <c r="Q344" s="46"/>
      <c r="R344" s="46"/>
      <c r="S344" s="46"/>
      <c r="T344" s="440"/>
      <c r="U344" s="452">
        <f t="shared" si="40"/>
        <v>0</v>
      </c>
    </row>
    <row r="345" spans="2:21" ht="15.75" customHeight="1" x14ac:dyDescent="0.25">
      <c r="B345" s="759">
        <v>31</v>
      </c>
      <c r="C345" s="800"/>
      <c r="D345" s="783" t="s">
        <v>26</v>
      </c>
      <c r="E345" s="64" t="s">
        <v>120</v>
      </c>
      <c r="F345" s="186">
        <f t="shared" si="41"/>
        <v>0</v>
      </c>
      <c r="G345" s="51"/>
      <c r="H345" s="51"/>
      <c r="I345" s="51"/>
      <c r="J345" s="441"/>
      <c r="K345" s="452">
        <f t="shared" si="42"/>
        <v>0</v>
      </c>
      <c r="L345" s="428"/>
      <c r="M345" s="51"/>
      <c r="N345" s="51"/>
      <c r="O345" s="51"/>
      <c r="P345" s="345">
        <f t="shared" si="39"/>
        <v>0</v>
      </c>
      <c r="Q345" s="51"/>
      <c r="R345" s="51"/>
      <c r="S345" s="51"/>
      <c r="T345" s="441"/>
      <c r="U345" s="452">
        <f t="shared" si="40"/>
        <v>0</v>
      </c>
    </row>
    <row r="346" spans="2:21" ht="15.75" customHeight="1" x14ac:dyDescent="0.25">
      <c r="B346" s="759"/>
      <c r="C346" s="800"/>
      <c r="D346" s="784"/>
      <c r="E346" s="66" t="s">
        <v>121</v>
      </c>
      <c r="F346" s="186">
        <f t="shared" si="41"/>
        <v>0</v>
      </c>
      <c r="G346" s="45"/>
      <c r="H346" s="45"/>
      <c r="I346" s="45"/>
      <c r="J346" s="439"/>
      <c r="K346" s="452">
        <f t="shared" si="42"/>
        <v>0</v>
      </c>
      <c r="L346" s="422"/>
      <c r="M346" s="45"/>
      <c r="N346" s="45"/>
      <c r="O346" s="45"/>
      <c r="P346" s="345">
        <f t="shared" si="39"/>
        <v>0</v>
      </c>
      <c r="Q346" s="45"/>
      <c r="R346" s="45"/>
      <c r="S346" s="45"/>
      <c r="T346" s="439"/>
      <c r="U346" s="452">
        <f t="shared" si="40"/>
        <v>0</v>
      </c>
    </row>
    <row r="347" spans="2:21" ht="15.75" customHeight="1" thickBot="1" x14ac:dyDescent="0.3">
      <c r="B347" s="737"/>
      <c r="C347" s="800"/>
      <c r="D347" s="785"/>
      <c r="E347" s="67" t="s">
        <v>116</v>
      </c>
      <c r="F347" s="186">
        <f t="shared" si="41"/>
        <v>0</v>
      </c>
      <c r="G347" s="46"/>
      <c r="H347" s="46"/>
      <c r="I347" s="46"/>
      <c r="J347" s="440"/>
      <c r="K347" s="452">
        <f t="shared" si="42"/>
        <v>0</v>
      </c>
      <c r="L347" s="423"/>
      <c r="M347" s="46"/>
      <c r="N347" s="46"/>
      <c r="O347" s="46"/>
      <c r="P347" s="345">
        <f t="shared" si="39"/>
        <v>0</v>
      </c>
      <c r="Q347" s="46"/>
      <c r="R347" s="46"/>
      <c r="S347" s="46"/>
      <c r="T347" s="440"/>
      <c r="U347" s="452">
        <f t="shared" si="40"/>
        <v>0</v>
      </c>
    </row>
    <row r="348" spans="2:21" ht="15.75" customHeight="1" x14ac:dyDescent="0.25">
      <c r="B348" s="759">
        <v>32</v>
      </c>
      <c r="C348" s="800"/>
      <c r="D348" s="783" t="s">
        <v>110</v>
      </c>
      <c r="E348" s="64" t="s">
        <v>120</v>
      </c>
      <c r="F348" s="186">
        <f t="shared" si="41"/>
        <v>194</v>
      </c>
      <c r="G348" s="51">
        <v>48</v>
      </c>
      <c r="H348" s="51">
        <v>1</v>
      </c>
      <c r="I348" s="51">
        <v>6</v>
      </c>
      <c r="J348" s="441">
        <v>0</v>
      </c>
      <c r="K348" s="452">
        <f t="shared" si="42"/>
        <v>55</v>
      </c>
      <c r="L348" s="428">
        <v>55</v>
      </c>
      <c r="M348" s="51">
        <v>2</v>
      </c>
      <c r="N348" s="51">
        <v>6</v>
      </c>
      <c r="O348" s="51">
        <v>3</v>
      </c>
      <c r="P348" s="345">
        <f t="shared" si="39"/>
        <v>66</v>
      </c>
      <c r="Q348" s="51">
        <v>62</v>
      </c>
      <c r="R348" s="51">
        <v>0</v>
      </c>
      <c r="S348" s="51">
        <v>7</v>
      </c>
      <c r="T348" s="441">
        <v>4</v>
      </c>
      <c r="U348" s="452">
        <f t="shared" si="40"/>
        <v>73</v>
      </c>
    </row>
    <row r="349" spans="2:21" ht="15.75" customHeight="1" x14ac:dyDescent="0.25">
      <c r="B349" s="759"/>
      <c r="C349" s="800"/>
      <c r="D349" s="784"/>
      <c r="E349" s="66" t="s">
        <v>121</v>
      </c>
      <c r="F349" s="186">
        <f t="shared" si="41"/>
        <v>0</v>
      </c>
      <c r="G349" s="45">
        <v>0</v>
      </c>
      <c r="H349" s="45">
        <v>0</v>
      </c>
      <c r="I349" s="45">
        <v>0</v>
      </c>
      <c r="J349" s="439">
        <v>0</v>
      </c>
      <c r="K349" s="452">
        <f t="shared" si="42"/>
        <v>0</v>
      </c>
      <c r="L349" s="422">
        <v>0</v>
      </c>
      <c r="M349" s="45">
        <v>0</v>
      </c>
      <c r="N349" s="45">
        <v>0</v>
      </c>
      <c r="O349" s="45">
        <v>0</v>
      </c>
      <c r="P349" s="345">
        <f t="shared" si="39"/>
        <v>0</v>
      </c>
      <c r="Q349" s="45">
        <v>0</v>
      </c>
      <c r="R349" s="45">
        <v>0</v>
      </c>
      <c r="S349" s="45">
        <v>0</v>
      </c>
      <c r="T349" s="439">
        <v>0</v>
      </c>
      <c r="U349" s="452">
        <f t="shared" si="40"/>
        <v>0</v>
      </c>
    </row>
    <row r="350" spans="2:21" ht="15.75" customHeight="1" thickBot="1" x14ac:dyDescent="0.3">
      <c r="B350" s="737"/>
      <c r="C350" s="800"/>
      <c r="D350" s="785"/>
      <c r="E350" s="67" t="s">
        <v>116</v>
      </c>
      <c r="F350" s="186">
        <f t="shared" si="41"/>
        <v>135</v>
      </c>
      <c r="G350" s="46">
        <v>27</v>
      </c>
      <c r="H350" s="46">
        <v>0</v>
      </c>
      <c r="I350" s="46">
        <v>5</v>
      </c>
      <c r="J350" s="440">
        <v>0</v>
      </c>
      <c r="K350" s="452">
        <f t="shared" si="42"/>
        <v>32</v>
      </c>
      <c r="L350" s="423">
        <v>34</v>
      </c>
      <c r="M350" s="46">
        <v>1</v>
      </c>
      <c r="N350" s="46">
        <v>6</v>
      </c>
      <c r="O350" s="46">
        <v>3</v>
      </c>
      <c r="P350" s="345">
        <f t="shared" si="39"/>
        <v>44</v>
      </c>
      <c r="Q350" s="46">
        <v>54</v>
      </c>
      <c r="R350" s="46">
        <v>1</v>
      </c>
      <c r="S350" s="46">
        <v>2</v>
      </c>
      <c r="T350" s="440">
        <v>2</v>
      </c>
      <c r="U350" s="452">
        <f t="shared" si="40"/>
        <v>59</v>
      </c>
    </row>
    <row r="351" spans="2:21" ht="18" customHeight="1" x14ac:dyDescent="0.25">
      <c r="B351" s="759">
        <v>33</v>
      </c>
      <c r="C351" s="800"/>
      <c r="D351" s="780" t="s">
        <v>557</v>
      </c>
      <c r="E351" s="64" t="s">
        <v>120</v>
      </c>
      <c r="F351" s="186">
        <f t="shared" si="41"/>
        <v>0</v>
      </c>
      <c r="G351" s="51"/>
      <c r="H351" s="51"/>
      <c r="I351" s="51"/>
      <c r="J351" s="441"/>
      <c r="K351" s="452">
        <f t="shared" si="42"/>
        <v>0</v>
      </c>
      <c r="L351" s="428"/>
      <c r="M351" s="51"/>
      <c r="N351" s="51"/>
      <c r="O351" s="51"/>
      <c r="P351" s="345">
        <f t="shared" si="39"/>
        <v>0</v>
      </c>
      <c r="Q351" s="51"/>
      <c r="R351" s="51"/>
      <c r="S351" s="51"/>
      <c r="T351" s="441"/>
      <c r="U351" s="452">
        <f t="shared" si="40"/>
        <v>0</v>
      </c>
    </row>
    <row r="352" spans="2:21" ht="18" customHeight="1" x14ac:dyDescent="0.25">
      <c r="B352" s="759"/>
      <c r="C352" s="800"/>
      <c r="D352" s="781"/>
      <c r="E352" s="66" t="s">
        <v>121</v>
      </c>
      <c r="F352" s="186">
        <f t="shared" si="41"/>
        <v>0</v>
      </c>
      <c r="G352" s="45"/>
      <c r="H352" s="45"/>
      <c r="I352" s="45"/>
      <c r="J352" s="439"/>
      <c r="K352" s="452">
        <f t="shared" si="42"/>
        <v>0</v>
      </c>
      <c r="L352" s="422"/>
      <c r="M352" s="45"/>
      <c r="N352" s="45"/>
      <c r="O352" s="45"/>
      <c r="P352" s="345">
        <f t="shared" si="39"/>
        <v>0</v>
      </c>
      <c r="Q352" s="45"/>
      <c r="R352" s="45"/>
      <c r="S352" s="45"/>
      <c r="T352" s="439"/>
      <c r="U352" s="452">
        <f t="shared" si="40"/>
        <v>0</v>
      </c>
    </row>
    <row r="353" spans="2:21" ht="18" customHeight="1" thickBot="1" x14ac:dyDescent="0.3">
      <c r="B353" s="737"/>
      <c r="C353" s="800"/>
      <c r="D353" s="782"/>
      <c r="E353" s="67" t="s">
        <v>116</v>
      </c>
      <c r="F353" s="186">
        <f t="shared" si="41"/>
        <v>0</v>
      </c>
      <c r="G353" s="46"/>
      <c r="H353" s="46"/>
      <c r="I353" s="46"/>
      <c r="J353" s="440"/>
      <c r="K353" s="452">
        <f t="shared" si="42"/>
        <v>0</v>
      </c>
      <c r="L353" s="423"/>
      <c r="M353" s="46"/>
      <c r="N353" s="46"/>
      <c r="O353" s="46"/>
      <c r="P353" s="345">
        <f t="shared" si="39"/>
        <v>0</v>
      </c>
      <c r="Q353" s="46"/>
      <c r="R353" s="46"/>
      <c r="S353" s="46"/>
      <c r="T353" s="440"/>
      <c r="U353" s="452">
        <f t="shared" si="40"/>
        <v>0</v>
      </c>
    </row>
    <row r="354" spans="2:21" x14ac:dyDescent="0.25">
      <c r="B354" s="759">
        <v>34</v>
      </c>
      <c r="C354" s="800"/>
      <c r="D354" s="780" t="s">
        <v>558</v>
      </c>
      <c r="E354" s="64" t="s">
        <v>120</v>
      </c>
      <c r="F354" s="186">
        <f t="shared" si="41"/>
        <v>0</v>
      </c>
      <c r="G354" s="51"/>
      <c r="H354" s="51"/>
      <c r="I354" s="51"/>
      <c r="J354" s="441"/>
      <c r="K354" s="452">
        <f t="shared" si="42"/>
        <v>0</v>
      </c>
      <c r="L354" s="428"/>
      <c r="M354" s="51"/>
      <c r="N354" s="51"/>
      <c r="O354" s="51"/>
      <c r="P354" s="345">
        <f t="shared" si="39"/>
        <v>0</v>
      </c>
      <c r="Q354" s="51"/>
      <c r="R354" s="51"/>
      <c r="S354" s="51"/>
      <c r="T354" s="441"/>
      <c r="U354" s="452">
        <f t="shared" si="40"/>
        <v>0</v>
      </c>
    </row>
    <row r="355" spans="2:21" x14ac:dyDescent="0.25">
      <c r="B355" s="759"/>
      <c r="C355" s="800"/>
      <c r="D355" s="781"/>
      <c r="E355" s="66" t="s">
        <v>121</v>
      </c>
      <c r="F355" s="186">
        <f t="shared" si="41"/>
        <v>0</v>
      </c>
      <c r="G355" s="45"/>
      <c r="H355" s="45"/>
      <c r="I355" s="45"/>
      <c r="J355" s="439"/>
      <c r="K355" s="452">
        <f t="shared" si="42"/>
        <v>0</v>
      </c>
      <c r="L355" s="422"/>
      <c r="M355" s="45"/>
      <c r="N355" s="45"/>
      <c r="O355" s="45"/>
      <c r="P355" s="345">
        <f t="shared" si="39"/>
        <v>0</v>
      </c>
      <c r="Q355" s="45"/>
      <c r="R355" s="45"/>
      <c r="S355" s="45"/>
      <c r="T355" s="439"/>
      <c r="U355" s="452">
        <f t="shared" si="40"/>
        <v>0</v>
      </c>
    </row>
    <row r="356" spans="2:21" ht="15.75" thickBot="1" x14ac:dyDescent="0.3">
      <c r="B356" s="737"/>
      <c r="C356" s="800"/>
      <c r="D356" s="782"/>
      <c r="E356" s="67" t="s">
        <v>116</v>
      </c>
      <c r="F356" s="186">
        <f t="shared" si="41"/>
        <v>0</v>
      </c>
      <c r="G356" s="46"/>
      <c r="H356" s="46"/>
      <c r="I356" s="46"/>
      <c r="J356" s="440"/>
      <c r="K356" s="452">
        <f t="shared" si="42"/>
        <v>0</v>
      </c>
      <c r="L356" s="423"/>
      <c r="M356" s="46"/>
      <c r="N356" s="46"/>
      <c r="O356" s="46"/>
      <c r="P356" s="345">
        <f t="shared" si="39"/>
        <v>0</v>
      </c>
      <c r="Q356" s="46"/>
      <c r="R356" s="46"/>
      <c r="S356" s="46"/>
      <c r="T356" s="440"/>
      <c r="U356" s="452">
        <f t="shared" si="40"/>
        <v>0</v>
      </c>
    </row>
    <row r="357" spans="2:21" ht="33" customHeight="1" thickBot="1" x14ac:dyDescent="0.3">
      <c r="B357" s="173">
        <v>35</v>
      </c>
      <c r="C357" s="800"/>
      <c r="D357" s="200" t="s">
        <v>13</v>
      </c>
      <c r="E357" s="204" t="s">
        <v>543</v>
      </c>
      <c r="F357" s="186">
        <f t="shared" si="41"/>
        <v>0</v>
      </c>
      <c r="G357" s="195"/>
      <c r="H357" s="195"/>
      <c r="I357" s="195"/>
      <c r="J357" s="443"/>
      <c r="K357" s="452">
        <f t="shared" si="42"/>
        <v>0</v>
      </c>
      <c r="L357" s="427"/>
      <c r="M357" s="195"/>
      <c r="N357" s="195"/>
      <c r="O357" s="195"/>
      <c r="P357" s="345">
        <f t="shared" si="39"/>
        <v>0</v>
      </c>
      <c r="Q357" s="195"/>
      <c r="R357" s="195"/>
      <c r="S357" s="195"/>
      <c r="T357" s="443"/>
      <c r="U357" s="452">
        <f t="shared" si="40"/>
        <v>0</v>
      </c>
    </row>
    <row r="358" spans="2:21" ht="33" customHeight="1" thickBot="1" x14ac:dyDescent="0.3">
      <c r="B358" s="221">
        <v>36</v>
      </c>
      <c r="C358" s="800"/>
      <c r="D358" s="200" t="s">
        <v>42</v>
      </c>
      <c r="E358" s="204" t="s">
        <v>543</v>
      </c>
      <c r="F358" s="186">
        <f t="shared" si="41"/>
        <v>0</v>
      </c>
      <c r="G358" s="195">
        <v>0</v>
      </c>
      <c r="H358" s="195"/>
      <c r="I358" s="195"/>
      <c r="J358" s="443"/>
      <c r="K358" s="452">
        <f t="shared" si="42"/>
        <v>0</v>
      </c>
      <c r="L358" s="427"/>
      <c r="M358" s="195"/>
      <c r="N358" s="195"/>
      <c r="O358" s="195"/>
      <c r="P358" s="345">
        <f t="shared" si="39"/>
        <v>0</v>
      </c>
      <c r="Q358" s="195"/>
      <c r="R358" s="195"/>
      <c r="S358" s="195"/>
      <c r="T358" s="443"/>
      <c r="U358" s="452">
        <f t="shared" si="40"/>
        <v>0</v>
      </c>
    </row>
    <row r="359" spans="2:21" ht="33" customHeight="1" thickBot="1" x14ac:dyDescent="0.3">
      <c r="B359" s="221">
        <v>37</v>
      </c>
      <c r="C359" s="800"/>
      <c r="D359" s="200" t="s">
        <v>43</v>
      </c>
      <c r="E359" s="204" t="s">
        <v>543</v>
      </c>
      <c r="F359" s="186">
        <f t="shared" si="41"/>
        <v>0</v>
      </c>
      <c r="G359" s="195"/>
      <c r="H359" s="195"/>
      <c r="I359" s="195"/>
      <c r="J359" s="443"/>
      <c r="K359" s="452">
        <f t="shared" si="42"/>
        <v>0</v>
      </c>
      <c r="L359" s="427"/>
      <c r="M359" s="195"/>
      <c r="N359" s="195"/>
      <c r="O359" s="195"/>
      <c r="P359" s="345">
        <f t="shared" si="39"/>
        <v>0</v>
      </c>
      <c r="Q359" s="195"/>
      <c r="R359" s="195"/>
      <c r="S359" s="195"/>
      <c r="T359" s="443"/>
      <c r="U359" s="452">
        <f t="shared" si="40"/>
        <v>0</v>
      </c>
    </row>
    <row r="360" spans="2:21" ht="33" customHeight="1" thickBot="1" x14ac:dyDescent="0.3">
      <c r="B360" s="221">
        <v>38</v>
      </c>
      <c r="C360" s="800"/>
      <c r="D360" s="201" t="s">
        <v>2</v>
      </c>
      <c r="E360" s="204" t="s">
        <v>543</v>
      </c>
      <c r="F360" s="186">
        <f t="shared" si="41"/>
        <v>0</v>
      </c>
      <c r="G360" s="195"/>
      <c r="H360" s="195"/>
      <c r="I360" s="195"/>
      <c r="J360" s="443"/>
      <c r="K360" s="452">
        <f t="shared" si="42"/>
        <v>0</v>
      </c>
      <c r="L360" s="427"/>
      <c r="M360" s="195"/>
      <c r="N360" s="195"/>
      <c r="O360" s="195"/>
      <c r="P360" s="345">
        <f t="shared" si="39"/>
        <v>0</v>
      </c>
      <c r="Q360" s="195"/>
      <c r="R360" s="195"/>
      <c r="S360" s="195"/>
      <c r="T360" s="443"/>
      <c r="U360" s="452">
        <f t="shared" si="40"/>
        <v>0</v>
      </c>
    </row>
    <row r="361" spans="2:21" ht="33" customHeight="1" thickBot="1" x14ac:dyDescent="0.3">
      <c r="B361" s="221">
        <v>39</v>
      </c>
      <c r="C361" s="800"/>
      <c r="D361" s="200" t="s">
        <v>15</v>
      </c>
      <c r="E361" s="204" t="s">
        <v>543</v>
      </c>
      <c r="F361" s="186">
        <f t="shared" si="41"/>
        <v>0</v>
      </c>
      <c r="G361" s="195"/>
      <c r="H361" s="195"/>
      <c r="I361" s="195"/>
      <c r="J361" s="443"/>
      <c r="K361" s="452">
        <f t="shared" si="42"/>
        <v>0</v>
      </c>
      <c r="L361" s="427"/>
      <c r="M361" s="195"/>
      <c r="N361" s="195"/>
      <c r="O361" s="195"/>
      <c r="P361" s="345">
        <f t="shared" si="39"/>
        <v>0</v>
      </c>
      <c r="Q361" s="195"/>
      <c r="R361" s="195"/>
      <c r="S361" s="195"/>
      <c r="T361" s="443"/>
      <c r="U361" s="452">
        <f t="shared" si="40"/>
        <v>0</v>
      </c>
    </row>
    <row r="362" spans="2:21" ht="33" customHeight="1" thickBot="1" x14ac:dyDescent="0.3">
      <c r="B362" s="221">
        <v>40</v>
      </c>
      <c r="C362" s="800"/>
      <c r="D362" s="200" t="s">
        <v>209</v>
      </c>
      <c r="E362" s="204" t="s">
        <v>543</v>
      </c>
      <c r="F362" s="186">
        <f t="shared" si="41"/>
        <v>0</v>
      </c>
      <c r="G362" s="195"/>
      <c r="H362" s="195"/>
      <c r="I362" s="195"/>
      <c r="J362" s="443"/>
      <c r="K362" s="452">
        <f t="shared" si="42"/>
        <v>0</v>
      </c>
      <c r="L362" s="427"/>
      <c r="M362" s="195"/>
      <c r="N362" s="195"/>
      <c r="O362" s="195"/>
      <c r="P362" s="345">
        <f t="shared" si="39"/>
        <v>0</v>
      </c>
      <c r="Q362" s="195"/>
      <c r="R362" s="195"/>
      <c r="S362" s="195"/>
      <c r="T362" s="443"/>
      <c r="U362" s="452">
        <f t="shared" si="40"/>
        <v>0</v>
      </c>
    </row>
    <row r="363" spans="2:21" ht="42" customHeight="1" thickBot="1" x14ac:dyDescent="0.3">
      <c r="B363" s="221">
        <v>41</v>
      </c>
      <c r="C363" s="800"/>
      <c r="D363" s="200" t="s">
        <v>14</v>
      </c>
      <c r="E363" s="204" t="s">
        <v>543</v>
      </c>
      <c r="F363" s="186">
        <f t="shared" si="41"/>
        <v>0</v>
      </c>
      <c r="G363" s="195"/>
      <c r="H363" s="195"/>
      <c r="I363" s="195"/>
      <c r="J363" s="443"/>
      <c r="K363" s="452">
        <f t="shared" si="42"/>
        <v>0</v>
      </c>
      <c r="L363" s="427"/>
      <c r="M363" s="195"/>
      <c r="N363" s="195"/>
      <c r="O363" s="195"/>
      <c r="P363" s="345">
        <f t="shared" si="39"/>
        <v>0</v>
      </c>
      <c r="Q363" s="195"/>
      <c r="R363" s="195"/>
      <c r="S363" s="195"/>
      <c r="T363" s="443"/>
      <c r="U363" s="452">
        <f t="shared" si="40"/>
        <v>0</v>
      </c>
    </row>
    <row r="364" spans="2:21" ht="88.5" customHeight="1" thickBot="1" x14ac:dyDescent="0.3">
      <c r="B364" s="221">
        <v>42</v>
      </c>
      <c r="C364" s="800"/>
      <c r="D364" s="200" t="s">
        <v>627</v>
      </c>
      <c r="E364" s="204" t="s">
        <v>543</v>
      </c>
      <c r="F364" s="186">
        <f t="shared" si="41"/>
        <v>0</v>
      </c>
      <c r="G364" s="195"/>
      <c r="H364" s="195"/>
      <c r="I364" s="195"/>
      <c r="J364" s="443"/>
      <c r="K364" s="452">
        <f t="shared" si="42"/>
        <v>0</v>
      </c>
      <c r="L364" s="427"/>
      <c r="M364" s="195"/>
      <c r="N364" s="195"/>
      <c r="O364" s="195"/>
      <c r="P364" s="345">
        <f t="shared" si="39"/>
        <v>0</v>
      </c>
      <c r="Q364" s="195"/>
      <c r="R364" s="195"/>
      <c r="S364" s="195"/>
      <c r="T364" s="443"/>
      <c r="U364" s="452">
        <f t="shared" si="40"/>
        <v>0</v>
      </c>
    </row>
    <row r="365" spans="2:21" ht="42" customHeight="1" thickBot="1" x14ac:dyDescent="0.3">
      <c r="B365" s="221">
        <v>43</v>
      </c>
      <c r="C365" s="800"/>
      <c r="D365" s="200" t="s">
        <v>208</v>
      </c>
      <c r="E365" s="204" t="s">
        <v>543</v>
      </c>
      <c r="F365" s="186">
        <f t="shared" si="41"/>
        <v>0</v>
      </c>
      <c r="G365" s="195"/>
      <c r="H365" s="195"/>
      <c r="I365" s="195"/>
      <c r="J365" s="443"/>
      <c r="K365" s="452">
        <f t="shared" si="42"/>
        <v>0</v>
      </c>
      <c r="L365" s="427"/>
      <c r="M365" s="195"/>
      <c r="N365" s="195"/>
      <c r="O365" s="195"/>
      <c r="P365" s="345">
        <f t="shared" si="39"/>
        <v>0</v>
      </c>
      <c r="Q365" s="195"/>
      <c r="R365" s="195"/>
      <c r="S365" s="195"/>
      <c r="T365" s="443"/>
      <c r="U365" s="452">
        <f t="shared" si="40"/>
        <v>0</v>
      </c>
    </row>
    <row r="366" spans="2:21" ht="33" customHeight="1" thickBot="1" x14ac:dyDescent="0.3">
      <c r="B366" s="221">
        <v>44</v>
      </c>
      <c r="C366" s="800"/>
      <c r="D366" s="200" t="s">
        <v>17</v>
      </c>
      <c r="E366" s="204" t="s">
        <v>543</v>
      </c>
      <c r="F366" s="186">
        <f t="shared" si="41"/>
        <v>0</v>
      </c>
      <c r="G366" s="195"/>
      <c r="H366" s="195"/>
      <c r="I366" s="195"/>
      <c r="J366" s="443"/>
      <c r="K366" s="452">
        <f t="shared" si="42"/>
        <v>0</v>
      </c>
      <c r="L366" s="427"/>
      <c r="M366" s="195"/>
      <c r="N366" s="195"/>
      <c r="O366" s="195"/>
      <c r="P366" s="345">
        <f t="shared" si="39"/>
        <v>0</v>
      </c>
      <c r="Q366" s="195"/>
      <c r="R366" s="195"/>
      <c r="S366" s="195"/>
      <c r="T366" s="443"/>
      <c r="U366" s="452">
        <f t="shared" si="40"/>
        <v>0</v>
      </c>
    </row>
    <row r="367" spans="2:21" ht="33" customHeight="1" thickBot="1" x14ac:dyDescent="0.3">
      <c r="B367" s="221">
        <v>45</v>
      </c>
      <c r="C367" s="800"/>
      <c r="D367" s="200" t="s">
        <v>160</v>
      </c>
      <c r="E367" s="204" t="s">
        <v>543</v>
      </c>
      <c r="F367" s="186">
        <f t="shared" si="41"/>
        <v>0</v>
      </c>
      <c r="G367" s="195"/>
      <c r="H367" s="195"/>
      <c r="I367" s="195"/>
      <c r="J367" s="443"/>
      <c r="K367" s="452">
        <f t="shared" si="42"/>
        <v>0</v>
      </c>
      <c r="L367" s="427"/>
      <c r="M367" s="195"/>
      <c r="N367" s="195"/>
      <c r="O367" s="195"/>
      <c r="P367" s="345">
        <f t="shared" si="39"/>
        <v>0</v>
      </c>
      <c r="Q367" s="195"/>
      <c r="R367" s="195"/>
      <c r="S367" s="195"/>
      <c r="T367" s="443"/>
      <c r="U367" s="452">
        <f t="shared" si="40"/>
        <v>0</v>
      </c>
    </row>
    <row r="368" spans="2:21" ht="54.95" customHeight="1" thickBot="1" x14ac:dyDescent="0.3">
      <c r="B368" s="221">
        <v>46</v>
      </c>
      <c r="C368" s="800"/>
      <c r="D368" s="200" t="s">
        <v>159</v>
      </c>
      <c r="E368" s="204" t="s">
        <v>543</v>
      </c>
      <c r="F368" s="186">
        <f t="shared" si="41"/>
        <v>0</v>
      </c>
      <c r="G368" s="195"/>
      <c r="H368" s="195"/>
      <c r="I368" s="195"/>
      <c r="J368" s="443"/>
      <c r="K368" s="452">
        <f t="shared" si="42"/>
        <v>0</v>
      </c>
      <c r="L368" s="427"/>
      <c r="M368" s="195"/>
      <c r="N368" s="195"/>
      <c r="O368" s="195"/>
      <c r="P368" s="345">
        <f t="shared" si="39"/>
        <v>0</v>
      </c>
      <c r="Q368" s="195"/>
      <c r="R368" s="195"/>
      <c r="S368" s="195"/>
      <c r="T368" s="443"/>
      <c r="U368" s="452">
        <f t="shared" si="40"/>
        <v>0</v>
      </c>
    </row>
    <row r="369" spans="2:21" ht="33" customHeight="1" thickBot="1" x14ac:dyDescent="0.3">
      <c r="B369" s="221">
        <v>47</v>
      </c>
      <c r="C369" s="800"/>
      <c r="D369" s="200" t="s">
        <v>75</v>
      </c>
      <c r="E369" s="204" t="s">
        <v>543</v>
      </c>
      <c r="F369" s="186">
        <f t="shared" si="41"/>
        <v>0</v>
      </c>
      <c r="G369" s="195"/>
      <c r="H369" s="195"/>
      <c r="I369" s="195"/>
      <c r="J369" s="443"/>
      <c r="K369" s="452">
        <f t="shared" si="42"/>
        <v>0</v>
      </c>
      <c r="L369" s="427"/>
      <c r="M369" s="195"/>
      <c r="N369" s="195"/>
      <c r="O369" s="195"/>
      <c r="P369" s="345">
        <f t="shared" si="39"/>
        <v>0</v>
      </c>
      <c r="Q369" s="195"/>
      <c r="R369" s="195"/>
      <c r="S369" s="195"/>
      <c r="T369" s="443"/>
      <c r="U369" s="452">
        <f t="shared" si="40"/>
        <v>0</v>
      </c>
    </row>
    <row r="370" spans="2:21" ht="33" customHeight="1" thickBot="1" x14ac:dyDescent="0.3">
      <c r="B370" s="221">
        <v>48</v>
      </c>
      <c r="C370" s="800"/>
      <c r="D370" s="200" t="s">
        <v>1</v>
      </c>
      <c r="E370" s="204" t="s">
        <v>543</v>
      </c>
      <c r="F370" s="186">
        <f t="shared" si="41"/>
        <v>0</v>
      </c>
      <c r="G370" s="195"/>
      <c r="H370" s="195"/>
      <c r="I370" s="195"/>
      <c r="J370" s="443"/>
      <c r="K370" s="452">
        <f t="shared" si="42"/>
        <v>0</v>
      </c>
      <c r="L370" s="427"/>
      <c r="M370" s="195"/>
      <c r="N370" s="195"/>
      <c r="O370" s="195"/>
      <c r="P370" s="345">
        <f t="shared" si="39"/>
        <v>0</v>
      </c>
      <c r="Q370" s="195"/>
      <c r="R370" s="195"/>
      <c r="S370" s="195"/>
      <c r="T370" s="443"/>
      <c r="U370" s="452">
        <f t="shared" si="40"/>
        <v>0</v>
      </c>
    </row>
    <row r="371" spans="2:21" ht="33" customHeight="1" thickBot="1" x14ac:dyDescent="0.3">
      <c r="B371" s="221">
        <v>49</v>
      </c>
      <c r="C371" s="800"/>
      <c r="D371" s="200" t="s">
        <v>210</v>
      </c>
      <c r="E371" s="204" t="s">
        <v>543</v>
      </c>
      <c r="F371" s="186">
        <f t="shared" si="41"/>
        <v>0</v>
      </c>
      <c r="G371" s="195"/>
      <c r="H371" s="195"/>
      <c r="I371" s="195"/>
      <c r="J371" s="443"/>
      <c r="K371" s="452">
        <f t="shared" si="42"/>
        <v>0</v>
      </c>
      <c r="L371" s="427"/>
      <c r="M371" s="195"/>
      <c r="N371" s="195"/>
      <c r="O371" s="195"/>
      <c r="P371" s="345">
        <f t="shared" si="39"/>
        <v>0</v>
      </c>
      <c r="Q371" s="195"/>
      <c r="R371" s="195"/>
      <c r="S371" s="195"/>
      <c r="T371" s="443"/>
      <c r="U371" s="452">
        <f t="shared" si="40"/>
        <v>0</v>
      </c>
    </row>
    <row r="372" spans="2:21" ht="42" customHeight="1" thickBot="1" x14ac:dyDescent="0.3">
      <c r="B372" s="221">
        <v>50</v>
      </c>
      <c r="C372" s="800"/>
      <c r="D372" s="200" t="s">
        <v>215</v>
      </c>
      <c r="E372" s="204" t="s">
        <v>543</v>
      </c>
      <c r="F372" s="186">
        <f t="shared" si="41"/>
        <v>0</v>
      </c>
      <c r="G372" s="195"/>
      <c r="H372" s="195"/>
      <c r="I372" s="195"/>
      <c r="J372" s="443"/>
      <c r="K372" s="452">
        <f t="shared" si="42"/>
        <v>0</v>
      </c>
      <c r="L372" s="427"/>
      <c r="M372" s="195"/>
      <c r="N372" s="195"/>
      <c r="O372" s="195"/>
      <c r="P372" s="345">
        <f t="shared" si="39"/>
        <v>0</v>
      </c>
      <c r="Q372" s="195"/>
      <c r="R372" s="195"/>
      <c r="S372" s="195"/>
      <c r="T372" s="443"/>
      <c r="U372" s="452">
        <f t="shared" si="40"/>
        <v>0</v>
      </c>
    </row>
    <row r="373" spans="2:21" ht="42" customHeight="1" thickBot="1" x14ac:dyDescent="0.3">
      <c r="B373" s="221">
        <v>51</v>
      </c>
      <c r="C373" s="800"/>
      <c r="D373" s="201" t="s">
        <v>0</v>
      </c>
      <c r="E373" s="204" t="s">
        <v>543</v>
      </c>
      <c r="F373" s="186">
        <f t="shared" si="41"/>
        <v>0</v>
      </c>
      <c r="G373" s="195"/>
      <c r="H373" s="195"/>
      <c r="I373" s="195"/>
      <c r="J373" s="443"/>
      <c r="K373" s="452">
        <f t="shared" si="42"/>
        <v>0</v>
      </c>
      <c r="L373" s="427"/>
      <c r="M373" s="195"/>
      <c r="N373" s="195"/>
      <c r="O373" s="195"/>
      <c r="P373" s="345">
        <f t="shared" si="39"/>
        <v>0</v>
      </c>
      <c r="Q373" s="195"/>
      <c r="R373" s="195"/>
      <c r="S373" s="195"/>
      <c r="T373" s="443"/>
      <c r="U373" s="452">
        <f t="shared" si="40"/>
        <v>0</v>
      </c>
    </row>
    <row r="374" spans="2:21" ht="33" customHeight="1" thickBot="1" x14ac:dyDescent="0.3">
      <c r="B374" s="221">
        <v>52</v>
      </c>
      <c r="C374" s="800"/>
      <c r="D374" s="200" t="s">
        <v>10</v>
      </c>
      <c r="E374" s="204" t="s">
        <v>543</v>
      </c>
      <c r="F374" s="186">
        <f t="shared" si="41"/>
        <v>0</v>
      </c>
      <c r="G374" s="195"/>
      <c r="H374" s="195"/>
      <c r="I374" s="195"/>
      <c r="J374" s="443"/>
      <c r="K374" s="452">
        <f t="shared" si="42"/>
        <v>0</v>
      </c>
      <c r="L374" s="427"/>
      <c r="M374" s="195"/>
      <c r="N374" s="195"/>
      <c r="O374" s="195"/>
      <c r="P374" s="345">
        <f t="shared" si="39"/>
        <v>0</v>
      </c>
      <c r="Q374" s="195"/>
      <c r="R374" s="195"/>
      <c r="S374" s="195"/>
      <c r="T374" s="443"/>
      <c r="U374" s="452">
        <f t="shared" si="40"/>
        <v>0</v>
      </c>
    </row>
    <row r="375" spans="2:21" ht="33" customHeight="1" thickBot="1" x14ac:dyDescent="0.3">
      <c r="B375" s="221">
        <v>53</v>
      </c>
      <c r="C375" s="800"/>
      <c r="D375" s="200" t="s">
        <v>11</v>
      </c>
      <c r="E375" s="204" t="s">
        <v>543</v>
      </c>
      <c r="F375" s="186">
        <f t="shared" si="41"/>
        <v>0</v>
      </c>
      <c r="G375" s="195"/>
      <c r="H375" s="195"/>
      <c r="I375" s="195"/>
      <c r="J375" s="443"/>
      <c r="K375" s="452">
        <f t="shared" si="42"/>
        <v>0</v>
      </c>
      <c r="L375" s="427"/>
      <c r="M375" s="195"/>
      <c r="N375" s="195"/>
      <c r="O375" s="195"/>
      <c r="P375" s="345">
        <f t="shared" si="39"/>
        <v>0</v>
      </c>
      <c r="Q375" s="195"/>
      <c r="R375" s="195"/>
      <c r="S375" s="195"/>
      <c r="T375" s="443"/>
      <c r="U375" s="452">
        <f t="shared" si="40"/>
        <v>0</v>
      </c>
    </row>
    <row r="376" spans="2:21" ht="33" customHeight="1" thickBot="1" x14ac:dyDescent="0.3">
      <c r="B376" s="221">
        <v>54</v>
      </c>
      <c r="C376" s="800"/>
      <c r="D376" s="200" t="s">
        <v>12</v>
      </c>
      <c r="E376" s="204" t="s">
        <v>543</v>
      </c>
      <c r="F376" s="186">
        <f t="shared" si="41"/>
        <v>0</v>
      </c>
      <c r="G376" s="195"/>
      <c r="H376" s="195"/>
      <c r="I376" s="195"/>
      <c r="J376" s="443"/>
      <c r="K376" s="452">
        <f t="shared" si="42"/>
        <v>0</v>
      </c>
      <c r="L376" s="427"/>
      <c r="M376" s="195"/>
      <c r="N376" s="195"/>
      <c r="O376" s="195"/>
      <c r="P376" s="345">
        <f t="shared" si="39"/>
        <v>0</v>
      </c>
      <c r="Q376" s="195"/>
      <c r="R376" s="195"/>
      <c r="S376" s="195"/>
      <c r="T376" s="443"/>
      <c r="U376" s="452">
        <f t="shared" si="40"/>
        <v>0</v>
      </c>
    </row>
    <row r="377" spans="2:21" ht="33" customHeight="1" thickBot="1" x14ac:dyDescent="0.3">
      <c r="B377" s="221">
        <v>55</v>
      </c>
      <c r="C377" s="800"/>
      <c r="D377" s="200" t="s">
        <v>211</v>
      </c>
      <c r="E377" s="204" t="s">
        <v>543</v>
      </c>
      <c r="F377" s="186">
        <f t="shared" si="41"/>
        <v>0</v>
      </c>
      <c r="G377" s="195"/>
      <c r="H377" s="195"/>
      <c r="I377" s="195"/>
      <c r="J377" s="443"/>
      <c r="K377" s="452">
        <f t="shared" si="42"/>
        <v>0</v>
      </c>
      <c r="L377" s="427"/>
      <c r="M377" s="195"/>
      <c r="N377" s="195"/>
      <c r="O377" s="195"/>
      <c r="P377" s="345">
        <f t="shared" si="39"/>
        <v>0</v>
      </c>
      <c r="Q377" s="195"/>
      <c r="R377" s="195"/>
      <c r="S377" s="195"/>
      <c r="T377" s="443"/>
      <c r="U377" s="452">
        <f t="shared" si="40"/>
        <v>0</v>
      </c>
    </row>
    <row r="378" spans="2:21" ht="33" customHeight="1" thickBot="1" x14ac:dyDescent="0.3">
      <c r="B378" s="221">
        <v>56</v>
      </c>
      <c r="C378" s="800"/>
      <c r="D378" s="200" t="s">
        <v>16</v>
      </c>
      <c r="E378" s="204" t="s">
        <v>543</v>
      </c>
      <c r="F378" s="186">
        <f t="shared" si="41"/>
        <v>0</v>
      </c>
      <c r="G378" s="195"/>
      <c r="H378" s="195"/>
      <c r="I378" s="195"/>
      <c r="J378" s="443"/>
      <c r="K378" s="452">
        <f t="shared" si="42"/>
        <v>0</v>
      </c>
      <c r="L378" s="427"/>
      <c r="M378" s="195"/>
      <c r="N378" s="195"/>
      <c r="O378" s="195"/>
      <c r="P378" s="345">
        <f t="shared" si="39"/>
        <v>0</v>
      </c>
      <c r="Q378" s="195"/>
      <c r="R378" s="195"/>
      <c r="S378" s="195"/>
      <c r="T378" s="443"/>
      <c r="U378" s="452">
        <f t="shared" si="40"/>
        <v>0</v>
      </c>
    </row>
    <row r="379" spans="2:21" ht="33" customHeight="1" thickBot="1" x14ac:dyDescent="0.3">
      <c r="B379" s="221">
        <v>57</v>
      </c>
      <c r="C379" s="800"/>
      <c r="D379" s="200" t="s">
        <v>212</v>
      </c>
      <c r="E379" s="204" t="s">
        <v>543</v>
      </c>
      <c r="F379" s="186">
        <f t="shared" si="41"/>
        <v>0</v>
      </c>
      <c r="G379" s="195"/>
      <c r="H379" s="195"/>
      <c r="I379" s="195"/>
      <c r="J379" s="443"/>
      <c r="K379" s="452">
        <f t="shared" si="42"/>
        <v>0</v>
      </c>
      <c r="L379" s="427"/>
      <c r="M379" s="195"/>
      <c r="N379" s="195"/>
      <c r="O379" s="195"/>
      <c r="P379" s="345">
        <f t="shared" si="39"/>
        <v>0</v>
      </c>
      <c r="Q379" s="195"/>
      <c r="R379" s="195"/>
      <c r="S379" s="195"/>
      <c r="T379" s="443"/>
      <c r="U379" s="452">
        <f t="shared" si="40"/>
        <v>0</v>
      </c>
    </row>
    <row r="380" spans="2:21" ht="42" customHeight="1" thickBot="1" x14ac:dyDescent="0.3">
      <c r="B380" s="221">
        <v>58</v>
      </c>
      <c r="C380" s="800"/>
      <c r="D380" s="200" t="s">
        <v>213</v>
      </c>
      <c r="E380" s="204" t="s">
        <v>543</v>
      </c>
      <c r="F380" s="186">
        <f t="shared" si="41"/>
        <v>0</v>
      </c>
      <c r="G380" s="195"/>
      <c r="H380" s="195"/>
      <c r="I380" s="195"/>
      <c r="J380" s="443"/>
      <c r="K380" s="452">
        <f t="shared" si="42"/>
        <v>0</v>
      </c>
      <c r="L380" s="427"/>
      <c r="M380" s="195"/>
      <c r="N380" s="195"/>
      <c r="O380" s="195"/>
      <c r="P380" s="345">
        <f t="shared" si="39"/>
        <v>0</v>
      </c>
      <c r="Q380" s="195"/>
      <c r="R380" s="195"/>
      <c r="S380" s="195"/>
      <c r="T380" s="443"/>
      <c r="U380" s="452">
        <f t="shared" si="40"/>
        <v>0</v>
      </c>
    </row>
    <row r="381" spans="2:21" ht="33" customHeight="1" thickBot="1" x14ac:dyDescent="0.3">
      <c r="B381" s="221">
        <v>59</v>
      </c>
      <c r="C381" s="800"/>
      <c r="D381" s="200" t="s">
        <v>214</v>
      </c>
      <c r="E381" s="204" t="s">
        <v>543</v>
      </c>
      <c r="F381" s="186">
        <f t="shared" si="41"/>
        <v>0</v>
      </c>
      <c r="G381" s="195"/>
      <c r="H381" s="195"/>
      <c r="I381" s="195"/>
      <c r="J381" s="443"/>
      <c r="K381" s="452">
        <f t="shared" si="42"/>
        <v>0</v>
      </c>
      <c r="L381" s="427"/>
      <c r="M381" s="195"/>
      <c r="N381" s="195"/>
      <c r="O381" s="195"/>
      <c r="P381" s="345">
        <f t="shared" si="39"/>
        <v>0</v>
      </c>
      <c r="Q381" s="195"/>
      <c r="R381" s="195"/>
      <c r="S381" s="195"/>
      <c r="T381" s="443"/>
      <c r="U381" s="452">
        <f t="shared" si="40"/>
        <v>0</v>
      </c>
    </row>
    <row r="382" spans="2:21" ht="33" customHeight="1" thickBot="1" x14ac:dyDescent="0.3">
      <c r="B382" s="221">
        <v>60</v>
      </c>
      <c r="C382" s="800"/>
      <c r="D382" s="200" t="s">
        <v>30</v>
      </c>
      <c r="E382" s="204" t="s">
        <v>543</v>
      </c>
      <c r="F382" s="186">
        <f t="shared" si="41"/>
        <v>0</v>
      </c>
      <c r="G382" s="195"/>
      <c r="H382" s="195"/>
      <c r="I382" s="195"/>
      <c r="J382" s="443"/>
      <c r="K382" s="452">
        <f t="shared" si="42"/>
        <v>0</v>
      </c>
      <c r="L382" s="427"/>
      <c r="M382" s="195"/>
      <c r="N382" s="195"/>
      <c r="O382" s="195"/>
      <c r="P382" s="345">
        <f t="shared" si="39"/>
        <v>0</v>
      </c>
      <c r="Q382" s="195"/>
      <c r="R382" s="195"/>
      <c r="S382" s="195"/>
      <c r="T382" s="443"/>
      <c r="U382" s="452">
        <f t="shared" si="40"/>
        <v>0</v>
      </c>
    </row>
    <row r="383" spans="2:21" ht="33" customHeight="1" thickBot="1" x14ac:dyDescent="0.3">
      <c r="B383" s="221">
        <v>61</v>
      </c>
      <c r="C383" s="800"/>
      <c r="D383" s="200" t="s">
        <v>600</v>
      </c>
      <c r="E383" s="204" t="s">
        <v>543</v>
      </c>
      <c r="F383" s="186">
        <f t="shared" si="41"/>
        <v>0</v>
      </c>
      <c r="G383" s="195"/>
      <c r="H383" s="195"/>
      <c r="I383" s="195"/>
      <c r="J383" s="443"/>
      <c r="K383" s="452">
        <f t="shared" si="42"/>
        <v>0</v>
      </c>
      <c r="L383" s="427"/>
      <c r="M383" s="195"/>
      <c r="N383" s="195"/>
      <c r="O383" s="195"/>
      <c r="P383" s="345">
        <f t="shared" si="39"/>
        <v>0</v>
      </c>
      <c r="Q383" s="195"/>
      <c r="R383" s="195"/>
      <c r="S383" s="195"/>
      <c r="T383" s="443"/>
      <c r="U383" s="452">
        <f t="shared" si="40"/>
        <v>0</v>
      </c>
    </row>
    <row r="384" spans="2:21" ht="33" customHeight="1" thickBot="1" x14ac:dyDescent="0.3">
      <c r="B384" s="221">
        <v>62</v>
      </c>
      <c r="C384" s="800"/>
      <c r="D384" s="200" t="s">
        <v>39</v>
      </c>
      <c r="E384" s="204" t="s">
        <v>543</v>
      </c>
      <c r="F384" s="186">
        <f t="shared" si="41"/>
        <v>0</v>
      </c>
      <c r="G384" s="195"/>
      <c r="H384" s="195"/>
      <c r="I384" s="195"/>
      <c r="J384" s="443"/>
      <c r="K384" s="452">
        <f t="shared" si="42"/>
        <v>0</v>
      </c>
      <c r="L384" s="427"/>
      <c r="M384" s="195"/>
      <c r="N384" s="195"/>
      <c r="O384" s="195"/>
      <c r="P384" s="345">
        <f t="shared" si="39"/>
        <v>0</v>
      </c>
      <c r="Q384" s="195"/>
      <c r="R384" s="195"/>
      <c r="S384" s="195"/>
      <c r="T384" s="443"/>
      <c r="U384" s="452">
        <f t="shared" si="40"/>
        <v>0</v>
      </c>
    </row>
    <row r="385" spans="2:21" ht="33" customHeight="1" thickBot="1" x14ac:dyDescent="0.3">
      <c r="B385" s="221">
        <v>63</v>
      </c>
      <c r="C385" s="800"/>
      <c r="D385" s="200" t="s">
        <v>29</v>
      </c>
      <c r="E385" s="204" t="s">
        <v>543</v>
      </c>
      <c r="F385" s="186">
        <f t="shared" si="41"/>
        <v>0</v>
      </c>
      <c r="G385" s="195"/>
      <c r="H385" s="195"/>
      <c r="I385" s="195"/>
      <c r="J385" s="443"/>
      <c r="K385" s="452">
        <f t="shared" si="42"/>
        <v>0</v>
      </c>
      <c r="L385" s="427"/>
      <c r="M385" s="195"/>
      <c r="N385" s="195"/>
      <c r="O385" s="195"/>
      <c r="P385" s="345">
        <f t="shared" si="39"/>
        <v>0</v>
      </c>
      <c r="Q385" s="195"/>
      <c r="R385" s="195"/>
      <c r="S385" s="195"/>
      <c r="T385" s="443"/>
      <c r="U385" s="452">
        <f t="shared" si="40"/>
        <v>0</v>
      </c>
    </row>
    <row r="386" spans="2:21" ht="33" customHeight="1" thickBot="1" x14ac:dyDescent="0.3">
      <c r="B386" s="221">
        <v>64</v>
      </c>
      <c r="C386" s="800"/>
      <c r="D386" s="200" t="s">
        <v>18</v>
      </c>
      <c r="E386" s="204" t="s">
        <v>543</v>
      </c>
      <c r="F386" s="186">
        <f t="shared" si="41"/>
        <v>0</v>
      </c>
      <c r="G386" s="195"/>
      <c r="H386" s="195"/>
      <c r="I386" s="195"/>
      <c r="J386" s="443"/>
      <c r="K386" s="452">
        <f t="shared" si="42"/>
        <v>0</v>
      </c>
      <c r="L386" s="427"/>
      <c r="M386" s="195"/>
      <c r="N386" s="195"/>
      <c r="O386" s="195"/>
      <c r="P386" s="345">
        <f t="shared" si="39"/>
        <v>0</v>
      </c>
      <c r="Q386" s="195"/>
      <c r="R386" s="195"/>
      <c r="S386" s="195"/>
      <c r="T386" s="443"/>
      <c r="U386" s="452">
        <f t="shared" si="40"/>
        <v>0</v>
      </c>
    </row>
    <row r="387" spans="2:21" ht="33" customHeight="1" thickBot="1" x14ac:dyDescent="0.3">
      <c r="B387" s="221">
        <v>65</v>
      </c>
      <c r="C387" s="800"/>
      <c r="D387" s="200" t="s">
        <v>217</v>
      </c>
      <c r="E387" s="204" t="s">
        <v>543</v>
      </c>
      <c r="F387" s="186">
        <f t="shared" si="41"/>
        <v>0</v>
      </c>
      <c r="G387" s="195"/>
      <c r="H387" s="195"/>
      <c r="I387" s="195"/>
      <c r="J387" s="443"/>
      <c r="K387" s="452">
        <f t="shared" si="42"/>
        <v>0</v>
      </c>
      <c r="L387" s="427"/>
      <c r="M387" s="195"/>
      <c r="N387" s="195"/>
      <c r="O387" s="195"/>
      <c r="P387" s="345">
        <f t="shared" si="39"/>
        <v>0</v>
      </c>
      <c r="Q387" s="195"/>
      <c r="R387" s="195"/>
      <c r="S387" s="195"/>
      <c r="T387" s="443"/>
      <c r="U387" s="452">
        <f t="shared" si="40"/>
        <v>0</v>
      </c>
    </row>
    <row r="388" spans="2:21" ht="33" customHeight="1" thickBot="1" x14ac:dyDescent="0.3">
      <c r="B388" s="221">
        <v>66</v>
      </c>
      <c r="C388" s="800"/>
      <c r="D388" s="200" t="s">
        <v>218</v>
      </c>
      <c r="E388" s="204" t="s">
        <v>543</v>
      </c>
      <c r="F388" s="186">
        <f t="shared" si="41"/>
        <v>0</v>
      </c>
      <c r="G388" s="195"/>
      <c r="H388" s="195"/>
      <c r="I388" s="195"/>
      <c r="J388" s="443"/>
      <c r="K388" s="452">
        <f t="shared" si="42"/>
        <v>0</v>
      </c>
      <c r="L388" s="427"/>
      <c r="M388" s="195"/>
      <c r="N388" s="195"/>
      <c r="O388" s="195"/>
      <c r="P388" s="345">
        <f t="shared" si="39"/>
        <v>0</v>
      </c>
      <c r="Q388" s="195"/>
      <c r="R388" s="195"/>
      <c r="S388" s="195"/>
      <c r="T388" s="443"/>
      <c r="U388" s="452">
        <f t="shared" si="40"/>
        <v>0</v>
      </c>
    </row>
    <row r="389" spans="2:21" ht="33" customHeight="1" thickBot="1" x14ac:dyDescent="0.3">
      <c r="B389" s="221">
        <v>67</v>
      </c>
      <c r="C389" s="800"/>
      <c r="D389" s="200" t="s">
        <v>45</v>
      </c>
      <c r="E389" s="204" t="s">
        <v>543</v>
      </c>
      <c r="F389" s="186">
        <f t="shared" si="41"/>
        <v>0</v>
      </c>
      <c r="G389" s="195"/>
      <c r="H389" s="195"/>
      <c r="I389" s="195"/>
      <c r="J389" s="443"/>
      <c r="K389" s="452">
        <f t="shared" si="42"/>
        <v>0</v>
      </c>
      <c r="L389" s="427"/>
      <c r="M389" s="195"/>
      <c r="N389" s="195"/>
      <c r="O389" s="195"/>
      <c r="P389" s="345">
        <f t="shared" si="39"/>
        <v>0</v>
      </c>
      <c r="Q389" s="195"/>
      <c r="R389" s="195"/>
      <c r="S389" s="195"/>
      <c r="T389" s="443"/>
      <c r="U389" s="452">
        <f t="shared" si="40"/>
        <v>0</v>
      </c>
    </row>
    <row r="390" spans="2:21" ht="33" customHeight="1" thickBot="1" x14ac:dyDescent="0.3">
      <c r="B390" s="221">
        <v>68</v>
      </c>
      <c r="C390" s="800"/>
      <c r="D390" s="200" t="s">
        <v>44</v>
      </c>
      <c r="E390" s="204" t="s">
        <v>543</v>
      </c>
      <c r="F390" s="186">
        <f t="shared" si="41"/>
        <v>0</v>
      </c>
      <c r="G390" s="195"/>
      <c r="H390" s="195"/>
      <c r="I390" s="195"/>
      <c r="J390" s="443"/>
      <c r="K390" s="452">
        <f t="shared" si="42"/>
        <v>0</v>
      </c>
      <c r="L390" s="427"/>
      <c r="M390" s="195"/>
      <c r="N390" s="195"/>
      <c r="O390" s="195"/>
      <c r="P390" s="345">
        <f t="shared" si="39"/>
        <v>0</v>
      </c>
      <c r="Q390" s="195"/>
      <c r="R390" s="195"/>
      <c r="S390" s="195"/>
      <c r="T390" s="443"/>
      <c r="U390" s="452">
        <f t="shared" si="40"/>
        <v>0</v>
      </c>
    </row>
    <row r="391" spans="2:21" ht="33" customHeight="1" thickBot="1" x14ac:dyDescent="0.3">
      <c r="B391" s="221">
        <v>69</v>
      </c>
      <c r="C391" s="800"/>
      <c r="D391" s="200" t="s">
        <v>601</v>
      </c>
      <c r="E391" s="204" t="s">
        <v>543</v>
      </c>
      <c r="F391" s="186">
        <f t="shared" si="41"/>
        <v>0</v>
      </c>
      <c r="G391" s="195"/>
      <c r="H391" s="195"/>
      <c r="I391" s="195"/>
      <c r="J391" s="443"/>
      <c r="K391" s="452">
        <f t="shared" si="42"/>
        <v>0</v>
      </c>
      <c r="L391" s="427"/>
      <c r="M391" s="195"/>
      <c r="N391" s="195"/>
      <c r="O391" s="195"/>
      <c r="P391" s="345">
        <f t="shared" si="39"/>
        <v>0</v>
      </c>
      <c r="Q391" s="195"/>
      <c r="R391" s="195"/>
      <c r="S391" s="195"/>
      <c r="T391" s="443"/>
      <c r="U391" s="452">
        <f t="shared" si="40"/>
        <v>0</v>
      </c>
    </row>
    <row r="392" spans="2:21" ht="33" customHeight="1" thickBot="1" x14ac:dyDescent="0.3">
      <c r="B392" s="221">
        <v>70</v>
      </c>
      <c r="C392" s="800"/>
      <c r="D392" s="200" t="s">
        <v>108</v>
      </c>
      <c r="E392" s="204" t="s">
        <v>543</v>
      </c>
      <c r="F392" s="186">
        <f t="shared" si="41"/>
        <v>0</v>
      </c>
      <c r="G392" s="195"/>
      <c r="H392" s="195"/>
      <c r="I392" s="195"/>
      <c r="J392" s="443"/>
      <c r="K392" s="452">
        <f t="shared" si="42"/>
        <v>0</v>
      </c>
      <c r="L392" s="427"/>
      <c r="M392" s="195"/>
      <c r="N392" s="195"/>
      <c r="O392" s="195"/>
      <c r="P392" s="345">
        <f t="shared" si="39"/>
        <v>0</v>
      </c>
      <c r="Q392" s="195"/>
      <c r="R392" s="195"/>
      <c r="S392" s="195"/>
      <c r="T392" s="443"/>
      <c r="U392" s="452">
        <f t="shared" si="40"/>
        <v>0</v>
      </c>
    </row>
    <row r="393" spans="2:21" ht="54.95" customHeight="1" thickBot="1" x14ac:dyDescent="0.3">
      <c r="B393" s="221">
        <v>71</v>
      </c>
      <c r="C393" s="800"/>
      <c r="D393" s="201" t="s">
        <v>109</v>
      </c>
      <c r="E393" s="204" t="s">
        <v>543</v>
      </c>
      <c r="F393" s="186">
        <f t="shared" si="41"/>
        <v>0</v>
      </c>
      <c r="G393" s="195"/>
      <c r="H393" s="195"/>
      <c r="I393" s="195"/>
      <c r="J393" s="443"/>
      <c r="K393" s="452">
        <f t="shared" si="42"/>
        <v>0</v>
      </c>
      <c r="L393" s="427"/>
      <c r="M393" s="195"/>
      <c r="N393" s="195"/>
      <c r="O393" s="195"/>
      <c r="P393" s="345">
        <f t="shared" si="39"/>
        <v>0</v>
      </c>
      <c r="Q393" s="195"/>
      <c r="R393" s="195"/>
      <c r="S393" s="195"/>
      <c r="T393" s="443"/>
      <c r="U393" s="452">
        <f t="shared" si="40"/>
        <v>0</v>
      </c>
    </row>
    <row r="394" spans="2:21" ht="33" customHeight="1" thickBot="1" x14ac:dyDescent="0.3">
      <c r="B394" s="221">
        <v>72</v>
      </c>
      <c r="C394" s="800"/>
      <c r="D394" s="201" t="s">
        <v>40</v>
      </c>
      <c r="E394" s="204" t="s">
        <v>543</v>
      </c>
      <c r="F394" s="186">
        <f t="shared" si="41"/>
        <v>0</v>
      </c>
      <c r="G394" s="195"/>
      <c r="H394" s="195"/>
      <c r="I394" s="195"/>
      <c r="J394" s="443"/>
      <c r="K394" s="452">
        <f t="shared" si="42"/>
        <v>0</v>
      </c>
      <c r="L394" s="427"/>
      <c r="M394" s="195"/>
      <c r="N394" s="195"/>
      <c r="O394" s="195"/>
      <c r="P394" s="345">
        <f t="shared" ref="P394:P411" si="43">L394+M394+N394+O394</f>
        <v>0</v>
      </c>
      <c r="Q394" s="195"/>
      <c r="R394" s="195"/>
      <c r="S394" s="195"/>
      <c r="T394" s="443"/>
      <c r="U394" s="452">
        <f t="shared" ref="U394:U411" si="44">Q394+R394+S394+T394</f>
        <v>0</v>
      </c>
    </row>
    <row r="395" spans="2:21" ht="33" customHeight="1" thickBot="1" x14ac:dyDescent="0.3">
      <c r="B395" s="221">
        <v>73</v>
      </c>
      <c r="C395" s="800"/>
      <c r="D395" s="201" t="s">
        <v>161</v>
      </c>
      <c r="E395" s="204" t="s">
        <v>543</v>
      </c>
      <c r="F395" s="186">
        <f t="shared" ref="F395:F411" si="45">K395+P395+U395</f>
        <v>0</v>
      </c>
      <c r="G395" s="195"/>
      <c r="H395" s="195"/>
      <c r="I395" s="195"/>
      <c r="J395" s="443"/>
      <c r="K395" s="452">
        <f t="shared" ref="K395:K411" si="46">G395+H395+I395+J395</f>
        <v>0</v>
      </c>
      <c r="L395" s="427"/>
      <c r="M395" s="195"/>
      <c r="N395" s="195"/>
      <c r="O395" s="195"/>
      <c r="P395" s="345">
        <f t="shared" si="43"/>
        <v>0</v>
      </c>
      <c r="Q395" s="195"/>
      <c r="R395" s="195"/>
      <c r="S395" s="195"/>
      <c r="T395" s="443"/>
      <c r="U395" s="452">
        <f t="shared" si="44"/>
        <v>0</v>
      </c>
    </row>
    <row r="396" spans="2:21" ht="54.95" customHeight="1" thickBot="1" x14ac:dyDescent="0.3">
      <c r="B396" s="221">
        <v>74</v>
      </c>
      <c r="C396" s="800"/>
      <c r="D396" s="201" t="s">
        <v>22</v>
      </c>
      <c r="E396" s="204" t="s">
        <v>543</v>
      </c>
      <c r="F396" s="186">
        <f t="shared" si="45"/>
        <v>0</v>
      </c>
      <c r="G396" s="195"/>
      <c r="H396" s="195"/>
      <c r="I396" s="195"/>
      <c r="J396" s="443"/>
      <c r="K396" s="452">
        <f t="shared" si="46"/>
        <v>0</v>
      </c>
      <c r="L396" s="427"/>
      <c r="M396" s="195"/>
      <c r="N396" s="195"/>
      <c r="O396" s="195"/>
      <c r="P396" s="345">
        <f t="shared" si="43"/>
        <v>0</v>
      </c>
      <c r="Q396" s="195"/>
      <c r="R396" s="195"/>
      <c r="S396" s="195"/>
      <c r="T396" s="443"/>
      <c r="U396" s="452">
        <f t="shared" si="44"/>
        <v>0</v>
      </c>
    </row>
    <row r="397" spans="2:21" ht="33" customHeight="1" thickBot="1" x14ac:dyDescent="0.3">
      <c r="B397" s="221">
        <v>75</v>
      </c>
      <c r="C397" s="800"/>
      <c r="D397" s="201" t="s">
        <v>23</v>
      </c>
      <c r="E397" s="204" t="s">
        <v>543</v>
      </c>
      <c r="F397" s="186">
        <f t="shared" si="45"/>
        <v>0</v>
      </c>
      <c r="G397" s="195"/>
      <c r="H397" s="195"/>
      <c r="I397" s="195"/>
      <c r="J397" s="443"/>
      <c r="K397" s="452">
        <f t="shared" si="46"/>
        <v>0</v>
      </c>
      <c r="L397" s="427"/>
      <c r="M397" s="195"/>
      <c r="N397" s="195"/>
      <c r="O397" s="195"/>
      <c r="P397" s="345">
        <f t="shared" si="43"/>
        <v>0</v>
      </c>
      <c r="Q397" s="195"/>
      <c r="R397" s="195"/>
      <c r="S397" s="195"/>
      <c r="T397" s="443"/>
      <c r="U397" s="452">
        <f t="shared" si="44"/>
        <v>0</v>
      </c>
    </row>
    <row r="398" spans="2:21" ht="33" customHeight="1" thickBot="1" x14ac:dyDescent="0.3">
      <c r="B398" s="221">
        <v>76</v>
      </c>
      <c r="C398" s="800"/>
      <c r="D398" s="201" t="s">
        <v>24</v>
      </c>
      <c r="E398" s="204" t="s">
        <v>543</v>
      </c>
      <c r="F398" s="186">
        <f t="shared" si="45"/>
        <v>0</v>
      </c>
      <c r="G398" s="195"/>
      <c r="H398" s="195"/>
      <c r="I398" s="195"/>
      <c r="J398" s="443"/>
      <c r="K398" s="452">
        <f t="shared" si="46"/>
        <v>0</v>
      </c>
      <c r="L398" s="427"/>
      <c r="M398" s="195"/>
      <c r="N398" s="195"/>
      <c r="O398" s="195"/>
      <c r="P398" s="345">
        <f t="shared" si="43"/>
        <v>0</v>
      </c>
      <c r="Q398" s="195"/>
      <c r="R398" s="195"/>
      <c r="S398" s="195"/>
      <c r="T398" s="443"/>
      <c r="U398" s="452">
        <f t="shared" si="44"/>
        <v>0</v>
      </c>
    </row>
    <row r="399" spans="2:21" ht="33" customHeight="1" thickBot="1" x14ac:dyDescent="0.3">
      <c r="B399" s="221">
        <v>77</v>
      </c>
      <c r="C399" s="800"/>
      <c r="D399" s="201" t="s">
        <v>25</v>
      </c>
      <c r="E399" s="204" t="s">
        <v>543</v>
      </c>
      <c r="F399" s="186">
        <f t="shared" si="45"/>
        <v>0</v>
      </c>
      <c r="G399" s="195"/>
      <c r="H399" s="195"/>
      <c r="I399" s="195"/>
      <c r="J399" s="443"/>
      <c r="K399" s="452">
        <f t="shared" si="46"/>
        <v>0</v>
      </c>
      <c r="L399" s="427"/>
      <c r="M399" s="195"/>
      <c r="N399" s="195"/>
      <c r="O399" s="195"/>
      <c r="P399" s="345">
        <f t="shared" si="43"/>
        <v>0</v>
      </c>
      <c r="Q399" s="195"/>
      <c r="R399" s="195"/>
      <c r="S399" s="195"/>
      <c r="T399" s="443"/>
      <c r="U399" s="452">
        <f t="shared" si="44"/>
        <v>0</v>
      </c>
    </row>
    <row r="400" spans="2:21" ht="54.95" customHeight="1" thickBot="1" x14ac:dyDescent="0.3">
      <c r="B400" s="221">
        <v>78</v>
      </c>
      <c r="C400" s="800"/>
      <c r="D400" s="200" t="s">
        <v>220</v>
      </c>
      <c r="E400" s="204" t="s">
        <v>543</v>
      </c>
      <c r="F400" s="186">
        <f t="shared" si="45"/>
        <v>0</v>
      </c>
      <c r="G400" s="195"/>
      <c r="H400" s="195"/>
      <c r="I400" s="195"/>
      <c r="J400" s="443"/>
      <c r="K400" s="452">
        <f t="shared" si="46"/>
        <v>0</v>
      </c>
      <c r="L400" s="427"/>
      <c r="M400" s="195"/>
      <c r="N400" s="195"/>
      <c r="O400" s="195"/>
      <c r="P400" s="345">
        <f t="shared" si="43"/>
        <v>0</v>
      </c>
      <c r="Q400" s="195"/>
      <c r="R400" s="195"/>
      <c r="S400" s="195"/>
      <c r="T400" s="443"/>
      <c r="U400" s="452">
        <f t="shared" si="44"/>
        <v>0</v>
      </c>
    </row>
    <row r="401" spans="2:21" ht="33" customHeight="1" thickBot="1" x14ac:dyDescent="0.3">
      <c r="B401" s="221">
        <v>79</v>
      </c>
      <c r="C401" s="800"/>
      <c r="D401" s="200" t="s">
        <v>162</v>
      </c>
      <c r="E401" s="204" t="s">
        <v>543</v>
      </c>
      <c r="F401" s="186">
        <f t="shared" si="45"/>
        <v>0</v>
      </c>
      <c r="G401" s="195"/>
      <c r="H401" s="195"/>
      <c r="I401" s="195"/>
      <c r="J401" s="443"/>
      <c r="K401" s="452">
        <f t="shared" si="46"/>
        <v>0</v>
      </c>
      <c r="L401" s="427"/>
      <c r="M401" s="195"/>
      <c r="N401" s="195"/>
      <c r="O401" s="195"/>
      <c r="P401" s="345">
        <f t="shared" si="43"/>
        <v>0</v>
      </c>
      <c r="Q401" s="195"/>
      <c r="R401" s="195"/>
      <c r="S401" s="195"/>
      <c r="T401" s="443"/>
      <c r="U401" s="452">
        <f t="shared" si="44"/>
        <v>0</v>
      </c>
    </row>
    <row r="402" spans="2:21" ht="33" customHeight="1" thickBot="1" x14ac:dyDescent="0.3">
      <c r="B402" s="221">
        <v>80</v>
      </c>
      <c r="C402" s="800"/>
      <c r="D402" s="200" t="s">
        <v>27</v>
      </c>
      <c r="E402" s="204" t="s">
        <v>543</v>
      </c>
      <c r="F402" s="186">
        <f t="shared" si="45"/>
        <v>0</v>
      </c>
      <c r="G402" s="195"/>
      <c r="H402" s="195"/>
      <c r="I402" s="195"/>
      <c r="J402" s="443"/>
      <c r="K402" s="452">
        <f t="shared" si="46"/>
        <v>0</v>
      </c>
      <c r="L402" s="427"/>
      <c r="M402" s="195"/>
      <c r="N402" s="195"/>
      <c r="O402" s="195"/>
      <c r="P402" s="345">
        <f t="shared" si="43"/>
        <v>0</v>
      </c>
      <c r="Q402" s="195"/>
      <c r="R402" s="195"/>
      <c r="S402" s="195"/>
      <c r="T402" s="443"/>
      <c r="U402" s="452">
        <f t="shared" si="44"/>
        <v>0</v>
      </c>
    </row>
    <row r="403" spans="2:21" ht="42" customHeight="1" thickBot="1" x14ac:dyDescent="0.3">
      <c r="B403" s="221">
        <v>81</v>
      </c>
      <c r="C403" s="800"/>
      <c r="D403" s="200" t="s">
        <v>216</v>
      </c>
      <c r="E403" s="204" t="s">
        <v>543</v>
      </c>
      <c r="F403" s="186">
        <f t="shared" si="45"/>
        <v>0</v>
      </c>
      <c r="G403" s="195"/>
      <c r="H403" s="195"/>
      <c r="I403" s="195"/>
      <c r="J403" s="443"/>
      <c r="K403" s="452">
        <f t="shared" si="46"/>
        <v>0</v>
      </c>
      <c r="L403" s="427"/>
      <c r="M403" s="195"/>
      <c r="N403" s="195"/>
      <c r="O403" s="195"/>
      <c r="P403" s="345">
        <f t="shared" si="43"/>
        <v>0</v>
      </c>
      <c r="Q403" s="195"/>
      <c r="R403" s="195"/>
      <c r="S403" s="195"/>
      <c r="T403" s="443"/>
      <c r="U403" s="452">
        <f t="shared" si="44"/>
        <v>0</v>
      </c>
    </row>
    <row r="404" spans="2:21" ht="33" customHeight="1" thickBot="1" x14ac:dyDescent="0.3">
      <c r="B404" s="221">
        <v>82</v>
      </c>
      <c r="C404" s="800"/>
      <c r="D404" s="200" t="s">
        <v>28</v>
      </c>
      <c r="E404" s="204" t="s">
        <v>543</v>
      </c>
      <c r="F404" s="186">
        <f t="shared" si="45"/>
        <v>0</v>
      </c>
      <c r="G404" s="195"/>
      <c r="H404" s="195"/>
      <c r="I404" s="195"/>
      <c r="J404" s="443"/>
      <c r="K404" s="452">
        <f t="shared" si="46"/>
        <v>0</v>
      </c>
      <c r="L404" s="427"/>
      <c r="M404" s="195"/>
      <c r="N404" s="195"/>
      <c r="O404" s="195"/>
      <c r="P404" s="345">
        <f t="shared" si="43"/>
        <v>0</v>
      </c>
      <c r="Q404" s="195"/>
      <c r="R404" s="195"/>
      <c r="S404" s="195"/>
      <c r="T404" s="443"/>
      <c r="U404" s="452">
        <f t="shared" si="44"/>
        <v>0</v>
      </c>
    </row>
    <row r="405" spans="2:21" ht="33" customHeight="1" thickBot="1" x14ac:dyDescent="0.3">
      <c r="B405" s="221">
        <v>83</v>
      </c>
      <c r="C405" s="800"/>
      <c r="D405" s="200" t="s">
        <v>107</v>
      </c>
      <c r="E405" s="204" t="s">
        <v>543</v>
      </c>
      <c r="F405" s="186">
        <f t="shared" si="45"/>
        <v>0</v>
      </c>
      <c r="G405" s="195"/>
      <c r="H405" s="195"/>
      <c r="I405" s="195"/>
      <c r="J405" s="443"/>
      <c r="K405" s="452">
        <f t="shared" si="46"/>
        <v>0</v>
      </c>
      <c r="L405" s="427"/>
      <c r="M405" s="195"/>
      <c r="N405" s="195"/>
      <c r="O405" s="195"/>
      <c r="P405" s="345">
        <f t="shared" si="43"/>
        <v>0</v>
      </c>
      <c r="Q405" s="195"/>
      <c r="R405" s="195"/>
      <c r="S405" s="195"/>
      <c r="T405" s="443"/>
      <c r="U405" s="452">
        <f t="shared" si="44"/>
        <v>0</v>
      </c>
    </row>
    <row r="406" spans="2:21" ht="33" customHeight="1" thickBot="1" x14ac:dyDescent="0.3">
      <c r="B406" s="221">
        <v>84</v>
      </c>
      <c r="C406" s="800"/>
      <c r="D406" s="200" t="s">
        <v>38</v>
      </c>
      <c r="E406" s="204" t="s">
        <v>543</v>
      </c>
      <c r="F406" s="186">
        <f t="shared" si="45"/>
        <v>0</v>
      </c>
      <c r="G406" s="195"/>
      <c r="H406" s="195"/>
      <c r="I406" s="195"/>
      <c r="J406" s="443"/>
      <c r="K406" s="452">
        <f t="shared" si="46"/>
        <v>0</v>
      </c>
      <c r="L406" s="427"/>
      <c r="M406" s="195"/>
      <c r="N406" s="195"/>
      <c r="O406" s="195"/>
      <c r="P406" s="345">
        <f t="shared" si="43"/>
        <v>0</v>
      </c>
      <c r="Q406" s="195"/>
      <c r="R406" s="195"/>
      <c r="S406" s="195"/>
      <c r="T406" s="443"/>
      <c r="U406" s="452">
        <f t="shared" si="44"/>
        <v>0</v>
      </c>
    </row>
    <row r="407" spans="2:21" ht="33" customHeight="1" thickBot="1" x14ac:dyDescent="0.3">
      <c r="B407" s="221">
        <v>85</v>
      </c>
      <c r="C407" s="800"/>
      <c r="D407" s="200" t="s">
        <v>20</v>
      </c>
      <c r="E407" s="204" t="s">
        <v>543</v>
      </c>
      <c r="F407" s="186">
        <f t="shared" si="45"/>
        <v>0</v>
      </c>
      <c r="G407" s="195"/>
      <c r="H407" s="195"/>
      <c r="I407" s="195"/>
      <c r="J407" s="443"/>
      <c r="K407" s="452">
        <f t="shared" si="46"/>
        <v>0</v>
      </c>
      <c r="L407" s="427"/>
      <c r="M407" s="195"/>
      <c r="N407" s="195"/>
      <c r="O407" s="195"/>
      <c r="P407" s="345">
        <f t="shared" si="43"/>
        <v>0</v>
      </c>
      <c r="Q407" s="195"/>
      <c r="R407" s="195"/>
      <c r="S407" s="195"/>
      <c r="T407" s="443"/>
      <c r="U407" s="452">
        <f t="shared" si="44"/>
        <v>0</v>
      </c>
    </row>
    <row r="408" spans="2:21" ht="33" customHeight="1" thickBot="1" x14ac:dyDescent="0.3">
      <c r="B408" s="221">
        <v>86</v>
      </c>
      <c r="C408" s="800"/>
      <c r="D408" s="200" t="s">
        <v>132</v>
      </c>
      <c r="E408" s="204" t="s">
        <v>543</v>
      </c>
      <c r="F408" s="186">
        <f t="shared" si="45"/>
        <v>0</v>
      </c>
      <c r="G408" s="195"/>
      <c r="H408" s="195"/>
      <c r="I408" s="195"/>
      <c r="J408" s="443"/>
      <c r="K408" s="452">
        <f t="shared" si="46"/>
        <v>0</v>
      </c>
      <c r="L408" s="427"/>
      <c r="M408" s="195"/>
      <c r="N408" s="195"/>
      <c r="O408" s="195"/>
      <c r="P408" s="345">
        <f t="shared" si="43"/>
        <v>0</v>
      </c>
      <c r="Q408" s="195"/>
      <c r="R408" s="195"/>
      <c r="S408" s="195"/>
      <c r="T408" s="443"/>
      <c r="U408" s="452">
        <f t="shared" si="44"/>
        <v>0</v>
      </c>
    </row>
    <row r="409" spans="2:21" ht="33" customHeight="1" thickBot="1" x14ac:dyDescent="0.3">
      <c r="B409" s="221">
        <v>87</v>
      </c>
      <c r="C409" s="800"/>
      <c r="D409" s="200" t="s">
        <v>21</v>
      </c>
      <c r="E409" s="204" t="s">
        <v>543</v>
      </c>
      <c r="F409" s="186">
        <f t="shared" si="45"/>
        <v>0</v>
      </c>
      <c r="G409" s="195"/>
      <c r="H409" s="195"/>
      <c r="I409" s="195"/>
      <c r="J409" s="443"/>
      <c r="K409" s="452">
        <f t="shared" si="46"/>
        <v>0</v>
      </c>
      <c r="L409" s="427"/>
      <c r="M409" s="195"/>
      <c r="N409" s="195"/>
      <c r="O409" s="195"/>
      <c r="P409" s="345">
        <f t="shared" si="43"/>
        <v>0</v>
      </c>
      <c r="Q409" s="195"/>
      <c r="R409" s="195"/>
      <c r="S409" s="195"/>
      <c r="T409" s="443"/>
      <c r="U409" s="452">
        <f t="shared" si="44"/>
        <v>0</v>
      </c>
    </row>
    <row r="410" spans="2:21" ht="33" customHeight="1" x14ac:dyDescent="0.25">
      <c r="B410" s="173"/>
      <c r="C410" s="800"/>
      <c r="D410" s="219"/>
      <c r="E410" s="205" t="s">
        <v>121</v>
      </c>
      <c r="F410" s="186">
        <f t="shared" si="45"/>
        <v>0</v>
      </c>
      <c r="G410" s="199">
        <v>0</v>
      </c>
      <c r="H410" s="199">
        <v>0</v>
      </c>
      <c r="I410" s="199">
        <v>0</v>
      </c>
      <c r="J410" s="450">
        <v>0</v>
      </c>
      <c r="K410" s="452">
        <f t="shared" si="46"/>
        <v>0</v>
      </c>
      <c r="L410" s="438">
        <v>0</v>
      </c>
      <c r="M410" s="199">
        <v>0</v>
      </c>
      <c r="N410" s="199">
        <v>0</v>
      </c>
      <c r="O410" s="199">
        <v>0</v>
      </c>
      <c r="P410" s="345">
        <f t="shared" si="43"/>
        <v>0</v>
      </c>
      <c r="Q410" s="199">
        <v>0</v>
      </c>
      <c r="R410" s="199">
        <v>0</v>
      </c>
      <c r="S410" s="199">
        <v>0</v>
      </c>
      <c r="T410" s="450">
        <v>0</v>
      </c>
      <c r="U410" s="452">
        <f t="shared" si="44"/>
        <v>0</v>
      </c>
    </row>
    <row r="411" spans="2:21" ht="33" customHeight="1" thickBot="1" x14ac:dyDescent="0.3">
      <c r="B411" s="198"/>
      <c r="C411" s="801"/>
      <c r="D411" s="220"/>
      <c r="E411" s="206" t="s">
        <v>116</v>
      </c>
      <c r="F411" s="186">
        <f t="shared" si="45"/>
        <v>0</v>
      </c>
      <c r="G411" s="46">
        <v>0</v>
      </c>
      <c r="H411" s="46">
        <v>0</v>
      </c>
      <c r="I411" s="46">
        <v>0</v>
      </c>
      <c r="J411" s="440">
        <v>0</v>
      </c>
      <c r="K411" s="452">
        <f t="shared" si="46"/>
        <v>0</v>
      </c>
      <c r="L411" s="423">
        <v>0</v>
      </c>
      <c r="M411" s="46">
        <v>0</v>
      </c>
      <c r="N411" s="46">
        <v>0</v>
      </c>
      <c r="O411" s="46">
        <v>0</v>
      </c>
      <c r="P411" s="345">
        <f t="shared" si="43"/>
        <v>0</v>
      </c>
      <c r="Q411" s="46">
        <v>0</v>
      </c>
      <c r="R411" s="46">
        <v>0</v>
      </c>
      <c r="S411" s="46">
        <v>0</v>
      </c>
      <c r="T411" s="440">
        <v>0</v>
      </c>
      <c r="U411" s="452">
        <f t="shared" si="44"/>
        <v>0</v>
      </c>
    </row>
  </sheetData>
  <sheetProtection formatCells="0" sort="0" autoFilter="0"/>
  <autoFilter ref="D10:D411"/>
  <mergeCells count="205">
    <mergeCell ref="D345:D347"/>
    <mergeCell ref="D348:D350"/>
    <mergeCell ref="D351:D353"/>
    <mergeCell ref="D354:D356"/>
    <mergeCell ref="K3:K4"/>
    <mergeCell ref="G2:K2"/>
    <mergeCell ref="L2:P2"/>
    <mergeCell ref="P3:P4"/>
    <mergeCell ref="B300:B302"/>
    <mergeCell ref="B303:B305"/>
    <mergeCell ref="B267:B269"/>
    <mergeCell ref="B270:B272"/>
    <mergeCell ref="B273:B275"/>
    <mergeCell ref="B276:B278"/>
    <mergeCell ref="B279:B281"/>
    <mergeCell ref="B96:B100"/>
    <mergeCell ref="B101:B105"/>
    <mergeCell ref="B112:B116"/>
    <mergeCell ref="B123:B127"/>
    <mergeCell ref="B128:B132"/>
    <mergeCell ref="B136:B138"/>
    <mergeCell ref="B151:B153"/>
    <mergeCell ref="B133:B135"/>
    <mergeCell ref="B120:B122"/>
    <mergeCell ref="B339:B341"/>
    <mergeCell ref="B342:B344"/>
    <mergeCell ref="B345:B347"/>
    <mergeCell ref="B348:B350"/>
    <mergeCell ref="B351:B353"/>
    <mergeCell ref="B354:B356"/>
    <mergeCell ref="B306:B308"/>
    <mergeCell ref="B309:B311"/>
    <mergeCell ref="B312:B314"/>
    <mergeCell ref="B315:B317"/>
    <mergeCell ref="B318:B320"/>
    <mergeCell ref="B321:B323"/>
    <mergeCell ref="B324:B326"/>
    <mergeCell ref="B327:B329"/>
    <mergeCell ref="B330:B332"/>
    <mergeCell ref="B333:B335"/>
    <mergeCell ref="B336:B338"/>
    <mergeCell ref="B91:B95"/>
    <mergeCell ref="D32:D36"/>
    <mergeCell ref="D37:D41"/>
    <mergeCell ref="B13:B17"/>
    <mergeCell ref="B32:B36"/>
    <mergeCell ref="B37:B41"/>
    <mergeCell ref="D55:D59"/>
    <mergeCell ref="B55:B59"/>
    <mergeCell ref="B78:B82"/>
    <mergeCell ref="B83:B85"/>
    <mergeCell ref="B70:B74"/>
    <mergeCell ref="D70:D74"/>
    <mergeCell ref="B75:B77"/>
    <mergeCell ref="D75:D77"/>
    <mergeCell ref="D78:D82"/>
    <mergeCell ref="D83:D85"/>
    <mergeCell ref="B60:B64"/>
    <mergeCell ref="D60:D64"/>
    <mergeCell ref="B65:B69"/>
    <mergeCell ref="D65:D69"/>
    <mergeCell ref="B29:B31"/>
    <mergeCell ref="D29:D31"/>
    <mergeCell ref="B86:B90"/>
    <mergeCell ref="B3:B4"/>
    <mergeCell ref="C3:C4"/>
    <mergeCell ref="F3:F4"/>
    <mergeCell ref="B18:B20"/>
    <mergeCell ref="D18:D20"/>
    <mergeCell ref="D10:D12"/>
    <mergeCell ref="C8:E8"/>
    <mergeCell ref="C9:E9"/>
    <mergeCell ref="D13:D17"/>
    <mergeCell ref="C5:E5"/>
    <mergeCell ref="C6:E6"/>
    <mergeCell ref="C7:E7"/>
    <mergeCell ref="B10:B12"/>
    <mergeCell ref="B117:B119"/>
    <mergeCell ref="D117:D119"/>
    <mergeCell ref="D112:D116"/>
    <mergeCell ref="B106:B108"/>
    <mergeCell ref="D106:D108"/>
    <mergeCell ref="B109:B111"/>
    <mergeCell ref="D109:D111"/>
    <mergeCell ref="D96:D100"/>
    <mergeCell ref="D101:D105"/>
    <mergeCell ref="D175:D179"/>
    <mergeCell ref="D180:D184"/>
    <mergeCell ref="D185:D189"/>
    <mergeCell ref="D190:D194"/>
    <mergeCell ref="D195:D199"/>
    <mergeCell ref="D120:D122"/>
    <mergeCell ref="D123:D127"/>
    <mergeCell ref="D128:D132"/>
    <mergeCell ref="D136:D138"/>
    <mergeCell ref="D148:D150"/>
    <mergeCell ref="D133:D135"/>
    <mergeCell ref="B139:B141"/>
    <mergeCell ref="D139:D141"/>
    <mergeCell ref="B170:B174"/>
    <mergeCell ref="D170:D174"/>
    <mergeCell ref="D165:D169"/>
    <mergeCell ref="B157:B159"/>
    <mergeCell ref="D157:D159"/>
    <mergeCell ref="B165:B169"/>
    <mergeCell ref="D151:D153"/>
    <mergeCell ref="D154:D156"/>
    <mergeCell ref="D160:D164"/>
    <mergeCell ref="B148:B150"/>
    <mergeCell ref="B142:B144"/>
    <mergeCell ref="D294:D296"/>
    <mergeCell ref="D297:D299"/>
    <mergeCell ref="D288:D290"/>
    <mergeCell ref="D291:D293"/>
    <mergeCell ref="D267:D269"/>
    <mergeCell ref="D221:D225"/>
    <mergeCell ref="B200:B204"/>
    <mergeCell ref="B252:B254"/>
    <mergeCell ref="B239:B243"/>
    <mergeCell ref="D244:D246"/>
    <mergeCell ref="B244:B246"/>
    <mergeCell ref="C244:C246"/>
    <mergeCell ref="B247:B251"/>
    <mergeCell ref="D247:D251"/>
    <mergeCell ref="B282:B284"/>
    <mergeCell ref="B285:B287"/>
    <mergeCell ref="B288:B290"/>
    <mergeCell ref="B291:B293"/>
    <mergeCell ref="B294:B296"/>
    <mergeCell ref="B297:B299"/>
    <mergeCell ref="D231:D235"/>
    <mergeCell ref="B221:B225"/>
    <mergeCell ref="B255:B257"/>
    <mergeCell ref="B258:B260"/>
    <mergeCell ref="B261:B263"/>
    <mergeCell ref="B264:B266"/>
    <mergeCell ref="D255:D257"/>
    <mergeCell ref="D258:D260"/>
    <mergeCell ref="D261:D263"/>
    <mergeCell ref="C255:C411"/>
    <mergeCell ref="D327:D329"/>
    <mergeCell ref="D330:D332"/>
    <mergeCell ref="D333:D335"/>
    <mergeCell ref="D336:D338"/>
    <mergeCell ref="D339:D341"/>
    <mergeCell ref="D342:D344"/>
    <mergeCell ref="D303:D305"/>
    <mergeCell ref="D306:D308"/>
    <mergeCell ref="D309:D311"/>
    <mergeCell ref="D312:D314"/>
    <mergeCell ref="D276:D278"/>
    <mergeCell ref="D279:D281"/>
    <mergeCell ref="D318:D320"/>
    <mergeCell ref="D324:D326"/>
    <mergeCell ref="D273:D275"/>
    <mergeCell ref="D282:D284"/>
    <mergeCell ref="D285:D287"/>
    <mergeCell ref="B185:B189"/>
    <mergeCell ref="B190:B194"/>
    <mergeCell ref="B231:B235"/>
    <mergeCell ref="B236:B238"/>
    <mergeCell ref="C10:C238"/>
    <mergeCell ref="D86:D90"/>
    <mergeCell ref="D91:D95"/>
    <mergeCell ref="B208:B210"/>
    <mergeCell ref="D208:D210"/>
    <mergeCell ref="B195:B199"/>
    <mergeCell ref="B226:B230"/>
    <mergeCell ref="B205:B207"/>
    <mergeCell ref="D205:D207"/>
    <mergeCell ref="D142:D144"/>
    <mergeCell ref="B145:B147"/>
    <mergeCell ref="D145:D147"/>
    <mergeCell ref="B154:B156"/>
    <mergeCell ref="B211:B215"/>
    <mergeCell ref="B216:B220"/>
    <mergeCell ref="D200:D204"/>
    <mergeCell ref="D226:D230"/>
    <mergeCell ref="D236:D238"/>
    <mergeCell ref="D216:D220"/>
    <mergeCell ref="B160:B164"/>
    <mergeCell ref="D321:D323"/>
    <mergeCell ref="D315:D317"/>
    <mergeCell ref="D264:D266"/>
    <mergeCell ref="D300:D302"/>
    <mergeCell ref="D270:D272"/>
    <mergeCell ref="Q2:U2"/>
    <mergeCell ref="U3:U4"/>
    <mergeCell ref="D211:D215"/>
    <mergeCell ref="D239:D243"/>
    <mergeCell ref="D252:D254"/>
    <mergeCell ref="B1:F2"/>
    <mergeCell ref="D3:E4"/>
    <mergeCell ref="B50:B54"/>
    <mergeCell ref="D50:D54"/>
    <mergeCell ref="B45:B49"/>
    <mergeCell ref="D45:D49"/>
    <mergeCell ref="B42:B44"/>
    <mergeCell ref="D42:D44"/>
    <mergeCell ref="B21:B23"/>
    <mergeCell ref="D21:D23"/>
    <mergeCell ref="B24:B28"/>
    <mergeCell ref="D24:D28"/>
    <mergeCell ref="B175:B179"/>
    <mergeCell ref="B180:B184"/>
  </mergeCells>
  <pageMargins left="3.937007874015748E-2" right="0" top="0" bottom="0" header="0.31496062992125984" footer="0.31496062992125984"/>
  <pageSetup paperSize="9" scale="9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B1:S25"/>
  <sheetViews>
    <sheetView zoomScale="80" zoomScaleNormal="80" workbookViewId="0">
      <pane xSplit="4" ySplit="5" topLeftCell="E6" activePane="bottomRight" state="frozen"/>
      <selection activeCell="G5" sqref="G5"/>
      <selection pane="topRight" activeCell="G5" sqref="G5"/>
      <selection pane="bottomLeft" activeCell="G5" sqref="G5"/>
      <selection pane="bottomRight" activeCell="O6" sqref="O6:S17"/>
    </sheetView>
  </sheetViews>
  <sheetFormatPr defaultColWidth="9.140625" defaultRowHeight="15.75" x14ac:dyDescent="0.25"/>
  <cols>
    <col min="1" max="1" width="2" style="7" customWidth="1"/>
    <col min="2" max="2" width="37.7109375" style="12" customWidth="1"/>
    <col min="3" max="3" width="85" style="12" customWidth="1"/>
    <col min="4" max="4" width="14.85546875" style="12" customWidth="1"/>
    <col min="5" max="8" width="6" style="7" customWidth="1"/>
    <col min="9" max="9" width="9.140625" style="7"/>
    <col min="10" max="13" width="6.28515625" style="7" customWidth="1"/>
    <col min="14" max="14" width="11.140625" style="7" customWidth="1"/>
    <col min="15" max="17" width="6.28515625" style="7" customWidth="1"/>
    <col min="18" max="16384" width="9.140625" style="7"/>
  </cols>
  <sheetData>
    <row r="1" spans="2:19" s="16" customFormat="1" ht="19.5" customHeight="1" thickBot="1" x14ac:dyDescent="0.3">
      <c r="B1" s="610" t="s">
        <v>775</v>
      </c>
      <c r="C1" s="610"/>
      <c r="D1" s="174"/>
    </row>
    <row r="2" spans="2:19" s="16" customFormat="1" ht="74.25" customHeight="1" thickBot="1" x14ac:dyDescent="0.35">
      <c r="B2" s="611"/>
      <c r="C2" s="611"/>
      <c r="D2" s="175"/>
      <c r="E2" s="821" t="s">
        <v>765</v>
      </c>
      <c r="F2" s="822"/>
      <c r="G2" s="822"/>
      <c r="H2" s="822"/>
      <c r="I2" s="823"/>
      <c r="J2" s="821" t="s">
        <v>772</v>
      </c>
      <c r="K2" s="822"/>
      <c r="L2" s="822"/>
      <c r="M2" s="822"/>
      <c r="N2" s="823"/>
      <c r="O2" s="821" t="s">
        <v>776</v>
      </c>
      <c r="P2" s="822"/>
      <c r="Q2" s="822"/>
      <c r="R2" s="822"/>
      <c r="S2" s="823"/>
    </row>
    <row r="3" spans="2:19" s="34" customFormat="1" ht="131.25" customHeight="1" x14ac:dyDescent="0.2">
      <c r="B3" s="829" t="s">
        <v>123</v>
      </c>
      <c r="C3" s="830" t="s">
        <v>35</v>
      </c>
      <c r="D3" s="825" t="s">
        <v>36</v>
      </c>
      <c r="E3" s="346" t="s">
        <v>332</v>
      </c>
      <c r="F3" s="344"/>
      <c r="G3" s="344"/>
      <c r="H3" s="344"/>
      <c r="I3" s="824" t="s">
        <v>770</v>
      </c>
      <c r="J3" s="346" t="s">
        <v>332</v>
      </c>
      <c r="K3" s="344"/>
      <c r="L3" s="344"/>
      <c r="M3" s="344"/>
      <c r="N3" s="824" t="s">
        <v>774</v>
      </c>
      <c r="O3" s="346" t="s">
        <v>332</v>
      </c>
      <c r="P3" s="344"/>
      <c r="Q3" s="344"/>
      <c r="R3" s="344"/>
      <c r="S3" s="824" t="s">
        <v>780</v>
      </c>
    </row>
    <row r="4" spans="2:19" s="37" customFormat="1" ht="12.75" thickBot="1" x14ac:dyDescent="0.25">
      <c r="B4" s="824"/>
      <c r="C4" s="831"/>
      <c r="D4" s="825"/>
      <c r="E4" s="55">
        <v>103</v>
      </c>
      <c r="F4" s="55"/>
      <c r="G4" s="55"/>
      <c r="H4" s="55"/>
      <c r="I4" s="825"/>
      <c r="J4" s="55">
        <v>103</v>
      </c>
      <c r="K4" s="55"/>
      <c r="L4" s="55"/>
      <c r="M4" s="55"/>
      <c r="N4" s="825"/>
      <c r="O4" s="55">
        <v>103</v>
      </c>
      <c r="P4" s="55"/>
      <c r="Q4" s="55"/>
      <c r="R4" s="55"/>
      <c r="S4" s="825"/>
    </row>
    <row r="5" spans="2:19" s="8" customFormat="1" ht="16.5" customHeight="1" x14ac:dyDescent="0.25">
      <c r="B5" s="826" t="s">
        <v>36</v>
      </c>
      <c r="C5" s="826"/>
      <c r="D5" s="48">
        <f>I5+N5</f>
        <v>0</v>
      </c>
      <c r="E5" s="48">
        <f t="shared" ref="E5:H5" si="0">SUM(E6:E17)</f>
        <v>0</v>
      </c>
      <c r="F5" s="48">
        <f t="shared" si="0"/>
        <v>0</v>
      </c>
      <c r="G5" s="48">
        <f t="shared" si="0"/>
        <v>0</v>
      </c>
      <c r="H5" s="48">
        <f t="shared" si="0"/>
        <v>0</v>
      </c>
      <c r="I5" s="49">
        <f>E5+F5+G5+H5</f>
        <v>0</v>
      </c>
      <c r="J5" s="48">
        <f t="shared" ref="J5:M5" si="1">SUM(J6:J17)</f>
        <v>0</v>
      </c>
      <c r="K5" s="48">
        <f t="shared" si="1"/>
        <v>0</v>
      </c>
      <c r="L5" s="48">
        <f t="shared" si="1"/>
        <v>0</v>
      </c>
      <c r="M5" s="48">
        <f t="shared" si="1"/>
        <v>0</v>
      </c>
      <c r="N5" s="49">
        <f>J5+K5+L5+M5</f>
        <v>0</v>
      </c>
      <c r="O5" s="48">
        <f t="shared" ref="O5:R5" si="2">SUM(O6:O17)</f>
        <v>0</v>
      </c>
      <c r="P5" s="48">
        <f t="shared" si="2"/>
        <v>0</v>
      </c>
      <c r="Q5" s="48">
        <f t="shared" si="2"/>
        <v>0</v>
      </c>
      <c r="R5" s="48">
        <f t="shared" si="2"/>
        <v>0</v>
      </c>
      <c r="S5" s="49">
        <f>O5+P5+Q5+R5</f>
        <v>0</v>
      </c>
    </row>
    <row r="6" spans="2:19" ht="30" x14ac:dyDescent="0.25">
      <c r="B6" s="827" t="s">
        <v>70</v>
      </c>
      <c r="C6" s="69" t="s">
        <v>71</v>
      </c>
      <c r="D6" s="48">
        <f t="shared" ref="D6:D17" si="3">I6+N6</f>
        <v>0</v>
      </c>
      <c r="E6" s="50"/>
      <c r="F6" s="50"/>
      <c r="G6" s="50"/>
      <c r="H6" s="50"/>
      <c r="I6" s="49">
        <f>E6+F6+G6+H6</f>
        <v>0</v>
      </c>
      <c r="J6" s="50"/>
      <c r="K6" s="454"/>
      <c r="L6" s="454"/>
      <c r="M6" s="454"/>
      <c r="N6" s="49">
        <f t="shared" ref="N6:N17" si="4">J6+K6+L6+M6</f>
        <v>0</v>
      </c>
      <c r="O6" s="50"/>
      <c r="P6" s="454"/>
      <c r="Q6" s="454"/>
      <c r="R6" s="454"/>
      <c r="S6" s="49">
        <f t="shared" ref="S6:S17" si="5">O6+P6+Q6+R6</f>
        <v>0</v>
      </c>
    </row>
    <row r="7" spans="2:19" ht="30" x14ac:dyDescent="0.25">
      <c r="B7" s="827"/>
      <c r="C7" s="69" t="s">
        <v>72</v>
      </c>
      <c r="D7" s="48">
        <f t="shared" si="3"/>
        <v>0</v>
      </c>
      <c r="E7" s="50"/>
      <c r="F7" s="50"/>
      <c r="G7" s="50"/>
      <c r="H7" s="50"/>
      <c r="I7" s="49">
        <f t="shared" ref="I7:I17" si="6">E7+F7+G7+H7</f>
        <v>0</v>
      </c>
      <c r="J7" s="50"/>
      <c r="K7" s="454"/>
      <c r="L7" s="454"/>
      <c r="M7" s="454"/>
      <c r="N7" s="49">
        <f t="shared" si="4"/>
        <v>0</v>
      </c>
      <c r="O7" s="50"/>
      <c r="P7" s="454"/>
      <c r="Q7" s="454"/>
      <c r="R7" s="454"/>
      <c r="S7" s="49">
        <f t="shared" si="5"/>
        <v>0</v>
      </c>
    </row>
    <row r="8" spans="2:19" ht="28.15" customHeight="1" x14ac:dyDescent="0.25">
      <c r="B8" s="827"/>
      <c r="C8" s="69" t="s">
        <v>73</v>
      </c>
      <c r="D8" s="48">
        <f t="shared" si="3"/>
        <v>0</v>
      </c>
      <c r="E8" s="50"/>
      <c r="F8" s="50"/>
      <c r="G8" s="50"/>
      <c r="H8" s="50"/>
      <c r="I8" s="49">
        <f t="shared" si="6"/>
        <v>0</v>
      </c>
      <c r="J8" s="50"/>
      <c r="K8" s="454"/>
      <c r="L8" s="454"/>
      <c r="M8" s="454"/>
      <c r="N8" s="49">
        <f t="shared" si="4"/>
        <v>0</v>
      </c>
      <c r="O8" s="50"/>
      <c r="P8" s="454"/>
      <c r="Q8" s="454"/>
      <c r="R8" s="454"/>
      <c r="S8" s="49">
        <f t="shared" si="5"/>
        <v>0</v>
      </c>
    </row>
    <row r="9" spans="2:19" ht="15" customHeight="1" x14ac:dyDescent="0.25">
      <c r="B9" s="827"/>
      <c r="C9" s="69" t="s">
        <v>304</v>
      </c>
      <c r="D9" s="48">
        <f t="shared" si="3"/>
        <v>0</v>
      </c>
      <c r="E9" s="50"/>
      <c r="F9" s="50"/>
      <c r="G9" s="50"/>
      <c r="H9" s="50"/>
      <c r="I9" s="49">
        <f t="shared" si="6"/>
        <v>0</v>
      </c>
      <c r="J9" s="50"/>
      <c r="K9" s="454"/>
      <c r="L9" s="454"/>
      <c r="M9" s="454"/>
      <c r="N9" s="49">
        <f t="shared" si="4"/>
        <v>0</v>
      </c>
      <c r="O9" s="50"/>
      <c r="P9" s="454"/>
      <c r="Q9" s="454"/>
      <c r="R9" s="454"/>
      <c r="S9" s="49">
        <f t="shared" si="5"/>
        <v>0</v>
      </c>
    </row>
    <row r="10" spans="2:19" ht="30" x14ac:dyDescent="0.25">
      <c r="B10" s="827"/>
      <c r="C10" s="70" t="s">
        <v>305</v>
      </c>
      <c r="D10" s="48">
        <f t="shared" si="3"/>
        <v>0</v>
      </c>
      <c r="E10" s="50"/>
      <c r="F10" s="50"/>
      <c r="G10" s="50"/>
      <c r="H10" s="50"/>
      <c r="I10" s="49">
        <f t="shared" si="6"/>
        <v>0</v>
      </c>
      <c r="J10" s="50"/>
      <c r="K10" s="454"/>
      <c r="L10" s="454"/>
      <c r="M10" s="454"/>
      <c r="N10" s="49">
        <f t="shared" si="4"/>
        <v>0</v>
      </c>
      <c r="O10" s="50"/>
      <c r="P10" s="454"/>
      <c r="Q10" s="454"/>
      <c r="R10" s="454"/>
      <c r="S10" s="49">
        <f t="shared" si="5"/>
        <v>0</v>
      </c>
    </row>
    <row r="11" spans="2:19" ht="45" x14ac:dyDescent="0.25">
      <c r="B11" s="828" t="s">
        <v>76</v>
      </c>
      <c r="C11" s="70" t="s">
        <v>223</v>
      </c>
      <c r="D11" s="48">
        <f t="shared" si="3"/>
        <v>0</v>
      </c>
      <c r="E11" s="50"/>
      <c r="F11" s="50"/>
      <c r="G11" s="50"/>
      <c r="H11" s="50"/>
      <c r="I11" s="49">
        <f t="shared" si="6"/>
        <v>0</v>
      </c>
      <c r="J11" s="50"/>
      <c r="K11" s="454"/>
      <c r="L11" s="454"/>
      <c r="M11" s="454"/>
      <c r="N11" s="49">
        <f t="shared" si="4"/>
        <v>0</v>
      </c>
      <c r="O11" s="50"/>
      <c r="P11" s="454"/>
      <c r="Q11" s="454"/>
      <c r="R11" s="454"/>
      <c r="S11" s="49">
        <f t="shared" si="5"/>
        <v>0</v>
      </c>
    </row>
    <row r="12" spans="2:19" ht="30" x14ac:dyDescent="0.25">
      <c r="B12" s="828"/>
      <c r="C12" s="70" t="s">
        <v>77</v>
      </c>
      <c r="D12" s="48">
        <f t="shared" si="3"/>
        <v>0</v>
      </c>
      <c r="E12" s="50"/>
      <c r="F12" s="50"/>
      <c r="G12" s="50"/>
      <c r="H12" s="50"/>
      <c r="I12" s="49">
        <f t="shared" si="6"/>
        <v>0</v>
      </c>
      <c r="J12" s="50"/>
      <c r="K12" s="454"/>
      <c r="L12" s="454"/>
      <c r="M12" s="454"/>
      <c r="N12" s="49">
        <f t="shared" si="4"/>
        <v>0</v>
      </c>
      <c r="O12" s="50"/>
      <c r="P12" s="454"/>
      <c r="Q12" s="454"/>
      <c r="R12" s="454"/>
      <c r="S12" s="49">
        <f t="shared" si="5"/>
        <v>0</v>
      </c>
    </row>
    <row r="13" spans="2:19" x14ac:dyDescent="0.25">
      <c r="B13" s="828"/>
      <c r="C13" s="70" t="s">
        <v>78</v>
      </c>
      <c r="D13" s="48">
        <f t="shared" si="3"/>
        <v>0</v>
      </c>
      <c r="E13" s="50"/>
      <c r="F13" s="50"/>
      <c r="G13" s="50"/>
      <c r="H13" s="50"/>
      <c r="I13" s="49">
        <f t="shared" si="6"/>
        <v>0</v>
      </c>
      <c r="J13" s="50"/>
      <c r="K13" s="454"/>
      <c r="L13" s="454"/>
      <c r="M13" s="454"/>
      <c r="N13" s="49">
        <f t="shared" si="4"/>
        <v>0</v>
      </c>
      <c r="O13" s="50"/>
      <c r="P13" s="454"/>
      <c r="Q13" s="454"/>
      <c r="R13" s="454"/>
      <c r="S13" s="49">
        <f t="shared" si="5"/>
        <v>0</v>
      </c>
    </row>
    <row r="14" spans="2:19" x14ac:dyDescent="0.25">
      <c r="B14" s="828"/>
      <c r="C14" s="70" t="s">
        <v>79</v>
      </c>
      <c r="D14" s="48">
        <f t="shared" si="3"/>
        <v>0</v>
      </c>
      <c r="E14" s="50"/>
      <c r="F14" s="50"/>
      <c r="G14" s="50"/>
      <c r="H14" s="50"/>
      <c r="I14" s="49">
        <f t="shared" si="6"/>
        <v>0</v>
      </c>
      <c r="J14" s="50"/>
      <c r="K14" s="454"/>
      <c r="L14" s="454"/>
      <c r="M14" s="454"/>
      <c r="N14" s="49">
        <f t="shared" si="4"/>
        <v>0</v>
      </c>
      <c r="O14" s="50"/>
      <c r="P14" s="454"/>
      <c r="Q14" s="454"/>
      <c r="R14" s="454"/>
      <c r="S14" s="49">
        <f t="shared" si="5"/>
        <v>0</v>
      </c>
    </row>
    <row r="15" spans="2:19" x14ac:dyDescent="0.25">
      <c r="B15" s="828"/>
      <c r="C15" s="70" t="s">
        <v>80</v>
      </c>
      <c r="D15" s="48">
        <f t="shared" si="3"/>
        <v>0</v>
      </c>
      <c r="E15" s="50"/>
      <c r="F15" s="50"/>
      <c r="G15" s="50"/>
      <c r="H15" s="50"/>
      <c r="I15" s="49">
        <f t="shared" si="6"/>
        <v>0</v>
      </c>
      <c r="J15" s="50"/>
      <c r="K15" s="454"/>
      <c r="L15" s="454"/>
      <c r="M15" s="454"/>
      <c r="N15" s="49">
        <f t="shared" si="4"/>
        <v>0</v>
      </c>
      <c r="O15" s="50"/>
      <c r="P15" s="454"/>
      <c r="Q15" s="454"/>
      <c r="R15" s="454"/>
      <c r="S15" s="49">
        <f t="shared" si="5"/>
        <v>0</v>
      </c>
    </row>
    <row r="16" spans="2:19" x14ac:dyDescent="0.25">
      <c r="B16" s="828"/>
      <c r="C16" s="70" t="s">
        <v>81</v>
      </c>
      <c r="D16" s="48">
        <f t="shared" si="3"/>
        <v>0</v>
      </c>
      <c r="E16" s="50"/>
      <c r="F16" s="50"/>
      <c r="G16" s="50"/>
      <c r="H16" s="50"/>
      <c r="I16" s="49">
        <f t="shared" si="6"/>
        <v>0</v>
      </c>
      <c r="J16" s="50"/>
      <c r="K16" s="454"/>
      <c r="L16" s="454"/>
      <c r="M16" s="454"/>
      <c r="N16" s="49">
        <f t="shared" si="4"/>
        <v>0</v>
      </c>
      <c r="O16" s="50"/>
      <c r="P16" s="454"/>
      <c r="Q16" s="454"/>
      <c r="R16" s="454"/>
      <c r="S16" s="49">
        <f t="shared" si="5"/>
        <v>0</v>
      </c>
    </row>
    <row r="17" spans="2:19" ht="30" x14ac:dyDescent="0.25">
      <c r="B17" s="828"/>
      <c r="C17" s="70" t="s">
        <v>82</v>
      </c>
      <c r="D17" s="48">
        <f t="shared" si="3"/>
        <v>0</v>
      </c>
      <c r="E17" s="50"/>
      <c r="F17" s="50"/>
      <c r="G17" s="50"/>
      <c r="H17" s="50"/>
      <c r="I17" s="49">
        <f t="shared" si="6"/>
        <v>0</v>
      </c>
      <c r="J17" s="50"/>
      <c r="K17" s="454"/>
      <c r="L17" s="454"/>
      <c r="M17" s="454"/>
      <c r="N17" s="49">
        <f t="shared" si="4"/>
        <v>0</v>
      </c>
      <c r="O17" s="50"/>
      <c r="P17" s="454"/>
      <c r="Q17" s="454"/>
      <c r="R17" s="454"/>
      <c r="S17" s="49">
        <f t="shared" si="5"/>
        <v>0</v>
      </c>
    </row>
    <row r="18" spans="2:19" ht="15.75" customHeight="1" x14ac:dyDescent="0.25">
      <c r="B18" s="9"/>
      <c r="C18" s="9"/>
      <c r="D18" s="9"/>
    </row>
    <row r="19" spans="2:19" ht="15.75" customHeight="1" x14ac:dyDescent="0.25">
      <c r="B19" s="10"/>
      <c r="C19" s="10"/>
      <c r="D19" s="10"/>
    </row>
    <row r="20" spans="2:19" ht="15.75" customHeight="1" x14ac:dyDescent="0.25">
      <c r="B20" s="10"/>
      <c r="C20" s="10"/>
      <c r="D20" s="10"/>
    </row>
    <row r="21" spans="2:19" ht="15.75" customHeight="1" x14ac:dyDescent="0.25">
      <c r="B21" s="10"/>
      <c r="C21" s="10"/>
      <c r="D21" s="10"/>
    </row>
    <row r="22" spans="2:19" ht="15.75" customHeight="1" x14ac:dyDescent="0.25">
      <c r="B22" s="10"/>
      <c r="C22" s="10"/>
      <c r="D22" s="10"/>
    </row>
    <row r="23" spans="2:19" ht="15.75" customHeight="1" x14ac:dyDescent="0.25">
      <c r="B23" s="10"/>
      <c r="C23" s="10"/>
      <c r="D23" s="10"/>
    </row>
    <row r="24" spans="2:19" ht="15.75" customHeight="1" x14ac:dyDescent="0.25">
      <c r="B24" s="10"/>
      <c r="C24" s="10"/>
      <c r="D24" s="10"/>
    </row>
    <row r="25" spans="2:19" ht="16.5" customHeight="1" x14ac:dyDescent="0.25">
      <c r="B25" s="10"/>
      <c r="C25" s="10"/>
      <c r="D25" s="10"/>
    </row>
  </sheetData>
  <sheetProtection formatCells="0"/>
  <customSheetViews>
    <customSheetView guid="{9D1D14F5-8C2B-4583-83B3-9F89558F07EC}" scale="55">
      <pane xSplit="4" ySplit="7" topLeftCell="BX8" activePane="bottomRight" state="frozen"/>
      <selection pane="bottomRight" activeCell="E7" sqref="E7:DD7"/>
      <pageMargins left="0.7" right="0.7" top="0.75" bottom="0.75" header="0.3" footer="0.3"/>
    </customSheetView>
  </customSheetViews>
  <mergeCells count="13">
    <mergeCell ref="B11:B17"/>
    <mergeCell ref="B3:B4"/>
    <mergeCell ref="C3:C4"/>
    <mergeCell ref="I3:I4"/>
    <mergeCell ref="E2:I2"/>
    <mergeCell ref="D3:D4"/>
    <mergeCell ref="O2:S2"/>
    <mergeCell ref="S3:S4"/>
    <mergeCell ref="B1:C2"/>
    <mergeCell ref="B5:C5"/>
    <mergeCell ref="B6:B10"/>
    <mergeCell ref="J2:N2"/>
    <mergeCell ref="N3:N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V104"/>
  <sheetViews>
    <sheetView zoomScale="80" zoomScaleNormal="80" workbookViewId="0">
      <pane xSplit="4" ySplit="5" topLeftCell="E18" activePane="bottomRight" state="frozen"/>
      <selection pane="topRight" activeCell="E1" sqref="E1"/>
      <selection pane="bottomLeft" activeCell="A6" sqref="A6"/>
      <selection pane="bottomRight" activeCell="P21" sqref="P21:S21"/>
    </sheetView>
  </sheetViews>
  <sheetFormatPr defaultColWidth="13.7109375" defaultRowHeight="15" x14ac:dyDescent="0.25"/>
  <cols>
    <col min="1" max="1" width="1.7109375" style="14" customWidth="1"/>
    <col min="2" max="2" width="33.140625" style="12" customWidth="1"/>
    <col min="3" max="3" width="71.42578125" style="12" customWidth="1"/>
    <col min="4" max="4" width="7.5703125" style="12" bestFit="1" customWidth="1"/>
    <col min="5" max="8" width="6" style="215" customWidth="1"/>
    <col min="9" max="9" width="13.7109375" style="12"/>
    <col min="10" max="10" width="6.140625" style="12" customWidth="1"/>
    <col min="11" max="13" width="6.42578125" style="12" customWidth="1"/>
    <col min="14" max="14" width="13.28515625" style="12" customWidth="1"/>
    <col min="15" max="16" width="6.42578125" style="12" customWidth="1"/>
    <col min="17" max="17" width="6.140625" style="12" customWidth="1"/>
    <col min="18" max="18" width="6" style="12" customWidth="1"/>
    <col min="19" max="19" width="13.140625" style="12" customWidth="1"/>
    <col min="20" max="16384" width="13.7109375" style="12"/>
  </cols>
  <sheetData>
    <row r="1" spans="2:19" s="13" customFormat="1" ht="19.5" customHeight="1" thickBot="1" x14ac:dyDescent="0.3">
      <c r="B1" s="610" t="s">
        <v>768</v>
      </c>
      <c r="C1" s="610"/>
      <c r="D1" s="610"/>
      <c r="E1" s="213"/>
      <c r="F1" s="213"/>
      <c r="G1" s="213"/>
      <c r="H1" s="213"/>
    </row>
    <row r="2" spans="2:19" s="13" customFormat="1" ht="40.5" customHeight="1" thickBot="1" x14ac:dyDescent="0.3">
      <c r="B2" s="611"/>
      <c r="C2" s="611"/>
      <c r="D2" s="611"/>
      <c r="E2" s="832" t="s">
        <v>765</v>
      </c>
      <c r="F2" s="833"/>
      <c r="G2" s="833"/>
      <c r="H2" s="833"/>
      <c r="I2" s="834"/>
      <c r="J2" s="832" t="s">
        <v>772</v>
      </c>
      <c r="K2" s="833"/>
      <c r="L2" s="833"/>
      <c r="M2" s="833"/>
      <c r="N2" s="834"/>
      <c r="O2" s="832" t="s">
        <v>776</v>
      </c>
      <c r="P2" s="833"/>
      <c r="Q2" s="833"/>
      <c r="R2" s="833"/>
      <c r="S2" s="834"/>
    </row>
    <row r="3" spans="2:19" s="34" customFormat="1" ht="132" customHeight="1" x14ac:dyDescent="0.2">
      <c r="B3" s="829" t="s">
        <v>123</v>
      </c>
      <c r="C3" s="829" t="s">
        <v>35</v>
      </c>
      <c r="D3" s="825" t="s">
        <v>36</v>
      </c>
      <c r="E3" s="344" t="s">
        <v>332</v>
      </c>
      <c r="F3" s="343" t="s">
        <v>762</v>
      </c>
      <c r="G3" s="343" t="s">
        <v>763</v>
      </c>
      <c r="H3" s="343" t="s">
        <v>764</v>
      </c>
      <c r="I3" s="824" t="s">
        <v>770</v>
      </c>
      <c r="J3" s="344" t="s">
        <v>332</v>
      </c>
      <c r="K3" s="343" t="s">
        <v>762</v>
      </c>
      <c r="L3" s="343" t="s">
        <v>763</v>
      </c>
      <c r="M3" s="343" t="s">
        <v>764</v>
      </c>
      <c r="N3" s="824" t="s">
        <v>774</v>
      </c>
      <c r="O3" s="344" t="s">
        <v>332</v>
      </c>
      <c r="P3" s="343" t="s">
        <v>762</v>
      </c>
      <c r="Q3" s="343" t="s">
        <v>763</v>
      </c>
      <c r="R3" s="343" t="s">
        <v>764</v>
      </c>
      <c r="S3" s="824" t="s">
        <v>780</v>
      </c>
    </row>
    <row r="4" spans="2:19" s="37" customFormat="1" ht="15" customHeight="1" thickBot="1" x14ac:dyDescent="0.25">
      <c r="B4" s="824"/>
      <c r="C4" s="824"/>
      <c r="D4" s="825"/>
      <c r="E4" s="55">
        <v>103</v>
      </c>
      <c r="F4" s="55">
        <v>172</v>
      </c>
      <c r="G4" s="55">
        <v>173</v>
      </c>
      <c r="H4" s="55">
        <v>174</v>
      </c>
      <c r="I4" s="825"/>
      <c r="J4" s="55">
        <v>103</v>
      </c>
      <c r="K4" s="55">
        <v>172</v>
      </c>
      <c r="L4" s="55">
        <v>173</v>
      </c>
      <c r="M4" s="55">
        <v>174</v>
      </c>
      <c r="N4" s="825"/>
      <c r="O4" s="55">
        <v>103</v>
      </c>
      <c r="P4" s="55">
        <v>172</v>
      </c>
      <c r="Q4" s="55">
        <v>173</v>
      </c>
      <c r="R4" s="55">
        <v>174</v>
      </c>
      <c r="S4" s="825"/>
    </row>
    <row r="5" spans="2:19" s="8" customFormat="1" ht="15.75" x14ac:dyDescent="0.25">
      <c r="B5" s="835" t="s">
        <v>36</v>
      </c>
      <c r="C5" s="836"/>
      <c r="D5" s="48">
        <f>I5+N5+S5</f>
        <v>7282</v>
      </c>
      <c r="E5" s="48">
        <f t="shared" ref="E5:H5" si="0">SUM(E6:E58)</f>
        <v>2713</v>
      </c>
      <c r="F5" s="48">
        <f t="shared" si="0"/>
        <v>0</v>
      </c>
      <c r="G5" s="48">
        <f t="shared" si="0"/>
        <v>19</v>
      </c>
      <c r="H5" s="48">
        <f t="shared" si="0"/>
        <v>6</v>
      </c>
      <c r="I5" s="49">
        <f>E5+F5+G5+H5</f>
        <v>2738</v>
      </c>
      <c r="J5" s="48">
        <f t="shared" ref="J5:M5" si="1">SUM(J6:J58)</f>
        <v>2319</v>
      </c>
      <c r="K5" s="48">
        <f t="shared" si="1"/>
        <v>0</v>
      </c>
      <c r="L5" s="48">
        <f t="shared" si="1"/>
        <v>33</v>
      </c>
      <c r="M5" s="48">
        <f t="shared" si="1"/>
        <v>10</v>
      </c>
      <c r="N5" s="49">
        <f>J5+K5+L5+M5</f>
        <v>2362</v>
      </c>
      <c r="O5" s="48">
        <f t="shared" ref="O5:R5" si="2">SUM(O6:O58)</f>
        <v>2169</v>
      </c>
      <c r="P5" s="48">
        <f t="shared" si="2"/>
        <v>0</v>
      </c>
      <c r="Q5" s="48">
        <f t="shared" si="2"/>
        <v>10</v>
      </c>
      <c r="R5" s="48">
        <f t="shared" si="2"/>
        <v>3</v>
      </c>
      <c r="S5" s="49">
        <f>O5+P5+Q5+R5</f>
        <v>2182</v>
      </c>
    </row>
    <row r="6" spans="2:19" ht="45" x14ac:dyDescent="0.25">
      <c r="B6" s="256" t="s">
        <v>37</v>
      </c>
      <c r="C6" s="255" t="s">
        <v>58</v>
      </c>
      <c r="D6" s="48">
        <f t="shared" ref="D6:D58" si="3">I6+N6+S6</f>
        <v>0</v>
      </c>
      <c r="E6" s="50"/>
      <c r="F6" s="455"/>
      <c r="G6" s="455"/>
      <c r="H6" s="455"/>
      <c r="I6" s="49">
        <f t="shared" ref="I6:I58" si="4">E6+F6+G6+H6</f>
        <v>0</v>
      </c>
      <c r="J6" s="50"/>
      <c r="K6" s="50"/>
      <c r="L6" s="50"/>
      <c r="M6" s="50"/>
      <c r="N6" s="49">
        <f t="shared" ref="N6:N58" si="5">J6+K6+L6+M6</f>
        <v>0</v>
      </c>
      <c r="O6" s="50"/>
      <c r="P6" s="50"/>
      <c r="Q6" s="50"/>
      <c r="R6" s="50"/>
      <c r="S6" s="49">
        <f t="shared" ref="S6:S58" si="6">O6+P6+Q6+R6</f>
        <v>0</v>
      </c>
    </row>
    <row r="7" spans="2:19" ht="47.25" x14ac:dyDescent="0.25">
      <c r="B7" s="256" t="s">
        <v>67</v>
      </c>
      <c r="C7" s="255" t="s">
        <v>68</v>
      </c>
      <c r="D7" s="48">
        <f t="shared" si="3"/>
        <v>0</v>
      </c>
      <c r="E7" s="50"/>
      <c r="F7" s="455"/>
      <c r="G7" s="455"/>
      <c r="H7" s="455"/>
      <c r="I7" s="49">
        <f t="shared" si="4"/>
        <v>0</v>
      </c>
      <c r="J7" s="50"/>
      <c r="K7" s="50"/>
      <c r="L7" s="50"/>
      <c r="M7" s="50"/>
      <c r="N7" s="49">
        <f t="shared" si="5"/>
        <v>0</v>
      </c>
      <c r="O7" s="50"/>
      <c r="P7" s="50"/>
      <c r="Q7" s="50"/>
      <c r="R7" s="50"/>
      <c r="S7" s="49">
        <f t="shared" si="6"/>
        <v>0</v>
      </c>
    </row>
    <row r="8" spans="2:19" ht="15.75" x14ac:dyDescent="0.25">
      <c r="B8" s="256" t="s">
        <v>69</v>
      </c>
      <c r="C8" s="255" t="s">
        <v>222</v>
      </c>
      <c r="D8" s="48">
        <f t="shared" si="3"/>
        <v>0</v>
      </c>
      <c r="E8" s="50"/>
      <c r="F8" s="230"/>
      <c r="G8" s="455"/>
      <c r="H8" s="455"/>
      <c r="I8" s="49">
        <f t="shared" si="4"/>
        <v>0</v>
      </c>
      <c r="J8" s="50"/>
      <c r="K8" s="214"/>
      <c r="L8" s="214"/>
      <c r="M8" s="214"/>
      <c r="N8" s="49">
        <f t="shared" si="5"/>
        <v>0</v>
      </c>
      <c r="O8" s="50"/>
      <c r="P8" s="214"/>
      <c r="Q8" s="214"/>
      <c r="R8" s="214"/>
      <c r="S8" s="49">
        <f t="shared" si="6"/>
        <v>0</v>
      </c>
    </row>
    <row r="9" spans="2:19" s="15" customFormat="1" ht="15.75" x14ac:dyDescent="0.25">
      <c r="B9" s="256" t="s">
        <v>87</v>
      </c>
      <c r="C9" s="255" t="s">
        <v>222</v>
      </c>
      <c r="D9" s="48">
        <f t="shared" si="3"/>
        <v>0</v>
      </c>
      <c r="E9" s="50"/>
      <c r="F9" s="230"/>
      <c r="G9" s="455"/>
      <c r="H9" s="455"/>
      <c r="I9" s="49">
        <f t="shared" si="4"/>
        <v>0</v>
      </c>
      <c r="J9" s="50"/>
      <c r="K9" s="214"/>
      <c r="L9" s="214"/>
      <c r="M9" s="214"/>
      <c r="N9" s="49">
        <f t="shared" si="5"/>
        <v>0</v>
      </c>
      <c r="O9" s="50"/>
      <c r="P9" s="214"/>
      <c r="Q9" s="214"/>
      <c r="R9" s="214"/>
      <c r="S9" s="49">
        <f t="shared" si="6"/>
        <v>0</v>
      </c>
    </row>
    <row r="10" spans="2:19" s="15" customFormat="1" ht="15.75" x14ac:dyDescent="0.25">
      <c r="B10" s="256" t="s">
        <v>264</v>
      </c>
      <c r="C10" s="255" t="s">
        <v>222</v>
      </c>
      <c r="D10" s="48">
        <f t="shared" si="3"/>
        <v>0</v>
      </c>
      <c r="E10" s="50"/>
      <c r="F10" s="230"/>
      <c r="G10" s="455"/>
      <c r="H10" s="455"/>
      <c r="I10" s="49">
        <f t="shared" si="4"/>
        <v>0</v>
      </c>
      <c r="J10" s="50"/>
      <c r="K10" s="214"/>
      <c r="L10" s="214"/>
      <c r="M10" s="214"/>
      <c r="N10" s="49">
        <f t="shared" si="5"/>
        <v>0</v>
      </c>
      <c r="O10" s="50"/>
      <c r="P10" s="214"/>
      <c r="Q10" s="214"/>
      <c r="R10" s="214"/>
      <c r="S10" s="49">
        <f t="shared" si="6"/>
        <v>0</v>
      </c>
    </row>
    <row r="11" spans="2:19" s="15" customFormat="1" ht="30" x14ac:dyDescent="0.25">
      <c r="B11" s="828" t="s">
        <v>332</v>
      </c>
      <c r="C11" s="83" t="s">
        <v>333</v>
      </c>
      <c r="D11" s="48">
        <f t="shared" si="3"/>
        <v>0</v>
      </c>
      <c r="E11" s="214"/>
      <c r="F11" s="230"/>
      <c r="G11" s="230"/>
      <c r="H11" s="230"/>
      <c r="I11" s="49">
        <f t="shared" si="4"/>
        <v>0</v>
      </c>
      <c r="J11" s="214"/>
      <c r="K11" s="214"/>
      <c r="L11" s="214"/>
      <c r="M11" s="214"/>
      <c r="N11" s="49">
        <f t="shared" si="5"/>
        <v>0</v>
      </c>
      <c r="O11" s="214"/>
      <c r="P11" s="214"/>
      <c r="Q11" s="214"/>
      <c r="R11" s="214"/>
      <c r="S11" s="49">
        <f t="shared" si="6"/>
        <v>0</v>
      </c>
    </row>
    <row r="12" spans="2:19" s="15" customFormat="1" x14ac:dyDescent="0.25">
      <c r="B12" s="828"/>
      <c r="C12" s="83" t="s">
        <v>334</v>
      </c>
      <c r="D12" s="48">
        <f t="shared" si="3"/>
        <v>0</v>
      </c>
      <c r="E12" s="214"/>
      <c r="F12" s="230"/>
      <c r="G12" s="230"/>
      <c r="H12" s="230"/>
      <c r="I12" s="49">
        <f t="shared" si="4"/>
        <v>0</v>
      </c>
      <c r="J12" s="214"/>
      <c r="K12" s="214"/>
      <c r="L12" s="214"/>
      <c r="M12" s="214"/>
      <c r="N12" s="49">
        <f t="shared" si="5"/>
        <v>0</v>
      </c>
      <c r="O12" s="214"/>
      <c r="P12" s="214"/>
      <c r="Q12" s="214"/>
      <c r="R12" s="214"/>
      <c r="S12" s="49">
        <f t="shared" si="6"/>
        <v>0</v>
      </c>
    </row>
    <row r="13" spans="2:19" s="15" customFormat="1" ht="14.45" customHeight="1" x14ac:dyDescent="0.25">
      <c r="B13" s="828"/>
      <c r="C13" s="83" t="s">
        <v>335</v>
      </c>
      <c r="D13" s="48">
        <f t="shared" si="3"/>
        <v>0</v>
      </c>
      <c r="E13" s="214"/>
      <c r="F13" s="230"/>
      <c r="G13" s="230"/>
      <c r="H13" s="230"/>
      <c r="I13" s="49">
        <f t="shared" si="4"/>
        <v>0</v>
      </c>
      <c r="J13" s="214"/>
      <c r="K13" s="214"/>
      <c r="L13" s="214"/>
      <c r="M13" s="214"/>
      <c r="N13" s="49">
        <f t="shared" si="5"/>
        <v>0</v>
      </c>
      <c r="O13" s="214"/>
      <c r="P13" s="214"/>
      <c r="Q13" s="214"/>
      <c r="R13" s="214"/>
      <c r="S13" s="49">
        <f t="shared" si="6"/>
        <v>0</v>
      </c>
    </row>
    <row r="14" spans="2:19" s="15" customFormat="1" ht="14.45" customHeight="1" x14ac:dyDescent="0.25">
      <c r="B14" s="828"/>
      <c r="C14" s="83" t="s">
        <v>336</v>
      </c>
      <c r="D14" s="48">
        <f t="shared" si="3"/>
        <v>4</v>
      </c>
      <c r="E14" s="214">
        <v>2</v>
      </c>
      <c r="F14" s="230">
        <v>0</v>
      </c>
      <c r="G14" s="230">
        <v>0</v>
      </c>
      <c r="H14" s="230">
        <v>0</v>
      </c>
      <c r="I14" s="49">
        <f t="shared" si="4"/>
        <v>2</v>
      </c>
      <c r="J14" s="214">
        <v>1</v>
      </c>
      <c r="K14" s="214">
        <v>0</v>
      </c>
      <c r="L14" s="214">
        <v>0</v>
      </c>
      <c r="M14" s="214">
        <v>0</v>
      </c>
      <c r="N14" s="49">
        <f t="shared" si="5"/>
        <v>1</v>
      </c>
      <c r="O14" s="214">
        <v>1</v>
      </c>
      <c r="P14" s="214">
        <v>0</v>
      </c>
      <c r="Q14" s="214">
        <v>0</v>
      </c>
      <c r="R14" s="214">
        <v>0</v>
      </c>
      <c r="S14" s="49">
        <f t="shared" si="6"/>
        <v>1</v>
      </c>
    </row>
    <row r="15" spans="2:19" s="15" customFormat="1" ht="14.45" customHeight="1" x14ac:dyDescent="0.25">
      <c r="B15" s="828"/>
      <c r="C15" s="83" t="s">
        <v>337</v>
      </c>
      <c r="D15" s="48">
        <f t="shared" si="3"/>
        <v>0</v>
      </c>
      <c r="E15" s="214"/>
      <c r="F15" s="230"/>
      <c r="G15" s="230"/>
      <c r="H15" s="230"/>
      <c r="I15" s="49">
        <f t="shared" si="4"/>
        <v>0</v>
      </c>
      <c r="J15" s="214"/>
      <c r="K15" s="214"/>
      <c r="L15" s="214"/>
      <c r="M15" s="214"/>
      <c r="N15" s="49">
        <f t="shared" si="5"/>
        <v>0</v>
      </c>
      <c r="O15" s="214"/>
      <c r="P15" s="214"/>
      <c r="Q15" s="214"/>
      <c r="R15" s="214"/>
      <c r="S15" s="49">
        <f t="shared" si="6"/>
        <v>0</v>
      </c>
    </row>
    <row r="16" spans="2:19" s="15" customFormat="1" ht="14.45" customHeight="1" x14ac:dyDescent="0.25">
      <c r="B16" s="828"/>
      <c r="C16" s="83" t="s">
        <v>338</v>
      </c>
      <c r="D16" s="48">
        <f t="shared" si="3"/>
        <v>0</v>
      </c>
      <c r="E16" s="214"/>
      <c r="F16" s="230"/>
      <c r="G16" s="230"/>
      <c r="H16" s="230"/>
      <c r="I16" s="49">
        <f t="shared" si="4"/>
        <v>0</v>
      </c>
      <c r="J16" s="214"/>
      <c r="K16" s="214"/>
      <c r="L16" s="214"/>
      <c r="M16" s="214"/>
      <c r="N16" s="49">
        <f t="shared" si="5"/>
        <v>0</v>
      </c>
      <c r="O16" s="214"/>
      <c r="P16" s="214"/>
      <c r="Q16" s="214"/>
      <c r="R16" s="214"/>
      <c r="S16" s="49">
        <f t="shared" si="6"/>
        <v>0</v>
      </c>
    </row>
    <row r="17" spans="2:19" ht="30" x14ac:dyDescent="0.25">
      <c r="B17" s="828"/>
      <c r="C17" s="83" t="s">
        <v>339</v>
      </c>
      <c r="D17" s="48">
        <f t="shared" si="3"/>
        <v>70</v>
      </c>
      <c r="E17" s="214">
        <v>8</v>
      </c>
      <c r="F17" s="230">
        <v>0</v>
      </c>
      <c r="G17" s="230">
        <v>0</v>
      </c>
      <c r="H17" s="230">
        <v>0</v>
      </c>
      <c r="I17" s="49">
        <f t="shared" si="4"/>
        <v>8</v>
      </c>
      <c r="J17" s="214">
        <v>32</v>
      </c>
      <c r="K17" s="214">
        <v>0</v>
      </c>
      <c r="L17" s="214">
        <v>0</v>
      </c>
      <c r="M17" s="214">
        <v>0</v>
      </c>
      <c r="N17" s="49">
        <f t="shared" si="5"/>
        <v>32</v>
      </c>
      <c r="O17" s="214">
        <v>30</v>
      </c>
      <c r="P17" s="214">
        <v>0</v>
      </c>
      <c r="Q17" s="214">
        <v>0</v>
      </c>
      <c r="R17" s="214">
        <v>0</v>
      </c>
      <c r="S17" s="49">
        <f t="shared" si="6"/>
        <v>30</v>
      </c>
    </row>
    <row r="18" spans="2:19" ht="14.45" customHeight="1" x14ac:dyDescent="0.25">
      <c r="B18" s="828"/>
      <c r="C18" s="83" t="s">
        <v>340</v>
      </c>
      <c r="D18" s="48">
        <f t="shared" si="3"/>
        <v>70</v>
      </c>
      <c r="E18" s="214">
        <v>8</v>
      </c>
      <c r="F18" s="230">
        <v>0</v>
      </c>
      <c r="G18" s="230">
        <v>0</v>
      </c>
      <c r="H18" s="230">
        <v>0</v>
      </c>
      <c r="I18" s="49">
        <f t="shared" si="4"/>
        <v>8</v>
      </c>
      <c r="J18" s="214">
        <v>32</v>
      </c>
      <c r="K18" s="214">
        <v>0</v>
      </c>
      <c r="L18" s="214">
        <v>0</v>
      </c>
      <c r="M18" s="214">
        <v>0</v>
      </c>
      <c r="N18" s="49">
        <f t="shared" si="5"/>
        <v>32</v>
      </c>
      <c r="O18" s="214">
        <v>30</v>
      </c>
      <c r="P18" s="214">
        <v>0</v>
      </c>
      <c r="Q18" s="214">
        <v>0</v>
      </c>
      <c r="R18" s="214">
        <v>0</v>
      </c>
      <c r="S18" s="49">
        <f t="shared" si="6"/>
        <v>30</v>
      </c>
    </row>
    <row r="19" spans="2:19" ht="30" x14ac:dyDescent="0.25">
      <c r="B19" s="828"/>
      <c r="C19" s="83" t="s">
        <v>341</v>
      </c>
      <c r="D19" s="48">
        <f t="shared" si="3"/>
        <v>43</v>
      </c>
      <c r="E19" s="214">
        <v>18</v>
      </c>
      <c r="F19" s="230">
        <v>0</v>
      </c>
      <c r="G19" s="230">
        <v>0</v>
      </c>
      <c r="H19" s="230">
        <v>0</v>
      </c>
      <c r="I19" s="49">
        <f t="shared" si="4"/>
        <v>18</v>
      </c>
      <c r="J19" s="214">
        <v>14</v>
      </c>
      <c r="K19" s="214">
        <v>0</v>
      </c>
      <c r="L19" s="214">
        <v>0</v>
      </c>
      <c r="M19" s="214">
        <v>0</v>
      </c>
      <c r="N19" s="49">
        <f t="shared" si="5"/>
        <v>14</v>
      </c>
      <c r="O19" s="214">
        <v>11</v>
      </c>
      <c r="P19" s="214">
        <v>0</v>
      </c>
      <c r="Q19" s="214">
        <v>0</v>
      </c>
      <c r="R19" s="214">
        <v>0</v>
      </c>
      <c r="S19" s="49">
        <f t="shared" si="6"/>
        <v>11</v>
      </c>
    </row>
    <row r="20" spans="2:19" ht="45" x14ac:dyDescent="0.25">
      <c r="B20" s="828"/>
      <c r="C20" s="207" t="s">
        <v>342</v>
      </c>
      <c r="D20" s="48">
        <f t="shared" si="3"/>
        <v>0</v>
      </c>
      <c r="E20" s="214"/>
      <c r="F20" s="230"/>
      <c r="G20" s="230"/>
      <c r="H20" s="230"/>
      <c r="I20" s="49">
        <f t="shared" si="4"/>
        <v>0</v>
      </c>
      <c r="J20" s="214">
        <v>0</v>
      </c>
      <c r="K20" s="214">
        <v>0</v>
      </c>
      <c r="L20" s="214">
        <v>0</v>
      </c>
      <c r="M20" s="214">
        <v>0</v>
      </c>
      <c r="N20" s="49">
        <f t="shared" si="5"/>
        <v>0</v>
      </c>
      <c r="O20" s="214"/>
      <c r="P20" s="214"/>
      <c r="Q20" s="214"/>
      <c r="R20" s="214"/>
      <c r="S20" s="49">
        <f t="shared" si="6"/>
        <v>0</v>
      </c>
    </row>
    <row r="21" spans="2:19" ht="15" customHeight="1" x14ac:dyDescent="0.25">
      <c r="B21" s="828"/>
      <c r="C21" s="347" t="s">
        <v>343</v>
      </c>
      <c r="D21" s="348">
        <f t="shared" si="3"/>
        <v>319</v>
      </c>
      <c r="E21" s="349">
        <v>84</v>
      </c>
      <c r="F21" s="349">
        <v>0</v>
      </c>
      <c r="G21" s="349">
        <v>3</v>
      </c>
      <c r="H21" s="349">
        <v>0</v>
      </c>
      <c r="I21" s="348">
        <f t="shared" si="4"/>
        <v>87</v>
      </c>
      <c r="J21" s="349">
        <v>106</v>
      </c>
      <c r="K21" s="349">
        <v>0</v>
      </c>
      <c r="L21" s="349">
        <v>1</v>
      </c>
      <c r="M21" s="349">
        <v>0</v>
      </c>
      <c r="N21" s="348">
        <f t="shared" si="5"/>
        <v>107</v>
      </c>
      <c r="O21" s="349">
        <v>120</v>
      </c>
      <c r="P21" s="349">
        <v>0</v>
      </c>
      <c r="Q21" s="349">
        <v>5</v>
      </c>
      <c r="R21" s="349">
        <v>0</v>
      </c>
      <c r="S21" s="348">
        <f t="shared" si="6"/>
        <v>125</v>
      </c>
    </row>
    <row r="22" spans="2:19" ht="30" x14ac:dyDescent="0.25">
      <c r="B22" s="828"/>
      <c r="C22" s="83" t="s">
        <v>344</v>
      </c>
      <c r="D22" s="48">
        <f t="shared" si="3"/>
        <v>743</v>
      </c>
      <c r="E22" s="214">
        <v>290</v>
      </c>
      <c r="F22" s="230">
        <v>0</v>
      </c>
      <c r="G22" s="230">
        <v>0</v>
      </c>
      <c r="H22" s="230">
        <v>0</v>
      </c>
      <c r="I22" s="49">
        <f t="shared" si="4"/>
        <v>290</v>
      </c>
      <c r="J22" s="214">
        <v>270</v>
      </c>
      <c r="K22" s="214">
        <v>0</v>
      </c>
      <c r="L22" s="214">
        <v>0</v>
      </c>
      <c r="M22" s="214">
        <v>0</v>
      </c>
      <c r="N22" s="49">
        <f t="shared" si="5"/>
        <v>270</v>
      </c>
      <c r="O22" s="214">
        <v>183</v>
      </c>
      <c r="P22" s="214">
        <v>0</v>
      </c>
      <c r="Q22" s="214">
        <v>0</v>
      </c>
      <c r="R22" s="214">
        <v>0</v>
      </c>
      <c r="S22" s="49">
        <f t="shared" si="6"/>
        <v>183</v>
      </c>
    </row>
    <row r="23" spans="2:19" ht="15" customHeight="1" x14ac:dyDescent="0.25">
      <c r="B23" s="828"/>
      <c r="C23" s="83" t="s">
        <v>345</v>
      </c>
      <c r="D23" s="48">
        <f t="shared" si="3"/>
        <v>15</v>
      </c>
      <c r="E23" s="214">
        <v>6</v>
      </c>
      <c r="F23" s="230">
        <v>0</v>
      </c>
      <c r="G23" s="230">
        <v>0</v>
      </c>
      <c r="H23" s="230">
        <v>0</v>
      </c>
      <c r="I23" s="49">
        <f t="shared" si="4"/>
        <v>6</v>
      </c>
      <c r="J23" s="214">
        <v>3</v>
      </c>
      <c r="K23" s="214">
        <v>0</v>
      </c>
      <c r="L23" s="214">
        <v>0</v>
      </c>
      <c r="M23" s="214">
        <v>0</v>
      </c>
      <c r="N23" s="49">
        <f t="shared" si="5"/>
        <v>3</v>
      </c>
      <c r="O23" s="214">
        <v>6</v>
      </c>
      <c r="P23" s="214">
        <v>0</v>
      </c>
      <c r="Q23" s="214">
        <v>0</v>
      </c>
      <c r="R23" s="214">
        <v>0</v>
      </c>
      <c r="S23" s="49">
        <f t="shared" si="6"/>
        <v>6</v>
      </c>
    </row>
    <row r="24" spans="2:19" ht="30" x14ac:dyDescent="0.25">
      <c r="B24" s="828"/>
      <c r="C24" s="83" t="s">
        <v>346</v>
      </c>
      <c r="D24" s="48">
        <f t="shared" si="3"/>
        <v>0</v>
      </c>
      <c r="E24" s="214"/>
      <c r="F24" s="230"/>
      <c r="G24" s="230"/>
      <c r="H24" s="230"/>
      <c r="I24" s="49">
        <f t="shared" si="4"/>
        <v>0</v>
      </c>
      <c r="J24" s="214"/>
      <c r="K24" s="214"/>
      <c r="L24" s="214"/>
      <c r="M24" s="214"/>
      <c r="N24" s="49">
        <f t="shared" si="5"/>
        <v>0</v>
      </c>
      <c r="O24" s="214"/>
      <c r="P24" s="214"/>
      <c r="Q24" s="214"/>
      <c r="R24" s="214"/>
      <c r="S24" s="49">
        <f t="shared" si="6"/>
        <v>0</v>
      </c>
    </row>
    <row r="25" spans="2:19" ht="15" customHeight="1" x14ac:dyDescent="0.25">
      <c r="B25" s="828"/>
      <c r="C25" s="83" t="s">
        <v>347</v>
      </c>
      <c r="D25" s="48">
        <f t="shared" si="3"/>
        <v>0</v>
      </c>
      <c r="E25" s="214">
        <v>0</v>
      </c>
      <c r="F25" s="230">
        <v>0</v>
      </c>
      <c r="G25" s="230">
        <v>0</v>
      </c>
      <c r="H25" s="230">
        <v>0</v>
      </c>
      <c r="I25" s="49">
        <f t="shared" si="4"/>
        <v>0</v>
      </c>
      <c r="J25" s="214"/>
      <c r="K25" s="214"/>
      <c r="L25" s="214"/>
      <c r="M25" s="214"/>
      <c r="N25" s="49">
        <f t="shared" si="5"/>
        <v>0</v>
      </c>
      <c r="O25" s="214">
        <v>0</v>
      </c>
      <c r="P25" s="214">
        <v>0</v>
      </c>
      <c r="Q25" s="214">
        <v>0</v>
      </c>
      <c r="R25" s="214">
        <v>0</v>
      </c>
      <c r="S25" s="49">
        <f t="shared" si="6"/>
        <v>0</v>
      </c>
    </row>
    <row r="26" spans="2:19" ht="15" customHeight="1" x14ac:dyDescent="0.25">
      <c r="B26" s="828"/>
      <c r="C26" s="83" t="s">
        <v>348</v>
      </c>
      <c r="D26" s="48">
        <f t="shared" si="3"/>
        <v>0</v>
      </c>
      <c r="E26" s="214"/>
      <c r="F26" s="230"/>
      <c r="G26" s="230"/>
      <c r="H26" s="230"/>
      <c r="I26" s="49">
        <f t="shared" si="4"/>
        <v>0</v>
      </c>
      <c r="J26" s="214"/>
      <c r="K26" s="214"/>
      <c r="L26" s="214"/>
      <c r="M26" s="214"/>
      <c r="N26" s="49">
        <f t="shared" si="5"/>
        <v>0</v>
      </c>
      <c r="O26" s="214"/>
      <c r="P26" s="214"/>
      <c r="Q26" s="214"/>
      <c r="R26" s="214"/>
      <c r="S26" s="49">
        <f t="shared" si="6"/>
        <v>0</v>
      </c>
    </row>
    <row r="27" spans="2:19" ht="15" customHeight="1" x14ac:dyDescent="0.25">
      <c r="B27" s="828"/>
      <c r="C27" s="83" t="s">
        <v>349</v>
      </c>
      <c r="D27" s="48">
        <f t="shared" si="3"/>
        <v>0</v>
      </c>
      <c r="E27" s="214"/>
      <c r="F27" s="230"/>
      <c r="G27" s="230"/>
      <c r="H27" s="230"/>
      <c r="I27" s="49">
        <f t="shared" si="4"/>
        <v>0</v>
      </c>
      <c r="J27" s="214"/>
      <c r="K27" s="214"/>
      <c r="L27" s="214"/>
      <c r="M27" s="214"/>
      <c r="N27" s="49">
        <f t="shared" si="5"/>
        <v>0</v>
      </c>
      <c r="O27" s="214"/>
      <c r="P27" s="214"/>
      <c r="Q27" s="214"/>
      <c r="R27" s="214"/>
      <c r="S27" s="49">
        <f t="shared" si="6"/>
        <v>0</v>
      </c>
    </row>
    <row r="28" spans="2:19" ht="15" customHeight="1" x14ac:dyDescent="0.25">
      <c r="B28" s="828"/>
      <c r="C28" s="83" t="s">
        <v>350</v>
      </c>
      <c r="D28" s="48">
        <f t="shared" si="3"/>
        <v>0</v>
      </c>
      <c r="E28" s="214"/>
      <c r="F28" s="230"/>
      <c r="G28" s="230"/>
      <c r="H28" s="230"/>
      <c r="I28" s="49">
        <f t="shared" si="4"/>
        <v>0</v>
      </c>
      <c r="J28" s="214"/>
      <c r="K28" s="214"/>
      <c r="L28" s="214"/>
      <c r="M28" s="214"/>
      <c r="N28" s="49">
        <f t="shared" si="5"/>
        <v>0</v>
      </c>
      <c r="O28" s="214"/>
      <c r="P28" s="214"/>
      <c r="Q28" s="214"/>
      <c r="R28" s="214"/>
      <c r="S28" s="49">
        <f t="shared" si="6"/>
        <v>0</v>
      </c>
    </row>
    <row r="29" spans="2:19" ht="15" customHeight="1" x14ac:dyDescent="0.25">
      <c r="B29" s="828"/>
      <c r="C29" s="83" t="s">
        <v>351</v>
      </c>
      <c r="D29" s="48">
        <f t="shared" si="3"/>
        <v>0</v>
      </c>
      <c r="E29" s="214">
        <v>0</v>
      </c>
      <c r="F29" s="230">
        <v>0</v>
      </c>
      <c r="G29" s="230">
        <v>0</v>
      </c>
      <c r="H29" s="230">
        <v>0</v>
      </c>
      <c r="I29" s="49">
        <f t="shared" si="4"/>
        <v>0</v>
      </c>
      <c r="J29" s="214"/>
      <c r="K29" s="214"/>
      <c r="L29" s="214"/>
      <c r="M29" s="214"/>
      <c r="N29" s="49">
        <f t="shared" si="5"/>
        <v>0</v>
      </c>
      <c r="O29" s="214">
        <v>0</v>
      </c>
      <c r="P29" s="214">
        <v>0</v>
      </c>
      <c r="Q29" s="214">
        <v>0</v>
      </c>
      <c r="R29" s="214">
        <v>0</v>
      </c>
      <c r="S29" s="49">
        <f t="shared" si="6"/>
        <v>0</v>
      </c>
    </row>
    <row r="30" spans="2:19" ht="15" customHeight="1" x14ac:dyDescent="0.25">
      <c r="B30" s="828"/>
      <c r="C30" s="83" t="s">
        <v>352</v>
      </c>
      <c r="D30" s="48">
        <f t="shared" si="3"/>
        <v>0</v>
      </c>
      <c r="E30" s="214"/>
      <c r="F30" s="230"/>
      <c r="G30" s="230"/>
      <c r="H30" s="230"/>
      <c r="I30" s="49">
        <f t="shared" si="4"/>
        <v>0</v>
      </c>
      <c r="J30" s="214"/>
      <c r="K30" s="214"/>
      <c r="L30" s="214"/>
      <c r="M30" s="214"/>
      <c r="N30" s="49">
        <f t="shared" si="5"/>
        <v>0</v>
      </c>
      <c r="O30" s="214"/>
      <c r="P30" s="214"/>
      <c r="Q30" s="214"/>
      <c r="R30" s="214"/>
      <c r="S30" s="49">
        <f t="shared" si="6"/>
        <v>0</v>
      </c>
    </row>
    <row r="31" spans="2:19" ht="30" x14ac:dyDescent="0.25">
      <c r="B31" s="828"/>
      <c r="C31" s="83" t="s">
        <v>353</v>
      </c>
      <c r="D31" s="48">
        <f t="shared" si="3"/>
        <v>0</v>
      </c>
      <c r="E31" s="214"/>
      <c r="F31" s="230"/>
      <c r="G31" s="230"/>
      <c r="H31" s="230"/>
      <c r="I31" s="49">
        <f t="shared" si="4"/>
        <v>0</v>
      </c>
      <c r="J31" s="214"/>
      <c r="K31" s="214"/>
      <c r="L31" s="214"/>
      <c r="M31" s="214"/>
      <c r="N31" s="49">
        <f t="shared" si="5"/>
        <v>0</v>
      </c>
      <c r="O31" s="214"/>
      <c r="P31" s="214"/>
      <c r="Q31" s="214"/>
      <c r="R31" s="214"/>
      <c r="S31" s="49">
        <f t="shared" si="6"/>
        <v>0</v>
      </c>
    </row>
    <row r="32" spans="2:19" ht="30" x14ac:dyDescent="0.25">
      <c r="B32" s="828"/>
      <c r="C32" s="83" t="s">
        <v>354</v>
      </c>
      <c r="D32" s="48">
        <f t="shared" si="3"/>
        <v>70</v>
      </c>
      <c r="E32" s="214">
        <v>8</v>
      </c>
      <c r="F32" s="230">
        <v>0</v>
      </c>
      <c r="G32" s="230">
        <v>0</v>
      </c>
      <c r="H32" s="230">
        <v>0</v>
      </c>
      <c r="I32" s="49">
        <f t="shared" si="4"/>
        <v>8</v>
      </c>
      <c r="J32" s="214">
        <v>32</v>
      </c>
      <c r="K32" s="214">
        <v>0</v>
      </c>
      <c r="L32" s="214">
        <v>0</v>
      </c>
      <c r="M32" s="214">
        <v>0</v>
      </c>
      <c r="N32" s="49">
        <f t="shared" si="5"/>
        <v>32</v>
      </c>
      <c r="O32" s="214">
        <v>30</v>
      </c>
      <c r="P32" s="214">
        <v>0</v>
      </c>
      <c r="Q32" s="214">
        <v>0</v>
      </c>
      <c r="R32" s="214">
        <v>0</v>
      </c>
      <c r="S32" s="49">
        <f t="shared" si="6"/>
        <v>30</v>
      </c>
    </row>
    <row r="33" spans="2:19" ht="15" customHeight="1" x14ac:dyDescent="0.25">
      <c r="B33" s="828"/>
      <c r="C33" s="83" t="s">
        <v>355</v>
      </c>
      <c r="D33" s="48">
        <f t="shared" si="3"/>
        <v>0</v>
      </c>
      <c r="E33" s="214"/>
      <c r="F33" s="230"/>
      <c r="G33" s="230"/>
      <c r="H33" s="230"/>
      <c r="I33" s="49">
        <f t="shared" si="4"/>
        <v>0</v>
      </c>
      <c r="J33" s="214"/>
      <c r="K33" s="214"/>
      <c r="L33" s="214"/>
      <c r="M33" s="214"/>
      <c r="N33" s="49">
        <f t="shared" si="5"/>
        <v>0</v>
      </c>
      <c r="O33" s="214"/>
      <c r="P33" s="214"/>
      <c r="Q33" s="214"/>
      <c r="R33" s="214"/>
      <c r="S33" s="49">
        <f t="shared" si="6"/>
        <v>0</v>
      </c>
    </row>
    <row r="34" spans="2:19" ht="30" x14ac:dyDescent="0.25">
      <c r="B34" s="828"/>
      <c r="C34" s="83" t="s">
        <v>356</v>
      </c>
      <c r="D34" s="48">
        <f t="shared" si="3"/>
        <v>0</v>
      </c>
      <c r="E34" s="214"/>
      <c r="F34" s="230"/>
      <c r="G34" s="230"/>
      <c r="H34" s="230"/>
      <c r="I34" s="49">
        <f t="shared" si="4"/>
        <v>0</v>
      </c>
      <c r="J34" s="214"/>
      <c r="K34" s="214"/>
      <c r="L34" s="214"/>
      <c r="M34" s="214"/>
      <c r="N34" s="49">
        <f t="shared" si="5"/>
        <v>0</v>
      </c>
      <c r="O34" s="214"/>
      <c r="P34" s="214"/>
      <c r="Q34" s="214"/>
      <c r="R34" s="214"/>
      <c r="S34" s="49">
        <f t="shared" si="6"/>
        <v>0</v>
      </c>
    </row>
    <row r="35" spans="2:19" ht="15" customHeight="1" x14ac:dyDescent="0.25">
      <c r="B35" s="828"/>
      <c r="C35" s="83" t="s">
        <v>357</v>
      </c>
      <c r="D35" s="48">
        <f t="shared" si="3"/>
        <v>0</v>
      </c>
      <c r="E35" s="214"/>
      <c r="F35" s="230"/>
      <c r="G35" s="230"/>
      <c r="H35" s="230"/>
      <c r="I35" s="49">
        <f t="shared" si="4"/>
        <v>0</v>
      </c>
      <c r="J35" s="214"/>
      <c r="K35" s="214"/>
      <c r="L35" s="214"/>
      <c r="M35" s="214"/>
      <c r="N35" s="49">
        <f t="shared" si="5"/>
        <v>0</v>
      </c>
      <c r="O35" s="214"/>
      <c r="P35" s="214"/>
      <c r="Q35" s="214"/>
      <c r="R35" s="214"/>
      <c r="S35" s="49">
        <f t="shared" si="6"/>
        <v>0</v>
      </c>
    </row>
    <row r="36" spans="2:19" ht="30" x14ac:dyDescent="0.25">
      <c r="B36" s="828"/>
      <c r="C36" s="83" t="s">
        <v>358</v>
      </c>
      <c r="D36" s="48">
        <f t="shared" si="3"/>
        <v>0</v>
      </c>
      <c r="E36" s="214"/>
      <c r="F36" s="230"/>
      <c r="G36" s="230"/>
      <c r="H36" s="230"/>
      <c r="I36" s="49">
        <f t="shared" si="4"/>
        <v>0</v>
      </c>
      <c r="J36" s="214"/>
      <c r="K36" s="214"/>
      <c r="L36" s="214"/>
      <c r="M36" s="214"/>
      <c r="N36" s="49">
        <f t="shared" si="5"/>
        <v>0</v>
      </c>
      <c r="O36" s="214"/>
      <c r="P36" s="214"/>
      <c r="Q36" s="214"/>
      <c r="R36" s="214"/>
      <c r="S36" s="49">
        <f t="shared" si="6"/>
        <v>0</v>
      </c>
    </row>
    <row r="37" spans="2:19" ht="15" customHeight="1" x14ac:dyDescent="0.25">
      <c r="B37" s="828"/>
      <c r="C37" s="83" t="s">
        <v>359</v>
      </c>
      <c r="D37" s="48">
        <f t="shared" si="3"/>
        <v>0</v>
      </c>
      <c r="E37" s="214"/>
      <c r="F37" s="230"/>
      <c r="G37" s="230"/>
      <c r="H37" s="230"/>
      <c r="I37" s="49">
        <f t="shared" si="4"/>
        <v>0</v>
      </c>
      <c r="J37" s="214"/>
      <c r="K37" s="214"/>
      <c r="L37" s="214"/>
      <c r="M37" s="214"/>
      <c r="N37" s="49">
        <f t="shared" si="5"/>
        <v>0</v>
      </c>
      <c r="O37" s="214"/>
      <c r="P37" s="214"/>
      <c r="Q37" s="214"/>
      <c r="R37" s="214"/>
      <c r="S37" s="49">
        <f t="shared" si="6"/>
        <v>0</v>
      </c>
    </row>
    <row r="38" spans="2:19" ht="30" x14ac:dyDescent="0.25">
      <c r="B38" s="828"/>
      <c r="C38" s="83" t="s">
        <v>360</v>
      </c>
      <c r="D38" s="48">
        <f t="shared" si="3"/>
        <v>0</v>
      </c>
      <c r="E38" s="214"/>
      <c r="F38" s="230"/>
      <c r="G38" s="230"/>
      <c r="H38" s="230"/>
      <c r="I38" s="49">
        <f t="shared" si="4"/>
        <v>0</v>
      </c>
      <c r="J38" s="214"/>
      <c r="K38" s="214"/>
      <c r="L38" s="214"/>
      <c r="M38" s="214"/>
      <c r="N38" s="49">
        <f t="shared" si="5"/>
        <v>0</v>
      </c>
      <c r="O38" s="214"/>
      <c r="P38" s="214"/>
      <c r="Q38" s="214"/>
      <c r="R38" s="214"/>
      <c r="S38" s="49">
        <f t="shared" si="6"/>
        <v>0</v>
      </c>
    </row>
    <row r="39" spans="2:19" ht="15" customHeight="1" x14ac:dyDescent="0.25">
      <c r="B39" s="828"/>
      <c r="C39" s="83" t="s">
        <v>361</v>
      </c>
      <c r="D39" s="48">
        <f t="shared" si="3"/>
        <v>0</v>
      </c>
      <c r="E39" s="214"/>
      <c r="F39" s="230"/>
      <c r="G39" s="230"/>
      <c r="H39" s="230"/>
      <c r="I39" s="49">
        <f t="shared" si="4"/>
        <v>0</v>
      </c>
      <c r="J39" s="214"/>
      <c r="K39" s="214"/>
      <c r="L39" s="214"/>
      <c r="M39" s="214"/>
      <c r="N39" s="49">
        <f t="shared" si="5"/>
        <v>0</v>
      </c>
      <c r="O39" s="214"/>
      <c r="P39" s="214"/>
      <c r="Q39" s="214"/>
      <c r="R39" s="214"/>
      <c r="S39" s="49">
        <f t="shared" si="6"/>
        <v>0</v>
      </c>
    </row>
    <row r="40" spans="2:19" ht="45" x14ac:dyDescent="0.25">
      <c r="B40" s="828"/>
      <c r="C40" s="83" t="s">
        <v>362</v>
      </c>
      <c r="D40" s="48">
        <f t="shared" si="3"/>
        <v>0</v>
      </c>
      <c r="E40" s="214"/>
      <c r="F40" s="230"/>
      <c r="G40" s="230"/>
      <c r="H40" s="230"/>
      <c r="I40" s="49">
        <f t="shared" si="4"/>
        <v>0</v>
      </c>
      <c r="J40" s="214"/>
      <c r="K40" s="214"/>
      <c r="L40" s="214"/>
      <c r="M40" s="214"/>
      <c r="N40" s="49">
        <f t="shared" si="5"/>
        <v>0</v>
      </c>
      <c r="O40" s="214"/>
      <c r="P40" s="214"/>
      <c r="Q40" s="214"/>
      <c r="R40" s="214"/>
      <c r="S40" s="49">
        <f t="shared" si="6"/>
        <v>0</v>
      </c>
    </row>
    <row r="41" spans="2:19" ht="15" customHeight="1" x14ac:dyDescent="0.25">
      <c r="B41" s="828"/>
      <c r="C41" s="83" t="s">
        <v>363</v>
      </c>
      <c r="D41" s="48">
        <f t="shared" si="3"/>
        <v>0</v>
      </c>
      <c r="E41" s="214"/>
      <c r="F41" s="230"/>
      <c r="G41" s="230"/>
      <c r="H41" s="230"/>
      <c r="I41" s="49">
        <f t="shared" si="4"/>
        <v>0</v>
      </c>
      <c r="J41" s="214"/>
      <c r="K41" s="214"/>
      <c r="L41" s="214"/>
      <c r="M41" s="214"/>
      <c r="N41" s="49">
        <f t="shared" si="5"/>
        <v>0</v>
      </c>
      <c r="O41" s="214"/>
      <c r="P41" s="214"/>
      <c r="Q41" s="214"/>
      <c r="R41" s="214"/>
      <c r="S41" s="49">
        <f t="shared" si="6"/>
        <v>0</v>
      </c>
    </row>
    <row r="42" spans="2:19" ht="15" customHeight="1" x14ac:dyDescent="0.25">
      <c r="B42" s="828"/>
      <c r="C42" s="83" t="s">
        <v>364</v>
      </c>
      <c r="D42" s="48">
        <f t="shared" si="3"/>
        <v>0</v>
      </c>
      <c r="E42" s="214"/>
      <c r="F42" s="230"/>
      <c r="G42" s="230"/>
      <c r="H42" s="230"/>
      <c r="I42" s="49">
        <f t="shared" si="4"/>
        <v>0</v>
      </c>
      <c r="J42" s="214"/>
      <c r="K42" s="214"/>
      <c r="L42" s="214"/>
      <c r="M42" s="214"/>
      <c r="N42" s="49">
        <f t="shared" si="5"/>
        <v>0</v>
      </c>
      <c r="O42" s="214"/>
      <c r="P42" s="214"/>
      <c r="Q42" s="214"/>
      <c r="R42" s="214"/>
      <c r="S42" s="49">
        <f t="shared" si="6"/>
        <v>0</v>
      </c>
    </row>
    <row r="43" spans="2:19" ht="15" customHeight="1" x14ac:dyDescent="0.25">
      <c r="B43" s="828"/>
      <c r="C43" s="83" t="s">
        <v>365</v>
      </c>
      <c r="D43" s="48">
        <f t="shared" si="3"/>
        <v>0</v>
      </c>
      <c r="E43" s="214"/>
      <c r="F43" s="230"/>
      <c r="G43" s="230"/>
      <c r="H43" s="230"/>
      <c r="I43" s="49">
        <f t="shared" si="4"/>
        <v>0</v>
      </c>
      <c r="J43" s="214"/>
      <c r="K43" s="214"/>
      <c r="L43" s="214"/>
      <c r="M43" s="214"/>
      <c r="N43" s="49">
        <f t="shared" si="5"/>
        <v>0</v>
      </c>
      <c r="O43" s="214"/>
      <c r="P43" s="214"/>
      <c r="Q43" s="214"/>
      <c r="R43" s="214"/>
      <c r="S43" s="49">
        <f t="shared" si="6"/>
        <v>0</v>
      </c>
    </row>
    <row r="44" spans="2:19" ht="30" x14ac:dyDescent="0.25">
      <c r="B44" s="828"/>
      <c r="C44" s="83" t="s">
        <v>366</v>
      </c>
      <c r="D44" s="48">
        <f t="shared" si="3"/>
        <v>29</v>
      </c>
      <c r="E44" s="214">
        <v>7</v>
      </c>
      <c r="F44" s="230">
        <v>0</v>
      </c>
      <c r="G44" s="230">
        <v>0</v>
      </c>
      <c r="H44" s="230">
        <v>0</v>
      </c>
      <c r="I44" s="49">
        <f t="shared" si="4"/>
        <v>7</v>
      </c>
      <c r="J44" s="214">
        <v>11</v>
      </c>
      <c r="K44" s="214">
        <v>0</v>
      </c>
      <c r="L44" s="214">
        <v>0</v>
      </c>
      <c r="M44" s="214">
        <v>0</v>
      </c>
      <c r="N44" s="49">
        <f t="shared" si="5"/>
        <v>11</v>
      </c>
      <c r="O44" s="214">
        <v>11</v>
      </c>
      <c r="P44" s="214">
        <v>0</v>
      </c>
      <c r="Q44" s="214">
        <v>0</v>
      </c>
      <c r="R44" s="214">
        <v>0</v>
      </c>
      <c r="S44" s="49">
        <f t="shared" si="6"/>
        <v>11</v>
      </c>
    </row>
    <row r="45" spans="2:19" ht="30" x14ac:dyDescent="0.25">
      <c r="B45" s="828"/>
      <c r="C45" s="83" t="s">
        <v>367</v>
      </c>
      <c r="D45" s="48">
        <f t="shared" si="3"/>
        <v>0</v>
      </c>
      <c r="E45" s="214"/>
      <c r="F45" s="230"/>
      <c r="G45" s="230"/>
      <c r="H45" s="230"/>
      <c r="I45" s="49">
        <f t="shared" si="4"/>
        <v>0</v>
      </c>
      <c r="J45" s="214"/>
      <c r="K45" s="214"/>
      <c r="L45" s="214"/>
      <c r="M45" s="214"/>
      <c r="N45" s="49">
        <f t="shared" si="5"/>
        <v>0</v>
      </c>
      <c r="O45" s="214"/>
      <c r="P45" s="214"/>
      <c r="Q45" s="214"/>
      <c r="R45" s="214"/>
      <c r="S45" s="49">
        <f t="shared" si="6"/>
        <v>0</v>
      </c>
    </row>
    <row r="46" spans="2:19" ht="15" customHeight="1" x14ac:dyDescent="0.25">
      <c r="B46" s="828"/>
      <c r="C46" s="83" t="s">
        <v>368</v>
      </c>
      <c r="D46" s="48">
        <f t="shared" si="3"/>
        <v>0</v>
      </c>
      <c r="E46" s="214"/>
      <c r="F46" s="230"/>
      <c r="G46" s="230"/>
      <c r="H46" s="230"/>
      <c r="I46" s="49">
        <f t="shared" si="4"/>
        <v>0</v>
      </c>
      <c r="J46" s="214"/>
      <c r="K46" s="214"/>
      <c r="L46" s="214"/>
      <c r="M46" s="214"/>
      <c r="N46" s="49">
        <f t="shared" si="5"/>
        <v>0</v>
      </c>
      <c r="O46" s="214"/>
      <c r="P46" s="214"/>
      <c r="Q46" s="214"/>
      <c r="R46" s="214"/>
      <c r="S46" s="49">
        <f t="shared" si="6"/>
        <v>0</v>
      </c>
    </row>
    <row r="47" spans="2:19" ht="15" customHeight="1" x14ac:dyDescent="0.25">
      <c r="B47" s="828"/>
      <c r="C47" s="83" t="s">
        <v>369</v>
      </c>
      <c r="D47" s="48">
        <f t="shared" si="3"/>
        <v>295</v>
      </c>
      <c r="E47" s="214">
        <v>89</v>
      </c>
      <c r="F47" s="230">
        <v>0</v>
      </c>
      <c r="G47" s="230">
        <v>0</v>
      </c>
      <c r="H47" s="230">
        <v>0</v>
      </c>
      <c r="I47" s="49">
        <f t="shared" si="4"/>
        <v>89</v>
      </c>
      <c r="J47" s="214">
        <v>117</v>
      </c>
      <c r="K47" s="214">
        <v>0</v>
      </c>
      <c r="L47" s="214">
        <v>0</v>
      </c>
      <c r="M47" s="214">
        <v>0</v>
      </c>
      <c r="N47" s="49">
        <f t="shared" si="5"/>
        <v>117</v>
      </c>
      <c r="O47" s="214">
        <v>89</v>
      </c>
      <c r="P47" s="214">
        <v>0</v>
      </c>
      <c r="Q47" s="214">
        <v>0</v>
      </c>
      <c r="R47" s="214">
        <v>0</v>
      </c>
      <c r="S47" s="49">
        <f t="shared" si="6"/>
        <v>89</v>
      </c>
    </row>
    <row r="48" spans="2:19" ht="45" x14ac:dyDescent="0.25">
      <c r="B48" s="828"/>
      <c r="C48" s="83" t="s">
        <v>370</v>
      </c>
      <c r="D48" s="48">
        <f t="shared" si="3"/>
        <v>0</v>
      </c>
      <c r="E48" s="214"/>
      <c r="F48" s="230"/>
      <c r="G48" s="230"/>
      <c r="H48" s="230"/>
      <c r="I48" s="49">
        <f t="shared" si="4"/>
        <v>0</v>
      </c>
      <c r="J48" s="214"/>
      <c r="K48" s="214"/>
      <c r="L48" s="214"/>
      <c r="M48" s="214"/>
      <c r="N48" s="49">
        <f t="shared" si="5"/>
        <v>0</v>
      </c>
      <c r="O48" s="214"/>
      <c r="P48" s="214"/>
      <c r="Q48" s="214"/>
      <c r="R48" s="214"/>
      <c r="S48" s="49">
        <f t="shared" si="6"/>
        <v>0</v>
      </c>
    </row>
    <row r="49" spans="2:22" ht="30" x14ac:dyDescent="0.25">
      <c r="B49" s="828"/>
      <c r="C49" s="83" t="s">
        <v>403</v>
      </c>
      <c r="D49" s="48">
        <f t="shared" si="3"/>
        <v>0</v>
      </c>
      <c r="E49" s="214"/>
      <c r="F49" s="230"/>
      <c r="G49" s="230"/>
      <c r="H49" s="230"/>
      <c r="I49" s="49">
        <f t="shared" si="4"/>
        <v>0</v>
      </c>
      <c r="J49" s="214"/>
      <c r="K49" s="214"/>
      <c r="L49" s="214"/>
      <c r="M49" s="214"/>
      <c r="N49" s="49">
        <f t="shared" si="5"/>
        <v>0</v>
      </c>
      <c r="O49" s="214"/>
      <c r="P49" s="214"/>
      <c r="Q49" s="214"/>
      <c r="R49" s="214"/>
      <c r="S49" s="49">
        <f t="shared" si="6"/>
        <v>0</v>
      </c>
    </row>
    <row r="50" spans="2:22" ht="15" customHeight="1" x14ac:dyDescent="0.25">
      <c r="B50" s="828"/>
      <c r="C50" s="83" t="s">
        <v>371</v>
      </c>
      <c r="D50" s="48">
        <f t="shared" si="3"/>
        <v>0</v>
      </c>
      <c r="E50" s="214"/>
      <c r="F50" s="230"/>
      <c r="G50" s="230"/>
      <c r="H50" s="230"/>
      <c r="I50" s="49">
        <f t="shared" si="4"/>
        <v>0</v>
      </c>
      <c r="J50" s="214"/>
      <c r="K50" s="214"/>
      <c r="L50" s="214"/>
      <c r="M50" s="214"/>
      <c r="N50" s="49">
        <f t="shared" si="5"/>
        <v>0</v>
      </c>
      <c r="O50" s="214"/>
      <c r="P50" s="214"/>
      <c r="Q50" s="214"/>
      <c r="R50" s="214"/>
      <c r="S50" s="49">
        <f t="shared" si="6"/>
        <v>0</v>
      </c>
    </row>
    <row r="51" spans="2:22" ht="15" customHeight="1" x14ac:dyDescent="0.25">
      <c r="B51" s="828"/>
      <c r="C51" s="83" t="s">
        <v>372</v>
      </c>
      <c r="D51" s="48">
        <f t="shared" si="3"/>
        <v>9</v>
      </c>
      <c r="E51" s="214">
        <v>3</v>
      </c>
      <c r="F51" s="230">
        <v>0</v>
      </c>
      <c r="G51" s="230">
        <v>0</v>
      </c>
      <c r="H51" s="230">
        <v>0</v>
      </c>
      <c r="I51" s="49">
        <f t="shared" si="4"/>
        <v>3</v>
      </c>
      <c r="J51" s="214">
        <v>4</v>
      </c>
      <c r="K51" s="214">
        <v>0</v>
      </c>
      <c r="L51" s="214">
        <v>0</v>
      </c>
      <c r="M51" s="214">
        <v>0</v>
      </c>
      <c r="N51" s="49">
        <f t="shared" si="5"/>
        <v>4</v>
      </c>
      <c r="O51" s="459">
        <v>2</v>
      </c>
      <c r="P51" s="214">
        <v>0</v>
      </c>
      <c r="Q51" s="214">
        <v>0</v>
      </c>
      <c r="R51" s="214">
        <v>0</v>
      </c>
      <c r="S51" s="49">
        <f t="shared" si="6"/>
        <v>2</v>
      </c>
    </row>
    <row r="52" spans="2:22" ht="15" customHeight="1" x14ac:dyDescent="0.25">
      <c r="B52" s="828"/>
      <c r="C52" s="83" t="s">
        <v>373</v>
      </c>
      <c r="D52" s="48">
        <f t="shared" si="3"/>
        <v>0</v>
      </c>
      <c r="E52" s="214"/>
      <c r="F52" s="230"/>
      <c r="G52" s="230"/>
      <c r="H52" s="230"/>
      <c r="I52" s="49">
        <f t="shared" si="4"/>
        <v>0</v>
      </c>
      <c r="J52" s="214"/>
      <c r="K52" s="214"/>
      <c r="L52" s="214"/>
      <c r="M52" s="214"/>
      <c r="N52" s="49">
        <f t="shared" si="5"/>
        <v>0</v>
      </c>
      <c r="O52" s="214"/>
      <c r="P52" s="214"/>
      <c r="Q52" s="214"/>
      <c r="R52" s="214"/>
      <c r="S52" s="49">
        <f t="shared" si="6"/>
        <v>0</v>
      </c>
    </row>
    <row r="53" spans="2:22" ht="45" x14ac:dyDescent="0.25">
      <c r="B53" s="828"/>
      <c r="C53" s="83" t="s">
        <v>374</v>
      </c>
      <c r="D53" s="48">
        <f t="shared" si="3"/>
        <v>0</v>
      </c>
      <c r="E53" s="214"/>
      <c r="F53" s="230"/>
      <c r="G53" s="230"/>
      <c r="H53" s="230"/>
      <c r="I53" s="49">
        <f t="shared" si="4"/>
        <v>0</v>
      </c>
      <c r="J53" s="214"/>
      <c r="K53" s="214"/>
      <c r="L53" s="214"/>
      <c r="M53" s="214"/>
      <c r="N53" s="49">
        <f t="shared" si="5"/>
        <v>0</v>
      </c>
      <c r="O53" s="214"/>
      <c r="P53" s="214"/>
      <c r="Q53" s="214"/>
      <c r="R53" s="214"/>
      <c r="S53" s="49">
        <f t="shared" si="6"/>
        <v>0</v>
      </c>
    </row>
    <row r="54" spans="2:22" ht="15" customHeight="1" x14ac:dyDescent="0.25">
      <c r="B54" s="828"/>
      <c r="C54" s="84" t="s">
        <v>224</v>
      </c>
      <c r="D54" s="48">
        <f t="shared" si="3"/>
        <v>0</v>
      </c>
      <c r="E54" s="214"/>
      <c r="F54" s="230"/>
      <c r="G54" s="230"/>
      <c r="H54" s="230"/>
      <c r="I54" s="49">
        <f t="shared" si="4"/>
        <v>0</v>
      </c>
      <c r="J54" s="214"/>
      <c r="K54" s="214"/>
      <c r="L54" s="214"/>
      <c r="M54" s="214"/>
      <c r="N54" s="49">
        <f t="shared" si="5"/>
        <v>0</v>
      </c>
      <c r="O54" s="214"/>
      <c r="P54" s="214"/>
      <c r="Q54" s="214"/>
      <c r="R54" s="214"/>
      <c r="S54" s="49">
        <f t="shared" si="6"/>
        <v>0</v>
      </c>
    </row>
    <row r="55" spans="2:22" ht="45" x14ac:dyDescent="0.25">
      <c r="B55" s="828"/>
      <c r="C55" s="255" t="s">
        <v>684</v>
      </c>
      <c r="D55" s="48">
        <f t="shared" si="3"/>
        <v>4279</v>
      </c>
      <c r="E55" s="214">
        <v>2034</v>
      </c>
      <c r="F55" s="230">
        <v>0</v>
      </c>
      <c r="G55" s="230">
        <v>0</v>
      </c>
      <c r="H55" s="230">
        <v>0</v>
      </c>
      <c r="I55" s="49">
        <f t="shared" si="4"/>
        <v>2034</v>
      </c>
      <c r="J55" s="214">
        <v>1266</v>
      </c>
      <c r="K55" s="214">
        <v>0</v>
      </c>
      <c r="L55" s="214">
        <v>0</v>
      </c>
      <c r="M55" s="214">
        <v>0</v>
      </c>
      <c r="N55" s="49">
        <f t="shared" si="5"/>
        <v>1266</v>
      </c>
      <c r="O55" s="214">
        <v>979</v>
      </c>
      <c r="P55" s="214">
        <v>0</v>
      </c>
      <c r="Q55" s="214">
        <v>0</v>
      </c>
      <c r="R55" s="214">
        <v>0</v>
      </c>
      <c r="S55" s="49">
        <f t="shared" si="6"/>
        <v>979</v>
      </c>
    </row>
    <row r="56" spans="2:22" ht="30" x14ac:dyDescent="0.25">
      <c r="B56" s="828"/>
      <c r="C56" s="255" t="s">
        <v>221</v>
      </c>
      <c r="D56" s="48">
        <f t="shared" si="3"/>
        <v>33</v>
      </c>
      <c r="E56" s="214">
        <v>6</v>
      </c>
      <c r="F56" s="230">
        <v>0</v>
      </c>
      <c r="G56" s="230">
        <v>0</v>
      </c>
      <c r="H56" s="230">
        <v>0</v>
      </c>
      <c r="I56" s="49">
        <f t="shared" si="4"/>
        <v>6</v>
      </c>
      <c r="J56" s="230">
        <v>18</v>
      </c>
      <c r="K56" s="214">
        <v>0</v>
      </c>
      <c r="L56" s="214">
        <v>0</v>
      </c>
      <c r="M56" s="214">
        <v>0</v>
      </c>
      <c r="N56" s="49">
        <f t="shared" si="5"/>
        <v>18</v>
      </c>
      <c r="O56" s="214">
        <v>9</v>
      </c>
      <c r="P56" s="214">
        <v>0</v>
      </c>
      <c r="Q56" s="214">
        <v>0</v>
      </c>
      <c r="R56" s="214">
        <v>0</v>
      </c>
      <c r="S56" s="49">
        <f t="shared" si="6"/>
        <v>9</v>
      </c>
    </row>
    <row r="57" spans="2:22" x14ac:dyDescent="0.25">
      <c r="B57" s="828"/>
      <c r="C57" s="255" t="s">
        <v>520</v>
      </c>
      <c r="D57" s="48">
        <f t="shared" si="3"/>
        <v>16</v>
      </c>
      <c r="E57" s="214">
        <v>6</v>
      </c>
      <c r="F57" s="230">
        <v>0</v>
      </c>
      <c r="G57" s="230">
        <v>0</v>
      </c>
      <c r="H57" s="230">
        <v>0</v>
      </c>
      <c r="I57" s="49">
        <f t="shared" si="4"/>
        <v>6</v>
      </c>
      <c r="J57" s="214">
        <v>8</v>
      </c>
      <c r="K57" s="214">
        <v>0</v>
      </c>
      <c r="L57" s="214">
        <v>0</v>
      </c>
      <c r="M57" s="214">
        <v>0</v>
      </c>
      <c r="N57" s="49">
        <f t="shared" si="5"/>
        <v>8</v>
      </c>
      <c r="O57" s="214">
        <v>2</v>
      </c>
      <c r="P57" s="214">
        <v>0</v>
      </c>
      <c r="Q57" s="214">
        <v>0</v>
      </c>
      <c r="R57" s="214">
        <v>0</v>
      </c>
      <c r="S57" s="49">
        <f t="shared" si="6"/>
        <v>2</v>
      </c>
    </row>
    <row r="58" spans="2:22" ht="60" x14ac:dyDescent="0.25">
      <c r="B58" s="324"/>
      <c r="C58" s="323" t="s">
        <v>731</v>
      </c>
      <c r="D58" s="48">
        <f t="shared" si="3"/>
        <v>1287</v>
      </c>
      <c r="E58" s="330">
        <v>144</v>
      </c>
      <c r="F58" s="456">
        <v>0</v>
      </c>
      <c r="G58" s="456">
        <v>16</v>
      </c>
      <c r="H58" s="456">
        <v>6</v>
      </c>
      <c r="I58" s="49">
        <f t="shared" si="4"/>
        <v>166</v>
      </c>
      <c r="J58" s="330">
        <v>405</v>
      </c>
      <c r="K58" s="330">
        <v>0</v>
      </c>
      <c r="L58" s="330">
        <v>32</v>
      </c>
      <c r="M58" s="330">
        <v>10</v>
      </c>
      <c r="N58" s="49">
        <f t="shared" si="5"/>
        <v>447</v>
      </c>
      <c r="O58" s="461">
        <v>666</v>
      </c>
      <c r="P58" s="330">
        <v>0</v>
      </c>
      <c r="Q58" s="330">
        <v>5</v>
      </c>
      <c r="R58" s="330">
        <v>3</v>
      </c>
      <c r="S58" s="49">
        <f t="shared" si="6"/>
        <v>674</v>
      </c>
    </row>
    <row r="59" spans="2:22" ht="15.75" customHeight="1" x14ac:dyDescent="0.25">
      <c r="V59" s="460"/>
    </row>
    <row r="60" spans="2:22" ht="15.75" customHeight="1" x14ac:dyDescent="0.25"/>
    <row r="61" spans="2:22" ht="15.75" customHeight="1" x14ac:dyDescent="0.25"/>
    <row r="62" spans="2:22" ht="15" customHeight="1" x14ac:dyDescent="0.25"/>
    <row r="63" spans="2:22" ht="15" customHeight="1" x14ac:dyDescent="0.25"/>
    <row r="64" spans="2:22" ht="15.75" customHeight="1" x14ac:dyDescent="0.25"/>
    <row r="65" ht="15.75" customHeight="1" x14ac:dyDescent="0.25"/>
    <row r="66" ht="15.75" customHeight="1" x14ac:dyDescent="0.25"/>
    <row r="67" ht="15" customHeight="1" x14ac:dyDescent="0.25"/>
    <row r="68" ht="15" customHeight="1" x14ac:dyDescent="0.25"/>
    <row r="69" ht="15.75" customHeight="1" x14ac:dyDescent="0.25"/>
    <row r="70" ht="15.75" customHeight="1" x14ac:dyDescent="0.25"/>
    <row r="71" ht="15.75" customHeight="1" x14ac:dyDescent="0.25"/>
    <row r="72" ht="15" customHeight="1" x14ac:dyDescent="0.25"/>
    <row r="73" ht="15" customHeight="1" x14ac:dyDescent="0.25"/>
    <row r="74" ht="15.75" customHeight="1" x14ac:dyDescent="0.25"/>
    <row r="75" ht="15.75" customHeight="1" x14ac:dyDescent="0.25"/>
    <row r="76" ht="15.75" customHeight="1" x14ac:dyDescent="0.25"/>
    <row r="77" ht="15" customHeight="1" x14ac:dyDescent="0.25"/>
    <row r="78" ht="15" customHeight="1" x14ac:dyDescent="0.25"/>
    <row r="79" ht="15.75" customHeight="1" x14ac:dyDescent="0.25"/>
    <row r="80" ht="15.75" customHeight="1" x14ac:dyDescent="0.25"/>
    <row r="81" ht="15.75" customHeight="1" x14ac:dyDescent="0.25"/>
    <row r="82" ht="15" customHeight="1" x14ac:dyDescent="0.25"/>
    <row r="83" ht="15" customHeight="1" x14ac:dyDescent="0.25"/>
    <row r="84" ht="15.75" customHeight="1" x14ac:dyDescent="0.25"/>
    <row r="85" ht="15" customHeight="1" x14ac:dyDescent="0.25"/>
    <row r="86" ht="15" customHeight="1" x14ac:dyDescent="0.25"/>
    <row r="87" ht="15.75" customHeight="1" x14ac:dyDescent="0.25"/>
    <row r="88" ht="15" customHeight="1" x14ac:dyDescent="0.25"/>
    <row r="89" ht="15" customHeight="1" x14ac:dyDescent="0.25"/>
    <row r="90" ht="15.75" customHeight="1" x14ac:dyDescent="0.25"/>
    <row r="91" ht="15.75" customHeight="1" x14ac:dyDescent="0.25"/>
    <row r="92" ht="15.75" customHeight="1" x14ac:dyDescent="0.25"/>
    <row r="93" ht="15" customHeight="1" x14ac:dyDescent="0.25"/>
    <row r="94" ht="15" customHeight="1" x14ac:dyDescent="0.25"/>
    <row r="95" ht="15.75" customHeight="1" x14ac:dyDescent="0.25"/>
    <row r="96" ht="15.75" customHeight="1" x14ac:dyDescent="0.25"/>
    <row r="97" ht="15.75" customHeight="1" x14ac:dyDescent="0.25"/>
    <row r="98" ht="15" customHeight="1" x14ac:dyDescent="0.25"/>
    <row r="99" ht="15" customHeight="1" x14ac:dyDescent="0.25"/>
    <row r="100" ht="15.75" customHeight="1" x14ac:dyDescent="0.25"/>
    <row r="101" ht="15.75" customHeight="1" x14ac:dyDescent="0.25"/>
    <row r="102" ht="15.75" customHeight="1" x14ac:dyDescent="0.25"/>
    <row r="103" ht="15" customHeight="1" x14ac:dyDescent="0.25"/>
    <row r="104" ht="15" customHeight="1" x14ac:dyDescent="0.25"/>
  </sheetData>
  <sheetProtection formatCells="0"/>
  <customSheetViews>
    <customSheetView guid="{9D1D14F5-8C2B-4583-83B3-9F89558F07EC}" scale="45">
      <pane xSplit="4" ySplit="7" topLeftCell="BZ8" activePane="bottomRight" state="frozen"/>
      <selection pane="bottomRight" activeCell="E7" sqref="E7:DD7"/>
      <pageMargins left="0.7" right="0.7" top="0.75" bottom="0.75" header="0.3" footer="0.3"/>
    </customSheetView>
  </customSheetViews>
  <mergeCells count="12">
    <mergeCell ref="O2:S2"/>
    <mergeCell ref="S3:S4"/>
    <mergeCell ref="B11:B57"/>
    <mergeCell ref="B5:C5"/>
    <mergeCell ref="B3:B4"/>
    <mergeCell ref="C3:C4"/>
    <mergeCell ref="D3:D4"/>
    <mergeCell ref="I3:I4"/>
    <mergeCell ref="E2:I2"/>
    <mergeCell ref="J2:N2"/>
    <mergeCell ref="N3:N4"/>
    <mergeCell ref="B1: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opLeftCell="D1" workbookViewId="0">
      <selection activeCell="U19" sqref="U19"/>
    </sheetView>
  </sheetViews>
  <sheetFormatPr defaultColWidth="19.7109375" defaultRowHeight="18.75" x14ac:dyDescent="0.3"/>
  <cols>
    <col min="1" max="1" width="1.28515625" style="6" customWidth="1"/>
    <col min="2" max="2" width="5.140625" style="5" customWidth="1"/>
    <col min="3" max="3" width="28.5703125" style="5" customWidth="1"/>
    <col min="4" max="4" width="67.85546875" style="11" customWidth="1"/>
    <col min="5" max="5" width="22" style="11" customWidth="1"/>
    <col min="6" max="6" width="13.85546875" style="5" customWidth="1"/>
    <col min="7" max="10" width="6.42578125" style="5" customWidth="1"/>
    <col min="11" max="11" width="13.42578125" style="5" customWidth="1"/>
    <col min="12" max="12" width="6.140625" style="5" customWidth="1"/>
    <col min="13" max="13" width="6.42578125" style="5" customWidth="1"/>
    <col min="14" max="14" width="6.28515625" style="5" customWidth="1"/>
    <col min="15" max="15" width="6.140625" style="5" customWidth="1"/>
    <col min="16" max="16" width="13.42578125" style="5" customWidth="1"/>
    <col min="17" max="20" width="6.28515625" style="5" customWidth="1"/>
    <col min="21" max="21" width="13.42578125" style="5" customWidth="1"/>
    <col min="22" max="16384" width="19.7109375" style="5"/>
  </cols>
  <sheetData>
    <row r="1" spans="1:21" ht="33.75" customHeight="1" thickBot="1" x14ac:dyDescent="0.35">
      <c r="B1" s="610" t="s">
        <v>767</v>
      </c>
      <c r="C1" s="610"/>
      <c r="D1" s="610"/>
      <c r="E1" s="610"/>
      <c r="F1" s="610"/>
    </row>
    <row r="2" spans="1:21" ht="30.75" customHeight="1" thickBot="1" x14ac:dyDescent="0.35">
      <c r="B2" s="611"/>
      <c r="C2" s="611"/>
      <c r="D2" s="611"/>
      <c r="E2" s="611"/>
      <c r="F2" s="611"/>
      <c r="G2" s="844" t="s">
        <v>765</v>
      </c>
      <c r="H2" s="845"/>
      <c r="I2" s="845"/>
      <c r="J2" s="845"/>
      <c r="K2" s="846"/>
      <c r="L2" s="844" t="s">
        <v>772</v>
      </c>
      <c r="M2" s="845"/>
      <c r="N2" s="845"/>
      <c r="O2" s="845"/>
      <c r="P2" s="846"/>
      <c r="Q2" s="844" t="s">
        <v>776</v>
      </c>
      <c r="R2" s="845"/>
      <c r="S2" s="845"/>
      <c r="T2" s="845"/>
      <c r="U2" s="846"/>
    </row>
    <row r="3" spans="1:21" s="36" customFormat="1" ht="146.25" customHeight="1" x14ac:dyDescent="0.2">
      <c r="B3" s="615" t="s">
        <v>57</v>
      </c>
      <c r="C3" s="615" t="s">
        <v>123</v>
      </c>
      <c r="D3" s="618" t="s">
        <v>131</v>
      </c>
      <c r="E3" s="619"/>
      <c r="F3" s="615" t="s">
        <v>163</v>
      </c>
      <c r="G3" s="344" t="s">
        <v>761</v>
      </c>
      <c r="H3" s="344"/>
      <c r="I3" s="344"/>
      <c r="J3" s="344"/>
      <c r="K3" s="514" t="s">
        <v>769</v>
      </c>
      <c r="L3" s="344" t="s">
        <v>761</v>
      </c>
      <c r="M3" s="344"/>
      <c r="N3" s="344"/>
      <c r="O3" s="344"/>
      <c r="P3" s="514" t="s">
        <v>773</v>
      </c>
      <c r="Q3" s="344" t="s">
        <v>761</v>
      </c>
      <c r="R3" s="344"/>
      <c r="S3" s="344"/>
      <c r="T3" s="344"/>
      <c r="U3" s="514" t="s">
        <v>781</v>
      </c>
    </row>
    <row r="4" spans="1:21" s="35" customFormat="1" ht="20.45" customHeight="1" thickBot="1" x14ac:dyDescent="0.25">
      <c r="B4" s="515"/>
      <c r="C4" s="515"/>
      <c r="D4" s="620"/>
      <c r="E4" s="621"/>
      <c r="F4" s="515"/>
      <c r="G4" s="55">
        <v>103</v>
      </c>
      <c r="H4" s="55"/>
      <c r="I4" s="55"/>
      <c r="J4" s="55"/>
      <c r="K4" s="515"/>
      <c r="L4" s="55">
        <v>103</v>
      </c>
      <c r="M4" s="55"/>
      <c r="N4" s="55"/>
      <c r="O4" s="55"/>
      <c r="P4" s="515"/>
      <c r="Q4" s="55">
        <v>103</v>
      </c>
      <c r="R4" s="55"/>
      <c r="S4" s="55"/>
      <c r="T4" s="55"/>
      <c r="U4" s="515"/>
    </row>
    <row r="5" spans="1:21" s="29" customFormat="1" ht="16.5" customHeight="1" x14ac:dyDescent="0.35">
      <c r="A5" s="28"/>
      <c r="B5" s="52"/>
      <c r="C5" s="591" t="s">
        <v>686</v>
      </c>
      <c r="D5" s="591"/>
      <c r="E5" s="591"/>
      <c r="F5" s="145">
        <f>K5+P5</f>
        <v>0</v>
      </c>
      <c r="G5" s="145">
        <f t="shared" ref="G5:J5" si="0">G11</f>
        <v>0</v>
      </c>
      <c r="H5" s="145">
        <f t="shared" si="0"/>
        <v>0</v>
      </c>
      <c r="I5" s="145">
        <f t="shared" si="0"/>
        <v>0</v>
      </c>
      <c r="J5" s="145">
        <f t="shared" si="0"/>
        <v>0</v>
      </c>
      <c r="K5" s="350">
        <f>G5+H5+I5+J5</f>
        <v>0</v>
      </c>
      <c r="L5" s="145">
        <f t="shared" ref="L5:O5" si="1">L11</f>
        <v>0</v>
      </c>
      <c r="M5" s="145">
        <f t="shared" si="1"/>
        <v>0</v>
      </c>
      <c r="N5" s="145">
        <f t="shared" si="1"/>
        <v>0</v>
      </c>
      <c r="O5" s="145">
        <f t="shared" si="1"/>
        <v>0</v>
      </c>
      <c r="P5" s="350">
        <f>L5+M5+N5+O5</f>
        <v>0</v>
      </c>
      <c r="Q5" s="145">
        <f t="shared" ref="Q5:T5" si="2">Q11</f>
        <v>0</v>
      </c>
      <c r="R5" s="145">
        <f t="shared" si="2"/>
        <v>0</v>
      </c>
      <c r="S5" s="145">
        <f t="shared" si="2"/>
        <v>0</v>
      </c>
      <c r="T5" s="145">
        <f t="shared" si="2"/>
        <v>0</v>
      </c>
      <c r="U5" s="350">
        <f>Q5+R5+S5+T5</f>
        <v>0</v>
      </c>
    </row>
    <row r="6" spans="1:21" s="29" customFormat="1" ht="16.5" customHeight="1" x14ac:dyDescent="0.35">
      <c r="A6" s="28"/>
      <c r="B6" s="33"/>
      <c r="C6" s="593" t="s">
        <v>687</v>
      </c>
      <c r="D6" s="593"/>
      <c r="E6" s="593"/>
      <c r="F6" s="145">
        <f t="shared" ref="F6:F13" si="3">K6+P6</f>
        <v>0</v>
      </c>
      <c r="G6" s="145">
        <f t="shared" ref="G6:J6" si="4">G12</f>
        <v>0</v>
      </c>
      <c r="H6" s="145">
        <f t="shared" si="4"/>
        <v>0</v>
      </c>
      <c r="I6" s="145">
        <f t="shared" si="4"/>
        <v>0</v>
      </c>
      <c r="J6" s="145">
        <f t="shared" si="4"/>
        <v>0</v>
      </c>
      <c r="K6" s="350">
        <f t="shared" ref="K6:K13" si="5">G6+H6+I6+J6</f>
        <v>0</v>
      </c>
      <c r="L6" s="145">
        <f t="shared" ref="L6:O6" si="6">L12</f>
        <v>0</v>
      </c>
      <c r="M6" s="145">
        <f t="shared" si="6"/>
        <v>0</v>
      </c>
      <c r="N6" s="145">
        <f t="shared" si="6"/>
        <v>0</v>
      </c>
      <c r="O6" s="145">
        <f t="shared" si="6"/>
        <v>0</v>
      </c>
      <c r="P6" s="350">
        <f t="shared" ref="P6:P13" si="7">L6+M6+N6+O6</f>
        <v>0</v>
      </c>
      <c r="Q6" s="145">
        <f t="shared" ref="Q6:T6" si="8">Q12</f>
        <v>0</v>
      </c>
      <c r="R6" s="145">
        <f t="shared" si="8"/>
        <v>0</v>
      </c>
      <c r="S6" s="145">
        <f t="shared" si="8"/>
        <v>0</v>
      </c>
      <c r="T6" s="145">
        <f t="shared" si="8"/>
        <v>0</v>
      </c>
      <c r="U6" s="350">
        <f t="shared" ref="U6:U13" si="9">Q6+R6+S6+T6</f>
        <v>0</v>
      </c>
    </row>
    <row r="7" spans="1:21" s="29" customFormat="1" ht="16.5" customHeight="1" thickBot="1" x14ac:dyDescent="0.4">
      <c r="A7" s="28"/>
      <c r="B7" s="41"/>
      <c r="C7" s="616" t="s">
        <v>688</v>
      </c>
      <c r="D7" s="616"/>
      <c r="E7" s="616"/>
      <c r="F7" s="145">
        <f t="shared" si="3"/>
        <v>0</v>
      </c>
      <c r="G7" s="145">
        <f t="shared" ref="G7:J7" si="10">G13</f>
        <v>0</v>
      </c>
      <c r="H7" s="145">
        <f t="shared" si="10"/>
        <v>0</v>
      </c>
      <c r="I7" s="145">
        <f t="shared" si="10"/>
        <v>0</v>
      </c>
      <c r="J7" s="145">
        <f t="shared" si="10"/>
        <v>0</v>
      </c>
      <c r="K7" s="350">
        <f t="shared" si="5"/>
        <v>0</v>
      </c>
      <c r="L7" s="145">
        <f t="shared" ref="L7:O7" si="11">L13</f>
        <v>0</v>
      </c>
      <c r="M7" s="145">
        <f t="shared" si="11"/>
        <v>0</v>
      </c>
      <c r="N7" s="145">
        <f t="shared" si="11"/>
        <v>0</v>
      </c>
      <c r="O7" s="145">
        <f t="shared" si="11"/>
        <v>0</v>
      </c>
      <c r="P7" s="350">
        <f t="shared" si="7"/>
        <v>0</v>
      </c>
      <c r="Q7" s="145">
        <f t="shared" ref="Q7:T7" si="12">Q13</f>
        <v>0</v>
      </c>
      <c r="R7" s="145">
        <f t="shared" si="12"/>
        <v>0</v>
      </c>
      <c r="S7" s="145">
        <f t="shared" si="12"/>
        <v>0</v>
      </c>
      <c r="T7" s="145">
        <f t="shared" si="12"/>
        <v>0</v>
      </c>
      <c r="U7" s="350">
        <f t="shared" si="9"/>
        <v>0</v>
      </c>
    </row>
    <row r="8" spans="1:21" s="29" customFormat="1" ht="16.5" customHeight="1" x14ac:dyDescent="0.35">
      <c r="A8" s="28"/>
      <c r="B8" s="583">
        <v>1</v>
      </c>
      <c r="C8" s="838" t="s">
        <v>332</v>
      </c>
      <c r="D8" s="841" t="s">
        <v>685</v>
      </c>
      <c r="E8" s="56" t="s">
        <v>120</v>
      </c>
      <c r="F8" s="145">
        <f t="shared" si="3"/>
        <v>0</v>
      </c>
      <c r="G8" s="147">
        <v>0</v>
      </c>
      <c r="H8" s="250"/>
      <c r="I8" s="147"/>
      <c r="J8" s="147"/>
      <c r="K8" s="350">
        <f t="shared" si="5"/>
        <v>0</v>
      </c>
      <c r="L8" s="147">
        <v>0</v>
      </c>
      <c r="M8" s="453"/>
      <c r="N8" s="453"/>
      <c r="O8" s="453"/>
      <c r="P8" s="350">
        <f t="shared" si="7"/>
        <v>0</v>
      </c>
      <c r="Q8" s="147">
        <v>0</v>
      </c>
      <c r="R8" s="453"/>
      <c r="S8" s="453"/>
      <c r="T8" s="453"/>
      <c r="U8" s="350">
        <f t="shared" si="9"/>
        <v>0</v>
      </c>
    </row>
    <row r="9" spans="1:21" s="29" customFormat="1" ht="16.5" customHeight="1" x14ac:dyDescent="0.35">
      <c r="A9" s="28"/>
      <c r="B9" s="552"/>
      <c r="C9" s="839"/>
      <c r="D9" s="842"/>
      <c r="E9" s="57" t="s">
        <v>207</v>
      </c>
      <c r="F9" s="145">
        <f t="shared" si="3"/>
        <v>0</v>
      </c>
      <c r="G9" s="149">
        <v>0</v>
      </c>
      <c r="H9" s="251"/>
      <c r="I9" s="149"/>
      <c r="J9" s="149"/>
      <c r="K9" s="350">
        <f t="shared" si="5"/>
        <v>0</v>
      </c>
      <c r="L9" s="149">
        <v>0</v>
      </c>
      <c r="M9" s="453"/>
      <c r="N9" s="453"/>
      <c r="O9" s="453"/>
      <c r="P9" s="350">
        <f t="shared" si="7"/>
        <v>0</v>
      </c>
      <c r="Q9" s="149">
        <v>0</v>
      </c>
      <c r="R9" s="453"/>
      <c r="S9" s="453"/>
      <c r="T9" s="453"/>
      <c r="U9" s="350">
        <f t="shared" si="9"/>
        <v>0</v>
      </c>
    </row>
    <row r="10" spans="1:21" s="29" customFormat="1" ht="16.5" customHeight="1" thickBot="1" x14ac:dyDescent="0.4">
      <c r="A10" s="28"/>
      <c r="B10" s="552"/>
      <c r="C10" s="839"/>
      <c r="D10" s="843"/>
      <c r="E10" s="58" t="s">
        <v>116</v>
      </c>
      <c r="F10" s="145">
        <f t="shared" si="3"/>
        <v>0</v>
      </c>
      <c r="G10" s="151">
        <v>0</v>
      </c>
      <c r="H10" s="252"/>
      <c r="I10" s="151"/>
      <c r="J10" s="151"/>
      <c r="K10" s="350">
        <f t="shared" si="5"/>
        <v>0</v>
      </c>
      <c r="L10" s="151">
        <v>0</v>
      </c>
      <c r="M10" s="453"/>
      <c r="N10" s="453"/>
      <c r="O10" s="453"/>
      <c r="P10" s="350">
        <f t="shared" si="7"/>
        <v>0</v>
      </c>
      <c r="Q10" s="151">
        <v>0</v>
      </c>
      <c r="R10" s="453"/>
      <c r="S10" s="453"/>
      <c r="T10" s="453"/>
      <c r="U10" s="350">
        <f t="shared" si="9"/>
        <v>0</v>
      </c>
    </row>
    <row r="11" spans="1:21" s="29" customFormat="1" ht="16.5" customHeight="1" x14ac:dyDescent="0.35">
      <c r="A11" s="28"/>
      <c r="B11" s="552"/>
      <c r="C11" s="839"/>
      <c r="D11" s="598" t="s">
        <v>686</v>
      </c>
      <c r="E11" s="599"/>
      <c r="F11" s="145">
        <f t="shared" si="3"/>
        <v>0</v>
      </c>
      <c r="G11" s="146">
        <f t="shared" ref="G11:J13" si="13">G8</f>
        <v>0</v>
      </c>
      <c r="H11" s="146">
        <f t="shared" si="13"/>
        <v>0</v>
      </c>
      <c r="I11" s="146">
        <f t="shared" si="13"/>
        <v>0</v>
      </c>
      <c r="J11" s="146">
        <f t="shared" si="13"/>
        <v>0</v>
      </c>
      <c r="K11" s="350">
        <f t="shared" si="5"/>
        <v>0</v>
      </c>
      <c r="L11" s="146">
        <f t="shared" ref="L11:L13" si="14">L8</f>
        <v>0</v>
      </c>
      <c r="M11" s="146">
        <f t="shared" ref="M11:O11" si="15">M8</f>
        <v>0</v>
      </c>
      <c r="N11" s="146">
        <f t="shared" si="15"/>
        <v>0</v>
      </c>
      <c r="O11" s="146">
        <f t="shared" si="15"/>
        <v>0</v>
      </c>
      <c r="P11" s="350">
        <f t="shared" si="7"/>
        <v>0</v>
      </c>
      <c r="Q11" s="146">
        <f t="shared" ref="Q11:T13" si="16">Q8</f>
        <v>0</v>
      </c>
      <c r="R11" s="146">
        <f t="shared" si="16"/>
        <v>0</v>
      </c>
      <c r="S11" s="146">
        <f t="shared" si="16"/>
        <v>0</v>
      </c>
      <c r="T11" s="146">
        <f t="shared" si="16"/>
        <v>0</v>
      </c>
      <c r="U11" s="350">
        <f t="shared" si="9"/>
        <v>0</v>
      </c>
    </row>
    <row r="12" spans="1:21" s="29" customFormat="1" ht="16.5" customHeight="1" x14ac:dyDescent="0.35">
      <c r="A12" s="28"/>
      <c r="B12" s="552"/>
      <c r="C12" s="839"/>
      <c r="D12" s="603" t="s">
        <v>687</v>
      </c>
      <c r="E12" s="604"/>
      <c r="F12" s="145">
        <f t="shared" si="3"/>
        <v>0</v>
      </c>
      <c r="G12" s="146">
        <f t="shared" si="13"/>
        <v>0</v>
      </c>
      <c r="H12" s="146">
        <f t="shared" si="13"/>
        <v>0</v>
      </c>
      <c r="I12" s="146">
        <f t="shared" si="13"/>
        <v>0</v>
      </c>
      <c r="J12" s="146">
        <f t="shared" si="13"/>
        <v>0</v>
      </c>
      <c r="K12" s="350">
        <f t="shared" si="5"/>
        <v>0</v>
      </c>
      <c r="L12" s="146">
        <f t="shared" si="14"/>
        <v>0</v>
      </c>
      <c r="M12" s="146">
        <f t="shared" ref="M12:O12" si="17">M9</f>
        <v>0</v>
      </c>
      <c r="N12" s="146">
        <f t="shared" si="17"/>
        <v>0</v>
      </c>
      <c r="O12" s="146">
        <f t="shared" si="17"/>
        <v>0</v>
      </c>
      <c r="P12" s="350">
        <f t="shared" si="7"/>
        <v>0</v>
      </c>
      <c r="Q12" s="146">
        <f t="shared" si="16"/>
        <v>0</v>
      </c>
      <c r="R12" s="146">
        <f t="shared" si="16"/>
        <v>0</v>
      </c>
      <c r="S12" s="146">
        <f t="shared" si="16"/>
        <v>0</v>
      </c>
      <c r="T12" s="146">
        <f t="shared" si="16"/>
        <v>0</v>
      </c>
      <c r="U12" s="350">
        <f t="shared" si="9"/>
        <v>0</v>
      </c>
    </row>
    <row r="13" spans="1:21" s="29" customFormat="1" ht="16.5" customHeight="1" thickBot="1" x14ac:dyDescent="0.4">
      <c r="A13" s="28"/>
      <c r="B13" s="837"/>
      <c r="C13" s="840"/>
      <c r="D13" s="601" t="s">
        <v>688</v>
      </c>
      <c r="E13" s="602"/>
      <c r="F13" s="145">
        <f t="shared" si="3"/>
        <v>0</v>
      </c>
      <c r="G13" s="146">
        <f t="shared" si="13"/>
        <v>0</v>
      </c>
      <c r="H13" s="146">
        <f t="shared" si="13"/>
        <v>0</v>
      </c>
      <c r="I13" s="146">
        <f t="shared" si="13"/>
        <v>0</v>
      </c>
      <c r="J13" s="146">
        <f t="shared" si="13"/>
        <v>0</v>
      </c>
      <c r="K13" s="350">
        <f t="shared" si="5"/>
        <v>0</v>
      </c>
      <c r="L13" s="146">
        <f t="shared" si="14"/>
        <v>0</v>
      </c>
      <c r="M13" s="146">
        <f t="shared" ref="M13:O13" si="18">M10</f>
        <v>0</v>
      </c>
      <c r="N13" s="146">
        <f t="shared" si="18"/>
        <v>0</v>
      </c>
      <c r="O13" s="146">
        <f t="shared" si="18"/>
        <v>0</v>
      </c>
      <c r="P13" s="350">
        <f t="shared" si="7"/>
        <v>0</v>
      </c>
      <c r="Q13" s="146">
        <f t="shared" si="16"/>
        <v>0</v>
      </c>
      <c r="R13" s="146">
        <f t="shared" si="16"/>
        <v>0</v>
      </c>
      <c r="S13" s="146">
        <f t="shared" si="16"/>
        <v>0</v>
      </c>
      <c r="T13" s="146">
        <f t="shared" si="16"/>
        <v>0</v>
      </c>
      <c r="U13" s="350">
        <f t="shared" si="9"/>
        <v>0</v>
      </c>
    </row>
  </sheetData>
  <mergeCells count="20">
    <mergeCell ref="Q2:U2"/>
    <mergeCell ref="U3:U4"/>
    <mergeCell ref="K3:K4"/>
    <mergeCell ref="G2:K2"/>
    <mergeCell ref="L2:P2"/>
    <mergeCell ref="P3:P4"/>
    <mergeCell ref="C6:E6"/>
    <mergeCell ref="B1:F2"/>
    <mergeCell ref="B3:B4"/>
    <mergeCell ref="B8:B13"/>
    <mergeCell ref="C7:E7"/>
    <mergeCell ref="C8:C13"/>
    <mergeCell ref="D8:D10"/>
    <mergeCell ref="D11:E11"/>
    <mergeCell ref="D12:E12"/>
    <mergeCell ref="D13:E13"/>
    <mergeCell ref="C3:C4"/>
    <mergeCell ref="D3:E4"/>
    <mergeCell ref="F3:F4"/>
    <mergeCell ref="C5:E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opLeftCell="D1" workbookViewId="0">
      <selection activeCell="F6" sqref="F6:F40"/>
    </sheetView>
  </sheetViews>
  <sheetFormatPr defaultColWidth="19.7109375" defaultRowHeight="18.75" x14ac:dyDescent="0.3"/>
  <cols>
    <col min="1" max="1" width="1.28515625" style="6" customWidth="1"/>
    <col min="2" max="2" width="5.140625" style="5" customWidth="1"/>
    <col min="3" max="3" width="28.5703125" style="5" customWidth="1"/>
    <col min="4" max="4" width="67.85546875" style="11" customWidth="1"/>
    <col min="5" max="5" width="22" style="11" customWidth="1"/>
    <col min="6" max="6" width="13.85546875" style="5" customWidth="1"/>
    <col min="7" max="10" width="6.42578125" style="5" customWidth="1"/>
    <col min="11" max="11" width="13.7109375" style="5" customWidth="1"/>
    <col min="12" max="12" width="6.42578125" style="5" customWidth="1"/>
    <col min="13" max="13" width="6.5703125" style="5" customWidth="1"/>
    <col min="14" max="14" width="6.28515625" style="5" customWidth="1"/>
    <col min="15" max="15" width="6.42578125" style="5" customWidth="1"/>
    <col min="16" max="16" width="13.28515625" style="5" customWidth="1"/>
    <col min="17" max="17" width="6.42578125" style="5" customWidth="1"/>
    <col min="18" max="19" width="6" style="5" customWidth="1"/>
    <col min="20" max="20" width="6.140625" style="5" customWidth="1"/>
    <col min="21" max="21" width="13" style="5" customWidth="1"/>
    <col min="22" max="16384" width="19.7109375" style="5"/>
  </cols>
  <sheetData>
    <row r="1" spans="1:21" ht="33.75" customHeight="1" thickBot="1" x14ac:dyDescent="0.35">
      <c r="B1" s="610" t="s">
        <v>768</v>
      </c>
      <c r="C1" s="610"/>
      <c r="D1" s="610"/>
      <c r="E1" s="610"/>
      <c r="F1" s="610"/>
    </row>
    <row r="2" spans="1:21" ht="30.75" customHeight="1" thickBot="1" x14ac:dyDescent="0.35">
      <c r="B2" s="611"/>
      <c r="C2" s="611"/>
      <c r="D2" s="611"/>
      <c r="E2" s="611"/>
      <c r="F2" s="611"/>
      <c r="G2" s="844" t="s">
        <v>765</v>
      </c>
      <c r="H2" s="845"/>
      <c r="I2" s="845"/>
      <c r="J2" s="845"/>
      <c r="K2" s="846"/>
      <c r="L2" s="844" t="s">
        <v>772</v>
      </c>
      <c r="M2" s="845"/>
      <c r="N2" s="845"/>
      <c r="O2" s="845"/>
      <c r="P2" s="846"/>
      <c r="Q2" s="844" t="s">
        <v>776</v>
      </c>
      <c r="R2" s="845"/>
      <c r="S2" s="845"/>
      <c r="T2" s="845"/>
      <c r="U2" s="846"/>
    </row>
    <row r="3" spans="1:21" s="36" customFormat="1" ht="146.25" customHeight="1" x14ac:dyDescent="0.2">
      <c r="B3" s="615" t="s">
        <v>57</v>
      </c>
      <c r="C3" s="615" t="s">
        <v>123</v>
      </c>
      <c r="D3" s="618" t="s">
        <v>131</v>
      </c>
      <c r="E3" s="619"/>
      <c r="F3" s="615" t="s">
        <v>163</v>
      </c>
      <c r="G3" s="344" t="s">
        <v>332</v>
      </c>
      <c r="H3" s="343" t="s">
        <v>762</v>
      </c>
      <c r="I3" s="343" t="s">
        <v>763</v>
      </c>
      <c r="J3" s="343" t="s">
        <v>764</v>
      </c>
      <c r="K3" s="847" t="s">
        <v>766</v>
      </c>
      <c r="L3" s="344" t="s">
        <v>332</v>
      </c>
      <c r="M3" s="343" t="s">
        <v>762</v>
      </c>
      <c r="N3" s="343" t="s">
        <v>763</v>
      </c>
      <c r="O3" s="343" t="s">
        <v>764</v>
      </c>
      <c r="P3" s="847" t="s">
        <v>771</v>
      </c>
      <c r="Q3" s="344" t="s">
        <v>332</v>
      </c>
      <c r="R3" s="343" t="s">
        <v>762</v>
      </c>
      <c r="S3" s="343" t="s">
        <v>763</v>
      </c>
      <c r="T3" s="343" t="s">
        <v>764</v>
      </c>
      <c r="U3" s="847" t="s">
        <v>777</v>
      </c>
    </row>
    <row r="4" spans="1:21" s="35" customFormat="1" ht="20.45" customHeight="1" thickBot="1" x14ac:dyDescent="0.25">
      <c r="B4" s="515"/>
      <c r="C4" s="515"/>
      <c r="D4" s="620"/>
      <c r="E4" s="621"/>
      <c r="F4" s="515"/>
      <c r="G4" s="55">
        <v>103</v>
      </c>
      <c r="H4" s="55">
        <v>172</v>
      </c>
      <c r="I4" s="55">
        <v>173</v>
      </c>
      <c r="J4" s="55">
        <v>174</v>
      </c>
      <c r="K4" s="515"/>
      <c r="L4" s="55">
        <v>103</v>
      </c>
      <c r="M4" s="55">
        <v>172</v>
      </c>
      <c r="N4" s="55">
        <v>173</v>
      </c>
      <c r="O4" s="55">
        <v>174</v>
      </c>
      <c r="P4" s="515"/>
      <c r="Q4" s="55">
        <v>103</v>
      </c>
      <c r="R4" s="55">
        <v>172</v>
      </c>
      <c r="S4" s="55">
        <v>173</v>
      </c>
      <c r="T4" s="55">
        <v>174</v>
      </c>
      <c r="U4" s="515"/>
    </row>
    <row r="5" spans="1:21" s="29" customFormat="1" ht="16.5" customHeight="1" x14ac:dyDescent="0.35">
      <c r="A5" s="28"/>
      <c r="B5" s="52"/>
      <c r="C5" s="591" t="s">
        <v>686</v>
      </c>
      <c r="D5" s="591"/>
      <c r="E5" s="591"/>
      <c r="F5" s="145">
        <f>K5+P5+U5</f>
        <v>626</v>
      </c>
      <c r="G5" s="145">
        <f t="shared" ref="G5:J7" si="0">G11+G38</f>
        <v>166</v>
      </c>
      <c r="H5" s="145">
        <f t="shared" si="0"/>
        <v>4</v>
      </c>
      <c r="I5" s="145">
        <f t="shared" si="0"/>
        <v>13</v>
      </c>
      <c r="J5" s="145">
        <f t="shared" si="0"/>
        <v>3</v>
      </c>
      <c r="K5" s="350">
        <f>G5+H5+I5+J5</f>
        <v>186</v>
      </c>
      <c r="L5" s="145">
        <f t="shared" ref="L5:O5" si="1">L11+L38</f>
        <v>227</v>
      </c>
      <c r="M5" s="145">
        <f t="shared" si="1"/>
        <v>4</v>
      </c>
      <c r="N5" s="145">
        <f t="shared" si="1"/>
        <v>5</v>
      </c>
      <c r="O5" s="145">
        <f t="shared" si="1"/>
        <v>1</v>
      </c>
      <c r="P5" s="350">
        <f>L5+M5+N5+O5</f>
        <v>237</v>
      </c>
      <c r="Q5" s="145">
        <f t="shared" ref="Q5:T5" si="2">Q11+Q38</f>
        <v>190</v>
      </c>
      <c r="R5" s="145">
        <f t="shared" si="2"/>
        <v>2</v>
      </c>
      <c r="S5" s="145">
        <f t="shared" si="2"/>
        <v>7</v>
      </c>
      <c r="T5" s="145">
        <f t="shared" si="2"/>
        <v>4</v>
      </c>
      <c r="U5" s="350">
        <f>Q5+R5+S5+T5</f>
        <v>203</v>
      </c>
    </row>
    <row r="6" spans="1:21" s="29" customFormat="1" ht="16.5" customHeight="1" x14ac:dyDescent="0.35">
      <c r="A6" s="28"/>
      <c r="B6" s="33"/>
      <c r="C6" s="593" t="s">
        <v>687</v>
      </c>
      <c r="D6" s="593"/>
      <c r="E6" s="593"/>
      <c r="F6" s="145">
        <f t="shared" ref="F6:F40" si="3">K6+P6+U6</f>
        <v>0</v>
      </c>
      <c r="G6" s="145">
        <f t="shared" si="0"/>
        <v>0</v>
      </c>
      <c r="H6" s="145">
        <f t="shared" si="0"/>
        <v>0</v>
      </c>
      <c r="I6" s="145">
        <f t="shared" si="0"/>
        <v>0</v>
      </c>
      <c r="J6" s="145">
        <f t="shared" si="0"/>
        <v>0</v>
      </c>
      <c r="K6" s="350">
        <f t="shared" ref="K6:K40" si="4">G6+H6+I6+J6</f>
        <v>0</v>
      </c>
      <c r="L6" s="145">
        <f t="shared" ref="L6:O6" si="5">L12+L39</f>
        <v>0</v>
      </c>
      <c r="M6" s="145">
        <f t="shared" si="5"/>
        <v>0</v>
      </c>
      <c r="N6" s="145">
        <f t="shared" si="5"/>
        <v>0</v>
      </c>
      <c r="O6" s="145">
        <f t="shared" si="5"/>
        <v>0</v>
      </c>
      <c r="P6" s="350">
        <f t="shared" ref="P6:P40" si="6">L6+M6+N6+O6</f>
        <v>0</v>
      </c>
      <c r="Q6" s="145">
        <f t="shared" ref="Q6:T6" si="7">Q12+Q39</f>
        <v>0</v>
      </c>
      <c r="R6" s="145">
        <f t="shared" si="7"/>
        <v>0</v>
      </c>
      <c r="S6" s="145">
        <f t="shared" si="7"/>
        <v>0</v>
      </c>
      <c r="T6" s="145">
        <f t="shared" si="7"/>
        <v>0</v>
      </c>
      <c r="U6" s="350">
        <f t="shared" ref="U6:U40" si="8">Q6+R6+S6+T6</f>
        <v>0</v>
      </c>
    </row>
    <row r="7" spans="1:21" s="29" customFormat="1" ht="16.5" customHeight="1" thickBot="1" x14ac:dyDescent="0.4">
      <c r="A7" s="28"/>
      <c r="B7" s="41"/>
      <c r="C7" s="616" t="s">
        <v>688</v>
      </c>
      <c r="D7" s="616"/>
      <c r="E7" s="616"/>
      <c r="F7" s="145">
        <f t="shared" si="3"/>
        <v>5</v>
      </c>
      <c r="G7" s="145">
        <f t="shared" si="0"/>
        <v>1</v>
      </c>
      <c r="H7" s="145">
        <f t="shared" si="0"/>
        <v>0</v>
      </c>
      <c r="I7" s="145">
        <f t="shared" si="0"/>
        <v>0</v>
      </c>
      <c r="J7" s="145">
        <f t="shared" si="0"/>
        <v>0</v>
      </c>
      <c r="K7" s="350">
        <f t="shared" si="4"/>
        <v>1</v>
      </c>
      <c r="L7" s="145">
        <f t="shared" ref="L7:O7" si="9">L13+L40</f>
        <v>2</v>
      </c>
      <c r="M7" s="145">
        <f t="shared" si="9"/>
        <v>0</v>
      </c>
      <c r="N7" s="145">
        <f t="shared" si="9"/>
        <v>0</v>
      </c>
      <c r="O7" s="145">
        <f t="shared" si="9"/>
        <v>0</v>
      </c>
      <c r="P7" s="350">
        <f t="shared" si="6"/>
        <v>2</v>
      </c>
      <c r="Q7" s="145">
        <f t="shared" ref="Q7:T7" si="10">Q13+Q40</f>
        <v>2</v>
      </c>
      <c r="R7" s="145">
        <f t="shared" si="10"/>
        <v>0</v>
      </c>
      <c r="S7" s="145">
        <f t="shared" si="10"/>
        <v>0</v>
      </c>
      <c r="T7" s="145">
        <f t="shared" si="10"/>
        <v>0</v>
      </c>
      <c r="U7" s="350">
        <f t="shared" si="8"/>
        <v>2</v>
      </c>
    </row>
    <row r="8" spans="1:21" s="29" customFormat="1" ht="16.5" customHeight="1" x14ac:dyDescent="0.35">
      <c r="A8" s="28"/>
      <c r="B8" s="860">
        <v>1</v>
      </c>
      <c r="C8" s="863" t="s">
        <v>46</v>
      </c>
      <c r="D8" s="588" t="s">
        <v>180</v>
      </c>
      <c r="E8" s="56" t="s">
        <v>120</v>
      </c>
      <c r="F8" s="145">
        <f t="shared" si="3"/>
        <v>620</v>
      </c>
      <c r="G8" s="148">
        <v>165</v>
      </c>
      <c r="H8" s="154">
        <v>4</v>
      </c>
      <c r="I8" s="154">
        <v>13</v>
      </c>
      <c r="J8" s="154">
        <v>3</v>
      </c>
      <c r="K8" s="350">
        <f t="shared" si="4"/>
        <v>185</v>
      </c>
      <c r="L8" s="278">
        <v>224</v>
      </c>
      <c r="M8" s="278">
        <v>4</v>
      </c>
      <c r="N8" s="278">
        <v>5</v>
      </c>
      <c r="O8" s="278">
        <v>1</v>
      </c>
      <c r="P8" s="350">
        <f t="shared" si="6"/>
        <v>234</v>
      </c>
      <c r="Q8" s="278">
        <v>188</v>
      </c>
      <c r="R8" s="278">
        <v>2</v>
      </c>
      <c r="S8" s="278">
        <v>7</v>
      </c>
      <c r="T8" s="278">
        <v>4</v>
      </c>
      <c r="U8" s="350">
        <f t="shared" si="8"/>
        <v>201</v>
      </c>
    </row>
    <row r="9" spans="1:21" s="29" customFormat="1" ht="16.5" customHeight="1" x14ac:dyDescent="0.35">
      <c r="A9" s="28"/>
      <c r="B9" s="861"/>
      <c r="C9" s="864"/>
      <c r="D9" s="570"/>
      <c r="E9" s="57" t="s">
        <v>207</v>
      </c>
      <c r="F9" s="145">
        <f t="shared" si="3"/>
        <v>0</v>
      </c>
      <c r="G9" s="150">
        <v>0</v>
      </c>
      <c r="H9" s="155">
        <v>0</v>
      </c>
      <c r="I9" s="155">
        <v>0</v>
      </c>
      <c r="J9" s="155">
        <v>0</v>
      </c>
      <c r="K9" s="350">
        <f t="shared" si="4"/>
        <v>0</v>
      </c>
      <c r="L9" s="278">
        <v>0</v>
      </c>
      <c r="M9" s="278">
        <v>0</v>
      </c>
      <c r="N9" s="278">
        <v>0</v>
      </c>
      <c r="O9" s="278">
        <v>0</v>
      </c>
      <c r="P9" s="350">
        <f t="shared" si="6"/>
        <v>0</v>
      </c>
      <c r="Q9" s="278">
        <v>0</v>
      </c>
      <c r="R9" s="278">
        <v>0</v>
      </c>
      <c r="S9" s="278">
        <v>0</v>
      </c>
      <c r="T9" s="278">
        <v>0</v>
      </c>
      <c r="U9" s="350">
        <f t="shared" si="8"/>
        <v>0</v>
      </c>
    </row>
    <row r="10" spans="1:21" s="29" customFormat="1" ht="30.75" customHeight="1" thickBot="1" x14ac:dyDescent="0.4">
      <c r="A10" s="28"/>
      <c r="B10" s="861"/>
      <c r="C10" s="864"/>
      <c r="D10" s="571"/>
      <c r="E10" s="58" t="s">
        <v>116</v>
      </c>
      <c r="F10" s="145">
        <f t="shared" si="3"/>
        <v>0</v>
      </c>
      <c r="G10" s="152">
        <v>0</v>
      </c>
      <c r="H10" s="153">
        <v>0</v>
      </c>
      <c r="I10" s="153">
        <v>0</v>
      </c>
      <c r="J10" s="153">
        <v>0</v>
      </c>
      <c r="K10" s="350">
        <f t="shared" si="4"/>
        <v>0</v>
      </c>
      <c r="L10" s="280">
        <v>0</v>
      </c>
      <c r="M10" s="280">
        <v>0</v>
      </c>
      <c r="N10" s="280">
        <v>0</v>
      </c>
      <c r="O10" s="280">
        <v>0</v>
      </c>
      <c r="P10" s="350">
        <f t="shared" si="6"/>
        <v>0</v>
      </c>
      <c r="Q10" s="280">
        <v>0</v>
      </c>
      <c r="R10" s="280">
        <v>0</v>
      </c>
      <c r="S10" s="280">
        <v>0</v>
      </c>
      <c r="T10" s="280">
        <v>0</v>
      </c>
      <c r="U10" s="350">
        <f t="shared" si="8"/>
        <v>0</v>
      </c>
    </row>
    <row r="11" spans="1:21" s="29" customFormat="1" ht="16.5" customHeight="1" x14ac:dyDescent="0.35">
      <c r="A11" s="28"/>
      <c r="B11" s="861"/>
      <c r="C11" s="864"/>
      <c r="D11" s="866" t="s">
        <v>167</v>
      </c>
      <c r="E11" s="866"/>
      <c r="F11" s="145">
        <f t="shared" si="3"/>
        <v>620</v>
      </c>
      <c r="G11" s="146">
        <f t="shared" ref="G11:J13" si="11">G8</f>
        <v>165</v>
      </c>
      <c r="H11" s="146">
        <f t="shared" si="11"/>
        <v>4</v>
      </c>
      <c r="I11" s="146">
        <f t="shared" si="11"/>
        <v>13</v>
      </c>
      <c r="J11" s="146">
        <f t="shared" si="11"/>
        <v>3</v>
      </c>
      <c r="K11" s="350">
        <f t="shared" si="4"/>
        <v>185</v>
      </c>
      <c r="L11" s="146">
        <f t="shared" ref="L11:O13" si="12">L8</f>
        <v>224</v>
      </c>
      <c r="M11" s="146">
        <f t="shared" si="12"/>
        <v>4</v>
      </c>
      <c r="N11" s="146">
        <f t="shared" si="12"/>
        <v>5</v>
      </c>
      <c r="O11" s="146">
        <f t="shared" si="12"/>
        <v>1</v>
      </c>
      <c r="P11" s="350">
        <f t="shared" si="6"/>
        <v>234</v>
      </c>
      <c r="Q11" s="146">
        <f t="shared" ref="Q11:T13" si="13">Q8</f>
        <v>188</v>
      </c>
      <c r="R11" s="146">
        <f t="shared" si="13"/>
        <v>2</v>
      </c>
      <c r="S11" s="146">
        <f t="shared" si="13"/>
        <v>7</v>
      </c>
      <c r="T11" s="146">
        <f t="shared" si="13"/>
        <v>4</v>
      </c>
      <c r="U11" s="350">
        <f t="shared" si="8"/>
        <v>201</v>
      </c>
    </row>
    <row r="12" spans="1:21" s="29" customFormat="1" ht="16.5" customHeight="1" x14ac:dyDescent="0.35">
      <c r="A12" s="28"/>
      <c r="B12" s="861"/>
      <c r="C12" s="864"/>
      <c r="D12" s="867" t="s">
        <v>168</v>
      </c>
      <c r="E12" s="867"/>
      <c r="F12" s="145">
        <f t="shared" si="3"/>
        <v>0</v>
      </c>
      <c r="G12" s="146">
        <f t="shared" si="11"/>
        <v>0</v>
      </c>
      <c r="H12" s="146">
        <f t="shared" si="11"/>
        <v>0</v>
      </c>
      <c r="I12" s="146">
        <f t="shared" si="11"/>
        <v>0</v>
      </c>
      <c r="J12" s="146">
        <f t="shared" si="11"/>
        <v>0</v>
      </c>
      <c r="K12" s="350">
        <f t="shared" si="4"/>
        <v>0</v>
      </c>
      <c r="L12" s="146">
        <f t="shared" si="12"/>
        <v>0</v>
      </c>
      <c r="M12" s="146">
        <f t="shared" si="12"/>
        <v>0</v>
      </c>
      <c r="N12" s="146">
        <f t="shared" si="12"/>
        <v>0</v>
      </c>
      <c r="O12" s="146">
        <f t="shared" si="12"/>
        <v>0</v>
      </c>
      <c r="P12" s="350">
        <f t="shared" si="6"/>
        <v>0</v>
      </c>
      <c r="Q12" s="146">
        <f t="shared" si="13"/>
        <v>0</v>
      </c>
      <c r="R12" s="146">
        <f t="shared" si="13"/>
        <v>0</v>
      </c>
      <c r="S12" s="146">
        <f t="shared" si="13"/>
        <v>0</v>
      </c>
      <c r="T12" s="146">
        <f t="shared" si="13"/>
        <v>0</v>
      </c>
      <c r="U12" s="350">
        <f t="shared" si="8"/>
        <v>0</v>
      </c>
    </row>
    <row r="13" spans="1:21" s="29" customFormat="1" ht="16.5" customHeight="1" thickBot="1" x14ac:dyDescent="0.4">
      <c r="A13" s="28"/>
      <c r="B13" s="862"/>
      <c r="C13" s="865"/>
      <c r="D13" s="868" t="s">
        <v>169</v>
      </c>
      <c r="E13" s="868"/>
      <c r="F13" s="145">
        <f t="shared" si="3"/>
        <v>0</v>
      </c>
      <c r="G13" s="146">
        <f t="shared" si="11"/>
        <v>0</v>
      </c>
      <c r="H13" s="146">
        <f t="shared" si="11"/>
        <v>0</v>
      </c>
      <c r="I13" s="146">
        <f t="shared" si="11"/>
        <v>0</v>
      </c>
      <c r="J13" s="146">
        <f t="shared" si="11"/>
        <v>0</v>
      </c>
      <c r="K13" s="350">
        <f t="shared" si="4"/>
        <v>0</v>
      </c>
      <c r="L13" s="146">
        <f t="shared" si="12"/>
        <v>0</v>
      </c>
      <c r="M13" s="146">
        <f t="shared" si="12"/>
        <v>0</v>
      </c>
      <c r="N13" s="146">
        <f t="shared" si="12"/>
        <v>0</v>
      </c>
      <c r="O13" s="146">
        <f t="shared" si="12"/>
        <v>0</v>
      </c>
      <c r="P13" s="350">
        <f t="shared" si="6"/>
        <v>0</v>
      </c>
      <c r="Q13" s="146">
        <f t="shared" si="13"/>
        <v>0</v>
      </c>
      <c r="R13" s="146">
        <f t="shared" si="13"/>
        <v>0</v>
      </c>
      <c r="S13" s="146">
        <f t="shared" si="13"/>
        <v>0</v>
      </c>
      <c r="T13" s="146">
        <f t="shared" si="13"/>
        <v>0</v>
      </c>
      <c r="U13" s="350">
        <f t="shared" si="8"/>
        <v>0</v>
      </c>
    </row>
    <row r="14" spans="1:21" x14ac:dyDescent="0.3">
      <c r="B14" s="553">
        <v>1</v>
      </c>
      <c r="C14" s="856" t="s">
        <v>127</v>
      </c>
      <c r="D14" s="569" t="s">
        <v>582</v>
      </c>
      <c r="E14" s="276" t="s">
        <v>120</v>
      </c>
      <c r="F14" s="145">
        <f t="shared" si="3"/>
        <v>0</v>
      </c>
      <c r="G14" s="148">
        <v>0</v>
      </c>
      <c r="H14" s="154">
        <v>0</v>
      </c>
      <c r="I14" s="154">
        <v>0</v>
      </c>
      <c r="J14" s="154">
        <v>0</v>
      </c>
      <c r="K14" s="350">
        <f t="shared" si="4"/>
        <v>0</v>
      </c>
      <c r="L14" s="154">
        <v>0</v>
      </c>
      <c r="M14" s="154">
        <v>0</v>
      </c>
      <c r="N14" s="154">
        <v>0</v>
      </c>
      <c r="O14" s="154">
        <v>0</v>
      </c>
      <c r="P14" s="350">
        <f t="shared" si="6"/>
        <v>0</v>
      </c>
      <c r="Q14" s="154">
        <v>0</v>
      </c>
      <c r="R14" s="154">
        <v>0</v>
      </c>
      <c r="S14" s="154">
        <v>0</v>
      </c>
      <c r="T14" s="154">
        <v>0</v>
      </c>
      <c r="U14" s="350">
        <f t="shared" si="8"/>
        <v>0</v>
      </c>
    </row>
    <row r="15" spans="1:21" x14ac:dyDescent="0.3">
      <c r="B15" s="550"/>
      <c r="C15" s="857"/>
      <c r="D15" s="570"/>
      <c r="E15" s="277" t="s">
        <v>207</v>
      </c>
      <c r="F15" s="145">
        <f t="shared" si="3"/>
        <v>0</v>
      </c>
      <c r="G15" s="150">
        <v>0</v>
      </c>
      <c r="H15" s="154">
        <v>0</v>
      </c>
      <c r="I15" s="154">
        <v>0</v>
      </c>
      <c r="J15" s="154">
        <v>0</v>
      </c>
      <c r="K15" s="350">
        <f t="shared" si="4"/>
        <v>0</v>
      </c>
      <c r="L15" s="155">
        <v>0</v>
      </c>
      <c r="M15" s="155">
        <v>0</v>
      </c>
      <c r="N15" s="155">
        <v>0</v>
      </c>
      <c r="O15" s="155">
        <v>0</v>
      </c>
      <c r="P15" s="350">
        <f t="shared" si="6"/>
        <v>0</v>
      </c>
      <c r="Q15" s="155">
        <v>0</v>
      </c>
      <c r="R15" s="155">
        <v>0</v>
      </c>
      <c r="S15" s="155">
        <v>0</v>
      </c>
      <c r="T15" s="155">
        <v>0</v>
      </c>
      <c r="U15" s="350">
        <f t="shared" si="8"/>
        <v>0</v>
      </c>
    </row>
    <row r="16" spans="1:21" ht="38.25" customHeight="1" thickBot="1" x14ac:dyDescent="0.35">
      <c r="B16" s="550"/>
      <c r="C16" s="857"/>
      <c r="D16" s="571"/>
      <c r="E16" s="165" t="s">
        <v>116</v>
      </c>
      <c r="F16" s="145">
        <f t="shared" si="3"/>
        <v>0</v>
      </c>
      <c r="G16" s="152">
        <v>0</v>
      </c>
      <c r="H16" s="154">
        <v>0</v>
      </c>
      <c r="I16" s="154">
        <v>0</v>
      </c>
      <c r="J16" s="154">
        <v>0</v>
      </c>
      <c r="K16" s="350">
        <f t="shared" si="4"/>
        <v>0</v>
      </c>
      <c r="L16" s="153">
        <v>0</v>
      </c>
      <c r="M16" s="153">
        <v>0</v>
      </c>
      <c r="N16" s="153">
        <v>0</v>
      </c>
      <c r="O16" s="153">
        <v>0</v>
      </c>
      <c r="P16" s="350">
        <f t="shared" si="6"/>
        <v>0</v>
      </c>
      <c r="Q16" s="153">
        <v>0</v>
      </c>
      <c r="R16" s="153">
        <v>0</v>
      </c>
      <c r="S16" s="153">
        <v>0</v>
      </c>
      <c r="T16" s="153">
        <v>0</v>
      </c>
      <c r="U16" s="350">
        <f t="shared" si="8"/>
        <v>0</v>
      </c>
    </row>
    <row r="17" spans="2:21" x14ac:dyDescent="0.3">
      <c r="B17" s="553">
        <v>2</v>
      </c>
      <c r="C17" s="857"/>
      <c r="D17" s="588" t="s">
        <v>617</v>
      </c>
      <c r="E17" s="276" t="s">
        <v>120</v>
      </c>
      <c r="F17" s="145">
        <f t="shared" si="3"/>
        <v>6</v>
      </c>
      <c r="G17" s="148">
        <v>1</v>
      </c>
      <c r="H17" s="154">
        <v>0</v>
      </c>
      <c r="I17" s="154">
        <v>0</v>
      </c>
      <c r="J17" s="154">
        <v>0</v>
      </c>
      <c r="K17" s="350">
        <f t="shared" si="4"/>
        <v>1</v>
      </c>
      <c r="L17" s="154">
        <v>3</v>
      </c>
      <c r="M17" s="154">
        <v>0</v>
      </c>
      <c r="N17" s="154">
        <v>0</v>
      </c>
      <c r="O17" s="154">
        <v>0</v>
      </c>
      <c r="P17" s="350">
        <f t="shared" si="6"/>
        <v>3</v>
      </c>
      <c r="Q17" s="154">
        <v>2</v>
      </c>
      <c r="R17" s="154">
        <v>0</v>
      </c>
      <c r="S17" s="154">
        <v>0</v>
      </c>
      <c r="T17" s="154">
        <v>0</v>
      </c>
      <c r="U17" s="350">
        <f t="shared" si="8"/>
        <v>2</v>
      </c>
    </row>
    <row r="18" spans="2:21" x14ac:dyDescent="0.3">
      <c r="B18" s="550"/>
      <c r="C18" s="857"/>
      <c r="D18" s="570"/>
      <c r="E18" s="277" t="s">
        <v>207</v>
      </c>
      <c r="F18" s="145">
        <f t="shared" si="3"/>
        <v>0</v>
      </c>
      <c r="G18" s="150">
        <v>0</v>
      </c>
      <c r="H18" s="154">
        <v>0</v>
      </c>
      <c r="I18" s="154">
        <v>0</v>
      </c>
      <c r="J18" s="154">
        <v>0</v>
      </c>
      <c r="K18" s="350">
        <f t="shared" si="4"/>
        <v>0</v>
      </c>
      <c r="L18" s="155">
        <v>0</v>
      </c>
      <c r="M18" s="155">
        <v>0</v>
      </c>
      <c r="N18" s="155">
        <v>0</v>
      </c>
      <c r="O18" s="155">
        <v>0</v>
      </c>
      <c r="P18" s="350">
        <f t="shared" si="6"/>
        <v>0</v>
      </c>
      <c r="Q18" s="155">
        <v>0</v>
      </c>
      <c r="R18" s="155">
        <v>0</v>
      </c>
      <c r="S18" s="155">
        <v>0</v>
      </c>
      <c r="T18" s="155">
        <v>0</v>
      </c>
      <c r="U18" s="350">
        <f t="shared" si="8"/>
        <v>0</v>
      </c>
    </row>
    <row r="19" spans="2:21" ht="19.5" thickBot="1" x14ac:dyDescent="0.35">
      <c r="B19" s="550"/>
      <c r="C19" s="857"/>
      <c r="D19" s="571"/>
      <c r="E19" s="165" t="s">
        <v>116</v>
      </c>
      <c r="F19" s="145">
        <f t="shared" si="3"/>
        <v>5</v>
      </c>
      <c r="G19" s="152">
        <v>1</v>
      </c>
      <c r="H19" s="154">
        <v>0</v>
      </c>
      <c r="I19" s="154">
        <v>0</v>
      </c>
      <c r="J19" s="154">
        <v>0</v>
      </c>
      <c r="K19" s="350">
        <f t="shared" si="4"/>
        <v>1</v>
      </c>
      <c r="L19" s="153">
        <v>2</v>
      </c>
      <c r="M19" s="153">
        <v>0</v>
      </c>
      <c r="N19" s="153">
        <v>0</v>
      </c>
      <c r="O19" s="153">
        <v>0</v>
      </c>
      <c r="P19" s="350">
        <f t="shared" si="6"/>
        <v>2</v>
      </c>
      <c r="Q19" s="153">
        <v>2</v>
      </c>
      <c r="R19" s="153">
        <v>0</v>
      </c>
      <c r="S19" s="153">
        <v>0</v>
      </c>
      <c r="T19" s="153">
        <v>0</v>
      </c>
      <c r="U19" s="350">
        <f t="shared" si="8"/>
        <v>2</v>
      </c>
    </row>
    <row r="20" spans="2:21" x14ac:dyDescent="0.3">
      <c r="B20" s="553">
        <v>3</v>
      </c>
      <c r="C20" s="857"/>
      <c r="D20" s="588" t="s">
        <v>546</v>
      </c>
      <c r="E20" s="276" t="s">
        <v>120</v>
      </c>
      <c r="F20" s="145">
        <f t="shared" si="3"/>
        <v>0</v>
      </c>
      <c r="G20" s="148">
        <v>0</v>
      </c>
      <c r="H20" s="154">
        <v>0</v>
      </c>
      <c r="I20" s="154">
        <v>0</v>
      </c>
      <c r="J20" s="154">
        <v>0</v>
      </c>
      <c r="K20" s="350">
        <f t="shared" si="4"/>
        <v>0</v>
      </c>
      <c r="L20" s="154">
        <v>0</v>
      </c>
      <c r="M20" s="154">
        <v>0</v>
      </c>
      <c r="N20" s="154">
        <v>0</v>
      </c>
      <c r="O20" s="154">
        <v>0</v>
      </c>
      <c r="P20" s="350">
        <f t="shared" si="6"/>
        <v>0</v>
      </c>
      <c r="Q20" s="154">
        <v>0</v>
      </c>
      <c r="R20" s="154">
        <v>0</v>
      </c>
      <c r="S20" s="154">
        <v>0</v>
      </c>
      <c r="T20" s="154">
        <v>0</v>
      </c>
      <c r="U20" s="350">
        <f t="shared" si="8"/>
        <v>0</v>
      </c>
    </row>
    <row r="21" spans="2:21" x14ac:dyDescent="0.3">
      <c r="B21" s="550"/>
      <c r="C21" s="857"/>
      <c r="D21" s="570"/>
      <c r="E21" s="277" t="s">
        <v>207</v>
      </c>
      <c r="F21" s="145">
        <f t="shared" si="3"/>
        <v>0</v>
      </c>
      <c r="G21" s="150">
        <v>0</v>
      </c>
      <c r="H21" s="154">
        <v>0</v>
      </c>
      <c r="I21" s="154">
        <v>0</v>
      </c>
      <c r="J21" s="154">
        <v>0</v>
      </c>
      <c r="K21" s="350">
        <f t="shared" si="4"/>
        <v>0</v>
      </c>
      <c r="L21" s="155">
        <v>0</v>
      </c>
      <c r="M21" s="155">
        <v>0</v>
      </c>
      <c r="N21" s="155">
        <v>0</v>
      </c>
      <c r="O21" s="155">
        <v>0</v>
      </c>
      <c r="P21" s="350">
        <f t="shared" si="6"/>
        <v>0</v>
      </c>
      <c r="Q21" s="154">
        <v>0</v>
      </c>
      <c r="R21" s="154">
        <v>0</v>
      </c>
      <c r="S21" s="154">
        <v>0</v>
      </c>
      <c r="T21" s="154">
        <v>0</v>
      </c>
      <c r="U21" s="350">
        <f t="shared" si="8"/>
        <v>0</v>
      </c>
    </row>
    <row r="22" spans="2:21" ht="19.5" thickBot="1" x14ac:dyDescent="0.35">
      <c r="B22" s="550"/>
      <c r="C22" s="857"/>
      <c r="D22" s="571"/>
      <c r="E22" s="165" t="s">
        <v>116</v>
      </c>
      <c r="F22" s="145">
        <f t="shared" si="3"/>
        <v>0</v>
      </c>
      <c r="G22" s="152">
        <v>0</v>
      </c>
      <c r="H22" s="154">
        <v>0</v>
      </c>
      <c r="I22" s="154">
        <v>0</v>
      </c>
      <c r="J22" s="154">
        <v>0</v>
      </c>
      <c r="K22" s="350">
        <f t="shared" si="4"/>
        <v>0</v>
      </c>
      <c r="L22" s="153">
        <v>0</v>
      </c>
      <c r="M22" s="153">
        <v>0</v>
      </c>
      <c r="N22" s="153">
        <v>0</v>
      </c>
      <c r="O22" s="153">
        <v>0</v>
      </c>
      <c r="P22" s="350">
        <f t="shared" si="6"/>
        <v>0</v>
      </c>
      <c r="Q22" s="154">
        <v>0</v>
      </c>
      <c r="R22" s="154">
        <v>0</v>
      </c>
      <c r="S22" s="154">
        <v>0</v>
      </c>
      <c r="T22" s="154">
        <v>0</v>
      </c>
      <c r="U22" s="350">
        <f t="shared" si="8"/>
        <v>0</v>
      </c>
    </row>
    <row r="23" spans="2:21" x14ac:dyDescent="0.3">
      <c r="B23" s="553">
        <v>4</v>
      </c>
      <c r="C23" s="857"/>
      <c r="D23" s="588" t="s">
        <v>618</v>
      </c>
      <c r="E23" s="276" t="s">
        <v>120</v>
      </c>
      <c r="F23" s="145">
        <f t="shared" si="3"/>
        <v>0</v>
      </c>
      <c r="G23" s="148">
        <v>0</v>
      </c>
      <c r="H23" s="154">
        <v>0</v>
      </c>
      <c r="I23" s="154">
        <v>0</v>
      </c>
      <c r="J23" s="154">
        <v>0</v>
      </c>
      <c r="K23" s="350">
        <f t="shared" si="4"/>
        <v>0</v>
      </c>
      <c r="L23" s="154">
        <v>0</v>
      </c>
      <c r="M23" s="154">
        <v>0</v>
      </c>
      <c r="N23" s="154">
        <v>0</v>
      </c>
      <c r="O23" s="154">
        <v>0</v>
      </c>
      <c r="P23" s="350">
        <f t="shared" si="6"/>
        <v>0</v>
      </c>
      <c r="Q23" s="154">
        <v>0</v>
      </c>
      <c r="R23" s="154">
        <v>0</v>
      </c>
      <c r="S23" s="154">
        <v>0</v>
      </c>
      <c r="T23" s="154">
        <v>0</v>
      </c>
      <c r="U23" s="350">
        <f t="shared" si="8"/>
        <v>0</v>
      </c>
    </row>
    <row r="24" spans="2:21" x14ac:dyDescent="0.3">
      <c r="B24" s="550"/>
      <c r="C24" s="857"/>
      <c r="D24" s="570"/>
      <c r="E24" s="277" t="s">
        <v>207</v>
      </c>
      <c r="F24" s="145">
        <f t="shared" si="3"/>
        <v>0</v>
      </c>
      <c r="G24" s="150">
        <v>0</v>
      </c>
      <c r="H24" s="154">
        <v>0</v>
      </c>
      <c r="I24" s="154">
        <v>0</v>
      </c>
      <c r="J24" s="154">
        <v>0</v>
      </c>
      <c r="K24" s="350">
        <f t="shared" si="4"/>
        <v>0</v>
      </c>
      <c r="L24" s="155">
        <v>0</v>
      </c>
      <c r="M24" s="155">
        <v>0</v>
      </c>
      <c r="N24" s="155">
        <v>0</v>
      </c>
      <c r="O24" s="155">
        <v>0</v>
      </c>
      <c r="P24" s="350">
        <f t="shared" si="6"/>
        <v>0</v>
      </c>
      <c r="Q24" s="154">
        <v>0</v>
      </c>
      <c r="R24" s="154">
        <v>0</v>
      </c>
      <c r="S24" s="154">
        <v>0</v>
      </c>
      <c r="T24" s="154">
        <v>0</v>
      </c>
      <c r="U24" s="350">
        <f t="shared" si="8"/>
        <v>0</v>
      </c>
    </row>
    <row r="25" spans="2:21" ht="36.75" customHeight="1" thickBot="1" x14ac:dyDescent="0.35">
      <c r="B25" s="550"/>
      <c r="C25" s="857"/>
      <c r="D25" s="571"/>
      <c r="E25" s="165" t="s">
        <v>116</v>
      </c>
      <c r="F25" s="145">
        <f t="shared" si="3"/>
        <v>0</v>
      </c>
      <c r="G25" s="152">
        <v>0</v>
      </c>
      <c r="H25" s="154">
        <v>0</v>
      </c>
      <c r="I25" s="154">
        <v>0</v>
      </c>
      <c r="J25" s="154">
        <v>0</v>
      </c>
      <c r="K25" s="350">
        <f t="shared" si="4"/>
        <v>0</v>
      </c>
      <c r="L25" s="153">
        <v>0</v>
      </c>
      <c r="M25" s="153">
        <v>0</v>
      </c>
      <c r="N25" s="153">
        <v>0</v>
      </c>
      <c r="O25" s="153">
        <v>0</v>
      </c>
      <c r="P25" s="350">
        <f t="shared" si="6"/>
        <v>0</v>
      </c>
      <c r="Q25" s="154">
        <v>0</v>
      </c>
      <c r="R25" s="154">
        <v>0</v>
      </c>
      <c r="S25" s="154">
        <v>0</v>
      </c>
      <c r="T25" s="154">
        <v>0</v>
      </c>
      <c r="U25" s="350">
        <f t="shared" si="8"/>
        <v>0</v>
      </c>
    </row>
    <row r="26" spans="2:21" x14ac:dyDescent="0.3">
      <c r="B26" s="553">
        <v>5</v>
      </c>
      <c r="C26" s="857"/>
      <c r="D26" s="588" t="s">
        <v>547</v>
      </c>
      <c r="E26" s="276" t="s">
        <v>120</v>
      </c>
      <c r="F26" s="145">
        <f t="shared" si="3"/>
        <v>0</v>
      </c>
      <c r="G26" s="148">
        <v>0</v>
      </c>
      <c r="H26" s="154">
        <v>0</v>
      </c>
      <c r="I26" s="154">
        <v>0</v>
      </c>
      <c r="J26" s="154">
        <v>0</v>
      </c>
      <c r="K26" s="350">
        <f t="shared" si="4"/>
        <v>0</v>
      </c>
      <c r="L26" s="278">
        <v>0</v>
      </c>
      <c r="M26" s="278">
        <v>0</v>
      </c>
      <c r="N26" s="278">
        <v>0</v>
      </c>
      <c r="O26" s="278">
        <v>0</v>
      </c>
      <c r="P26" s="350">
        <f t="shared" si="6"/>
        <v>0</v>
      </c>
      <c r="Q26" s="154">
        <v>0</v>
      </c>
      <c r="R26" s="154">
        <v>0</v>
      </c>
      <c r="S26" s="154">
        <v>0</v>
      </c>
      <c r="T26" s="154">
        <v>0</v>
      </c>
      <c r="U26" s="350">
        <f t="shared" si="8"/>
        <v>0</v>
      </c>
    </row>
    <row r="27" spans="2:21" x14ac:dyDescent="0.3">
      <c r="B27" s="550"/>
      <c r="C27" s="857"/>
      <c r="D27" s="570"/>
      <c r="E27" s="277" t="s">
        <v>207</v>
      </c>
      <c r="F27" s="145">
        <f t="shared" si="3"/>
        <v>0</v>
      </c>
      <c r="G27" s="150">
        <v>0</v>
      </c>
      <c r="H27" s="154">
        <v>0</v>
      </c>
      <c r="I27" s="154">
        <v>0</v>
      </c>
      <c r="J27" s="154">
        <v>0</v>
      </c>
      <c r="K27" s="350">
        <f t="shared" si="4"/>
        <v>0</v>
      </c>
      <c r="L27" s="279">
        <v>0</v>
      </c>
      <c r="M27" s="279">
        <v>0</v>
      </c>
      <c r="N27" s="279">
        <v>0</v>
      </c>
      <c r="O27" s="279">
        <v>0</v>
      </c>
      <c r="P27" s="350">
        <f t="shared" si="6"/>
        <v>0</v>
      </c>
      <c r="Q27" s="154">
        <v>0</v>
      </c>
      <c r="R27" s="154">
        <v>0</v>
      </c>
      <c r="S27" s="154">
        <v>0</v>
      </c>
      <c r="T27" s="154">
        <v>0</v>
      </c>
      <c r="U27" s="350">
        <f t="shared" si="8"/>
        <v>0</v>
      </c>
    </row>
    <row r="28" spans="2:21" ht="52.5" customHeight="1" thickBot="1" x14ac:dyDescent="0.35">
      <c r="B28" s="550"/>
      <c r="C28" s="857"/>
      <c r="D28" s="571"/>
      <c r="E28" s="165" t="s">
        <v>116</v>
      </c>
      <c r="F28" s="145">
        <f t="shared" si="3"/>
        <v>0</v>
      </c>
      <c r="G28" s="152">
        <v>0</v>
      </c>
      <c r="H28" s="154">
        <v>0</v>
      </c>
      <c r="I28" s="154">
        <v>0</v>
      </c>
      <c r="J28" s="154">
        <v>0</v>
      </c>
      <c r="K28" s="350">
        <f t="shared" si="4"/>
        <v>0</v>
      </c>
      <c r="L28" s="280">
        <v>0</v>
      </c>
      <c r="M28" s="280">
        <v>0</v>
      </c>
      <c r="N28" s="280">
        <v>0</v>
      </c>
      <c r="O28" s="280">
        <v>0</v>
      </c>
      <c r="P28" s="350">
        <f t="shared" si="6"/>
        <v>0</v>
      </c>
      <c r="Q28" s="154">
        <v>0</v>
      </c>
      <c r="R28" s="154">
        <v>0</v>
      </c>
      <c r="S28" s="154">
        <v>0</v>
      </c>
      <c r="T28" s="154">
        <v>0</v>
      </c>
      <c r="U28" s="350">
        <f t="shared" si="8"/>
        <v>0</v>
      </c>
    </row>
    <row r="29" spans="2:21" x14ac:dyDescent="0.3">
      <c r="B29" s="553">
        <v>6</v>
      </c>
      <c r="C29" s="857"/>
      <c r="D29" s="588" t="s">
        <v>321</v>
      </c>
      <c r="E29" s="276" t="s">
        <v>120</v>
      </c>
      <c r="F29" s="145">
        <f t="shared" si="3"/>
        <v>0</v>
      </c>
      <c r="G29" s="148">
        <v>0</v>
      </c>
      <c r="H29" s="154">
        <v>0</v>
      </c>
      <c r="I29" s="154">
        <v>0</v>
      </c>
      <c r="J29" s="154">
        <v>0</v>
      </c>
      <c r="K29" s="350">
        <f t="shared" si="4"/>
        <v>0</v>
      </c>
      <c r="L29" s="154">
        <v>0</v>
      </c>
      <c r="M29" s="154">
        <v>0</v>
      </c>
      <c r="N29" s="154">
        <v>0</v>
      </c>
      <c r="O29" s="154">
        <v>0</v>
      </c>
      <c r="P29" s="350">
        <f t="shared" si="6"/>
        <v>0</v>
      </c>
      <c r="Q29" s="154">
        <v>0</v>
      </c>
      <c r="R29" s="154">
        <v>0</v>
      </c>
      <c r="S29" s="154">
        <v>0</v>
      </c>
      <c r="T29" s="154">
        <v>0</v>
      </c>
      <c r="U29" s="350">
        <f t="shared" si="8"/>
        <v>0</v>
      </c>
    </row>
    <row r="30" spans="2:21" x14ac:dyDescent="0.3">
      <c r="B30" s="550"/>
      <c r="C30" s="857"/>
      <c r="D30" s="570"/>
      <c r="E30" s="277" t="s">
        <v>207</v>
      </c>
      <c r="F30" s="145">
        <f t="shared" si="3"/>
        <v>0</v>
      </c>
      <c r="G30" s="150">
        <v>0</v>
      </c>
      <c r="H30" s="154">
        <v>0</v>
      </c>
      <c r="I30" s="154">
        <v>0</v>
      </c>
      <c r="J30" s="154">
        <v>0</v>
      </c>
      <c r="K30" s="350">
        <f t="shared" si="4"/>
        <v>0</v>
      </c>
      <c r="L30" s="155">
        <v>0</v>
      </c>
      <c r="M30" s="155">
        <v>0</v>
      </c>
      <c r="N30" s="155">
        <v>0</v>
      </c>
      <c r="O30" s="155">
        <v>0</v>
      </c>
      <c r="P30" s="350">
        <f t="shared" si="6"/>
        <v>0</v>
      </c>
      <c r="Q30" s="154">
        <v>0</v>
      </c>
      <c r="R30" s="154">
        <v>0</v>
      </c>
      <c r="S30" s="154">
        <v>0</v>
      </c>
      <c r="T30" s="154">
        <v>0</v>
      </c>
      <c r="U30" s="350">
        <f t="shared" si="8"/>
        <v>0</v>
      </c>
    </row>
    <row r="31" spans="2:21" ht="19.5" thickBot="1" x14ac:dyDescent="0.35">
      <c r="B31" s="550"/>
      <c r="C31" s="857"/>
      <c r="D31" s="571"/>
      <c r="E31" s="165" t="s">
        <v>116</v>
      </c>
      <c r="F31" s="145">
        <f t="shared" si="3"/>
        <v>0</v>
      </c>
      <c r="G31" s="152">
        <v>0</v>
      </c>
      <c r="H31" s="154">
        <v>0</v>
      </c>
      <c r="I31" s="154">
        <v>0</v>
      </c>
      <c r="J31" s="154">
        <v>0</v>
      </c>
      <c r="K31" s="350">
        <f t="shared" si="4"/>
        <v>0</v>
      </c>
      <c r="L31" s="281">
        <v>0</v>
      </c>
      <c r="M31" s="281">
        <v>0</v>
      </c>
      <c r="N31" s="281">
        <v>0</v>
      </c>
      <c r="O31" s="281">
        <v>0</v>
      </c>
      <c r="P31" s="350">
        <f t="shared" si="6"/>
        <v>0</v>
      </c>
      <c r="Q31" s="154">
        <v>0</v>
      </c>
      <c r="R31" s="154">
        <v>0</v>
      </c>
      <c r="S31" s="154">
        <v>0</v>
      </c>
      <c r="T31" s="154">
        <v>0</v>
      </c>
      <c r="U31" s="350">
        <f t="shared" si="8"/>
        <v>0</v>
      </c>
    </row>
    <row r="32" spans="2:21" x14ac:dyDescent="0.3">
      <c r="B32" s="553">
        <v>7</v>
      </c>
      <c r="C32" s="857"/>
      <c r="D32" s="588" t="s">
        <v>619</v>
      </c>
      <c r="E32" s="276" t="s">
        <v>120</v>
      </c>
      <c r="F32" s="145">
        <f t="shared" si="3"/>
        <v>0</v>
      </c>
      <c r="G32" s="148">
        <v>0</v>
      </c>
      <c r="H32" s="154">
        <v>0</v>
      </c>
      <c r="I32" s="154">
        <v>0</v>
      </c>
      <c r="J32" s="154">
        <v>0</v>
      </c>
      <c r="K32" s="350">
        <f t="shared" si="4"/>
        <v>0</v>
      </c>
      <c r="L32" s="155">
        <v>0</v>
      </c>
      <c r="M32" s="155">
        <v>0</v>
      </c>
      <c r="N32" s="155">
        <v>0</v>
      </c>
      <c r="O32" s="155">
        <v>0</v>
      </c>
      <c r="P32" s="350">
        <f t="shared" si="6"/>
        <v>0</v>
      </c>
      <c r="Q32" s="154">
        <v>0</v>
      </c>
      <c r="R32" s="154">
        <v>0</v>
      </c>
      <c r="S32" s="154">
        <v>0</v>
      </c>
      <c r="T32" s="154">
        <v>0</v>
      </c>
      <c r="U32" s="350">
        <f t="shared" si="8"/>
        <v>0</v>
      </c>
    </row>
    <row r="33" spans="2:21" x14ac:dyDescent="0.3">
      <c r="B33" s="550"/>
      <c r="C33" s="857"/>
      <c r="D33" s="570"/>
      <c r="E33" s="277" t="s">
        <v>207</v>
      </c>
      <c r="F33" s="145">
        <f t="shared" si="3"/>
        <v>0</v>
      </c>
      <c r="G33" s="150">
        <v>0</v>
      </c>
      <c r="H33" s="154">
        <v>0</v>
      </c>
      <c r="I33" s="154">
        <v>0</v>
      </c>
      <c r="J33" s="154">
        <v>0</v>
      </c>
      <c r="K33" s="350">
        <f t="shared" si="4"/>
        <v>0</v>
      </c>
      <c r="L33" s="155">
        <v>0</v>
      </c>
      <c r="M33" s="155">
        <v>0</v>
      </c>
      <c r="N33" s="155">
        <v>0</v>
      </c>
      <c r="O33" s="155">
        <v>0</v>
      </c>
      <c r="P33" s="350">
        <f t="shared" si="6"/>
        <v>0</v>
      </c>
      <c r="Q33" s="154">
        <v>0</v>
      </c>
      <c r="R33" s="154">
        <v>0</v>
      </c>
      <c r="S33" s="154">
        <v>0</v>
      </c>
      <c r="T33" s="154">
        <v>0</v>
      </c>
      <c r="U33" s="350">
        <f t="shared" si="8"/>
        <v>0</v>
      </c>
    </row>
    <row r="34" spans="2:21" ht="19.5" thickBot="1" x14ac:dyDescent="0.35">
      <c r="B34" s="550"/>
      <c r="C34" s="857"/>
      <c r="D34" s="859"/>
      <c r="E34" s="165" t="s">
        <v>116</v>
      </c>
      <c r="F34" s="145">
        <f t="shared" si="3"/>
        <v>0</v>
      </c>
      <c r="G34" s="152">
        <v>0</v>
      </c>
      <c r="H34" s="154">
        <v>0</v>
      </c>
      <c r="I34" s="154">
        <v>0</v>
      </c>
      <c r="J34" s="154">
        <v>0</v>
      </c>
      <c r="K34" s="350">
        <f t="shared" si="4"/>
        <v>0</v>
      </c>
      <c r="L34" s="155">
        <v>0</v>
      </c>
      <c r="M34" s="155">
        <v>0</v>
      </c>
      <c r="N34" s="155">
        <v>0</v>
      </c>
      <c r="O34" s="155">
        <v>0</v>
      </c>
      <c r="P34" s="350">
        <f t="shared" si="6"/>
        <v>0</v>
      </c>
      <c r="Q34" s="154">
        <v>0</v>
      </c>
      <c r="R34" s="154">
        <v>0</v>
      </c>
      <c r="S34" s="154">
        <v>0</v>
      </c>
      <c r="T34" s="154">
        <v>0</v>
      </c>
      <c r="U34" s="350">
        <f t="shared" si="8"/>
        <v>0</v>
      </c>
    </row>
    <row r="35" spans="2:21" x14ac:dyDescent="0.3">
      <c r="B35" s="553">
        <v>8</v>
      </c>
      <c r="C35" s="857"/>
      <c r="D35" s="859" t="s">
        <v>682</v>
      </c>
      <c r="E35" s="276" t="s">
        <v>120</v>
      </c>
      <c r="F35" s="145">
        <f t="shared" si="3"/>
        <v>0</v>
      </c>
      <c r="G35" s="154">
        <v>0</v>
      </c>
      <c r="H35" s="154">
        <v>0</v>
      </c>
      <c r="I35" s="154">
        <v>0</v>
      </c>
      <c r="J35" s="154">
        <v>0</v>
      </c>
      <c r="K35" s="350">
        <f t="shared" si="4"/>
        <v>0</v>
      </c>
      <c r="L35" s="155">
        <v>0</v>
      </c>
      <c r="M35" s="155">
        <v>0</v>
      </c>
      <c r="N35" s="155">
        <v>0</v>
      </c>
      <c r="O35" s="155">
        <v>0</v>
      </c>
      <c r="P35" s="350">
        <f t="shared" si="6"/>
        <v>0</v>
      </c>
      <c r="Q35" s="154">
        <v>0</v>
      </c>
      <c r="R35" s="154">
        <v>0</v>
      </c>
      <c r="S35" s="154">
        <v>0</v>
      </c>
      <c r="T35" s="154">
        <v>0</v>
      </c>
      <c r="U35" s="350">
        <f t="shared" si="8"/>
        <v>0</v>
      </c>
    </row>
    <row r="36" spans="2:21" x14ac:dyDescent="0.3">
      <c r="B36" s="550"/>
      <c r="C36" s="857"/>
      <c r="D36" s="580"/>
      <c r="E36" s="277" t="s">
        <v>207</v>
      </c>
      <c r="F36" s="145">
        <f t="shared" si="3"/>
        <v>0</v>
      </c>
      <c r="G36" s="154">
        <v>0</v>
      </c>
      <c r="H36" s="154">
        <v>0</v>
      </c>
      <c r="I36" s="154">
        <v>0</v>
      </c>
      <c r="J36" s="154">
        <v>0</v>
      </c>
      <c r="K36" s="350">
        <f t="shared" si="4"/>
        <v>0</v>
      </c>
      <c r="L36" s="155">
        <v>0</v>
      </c>
      <c r="M36" s="155">
        <v>0</v>
      </c>
      <c r="N36" s="155">
        <v>0</v>
      </c>
      <c r="O36" s="155">
        <v>0</v>
      </c>
      <c r="P36" s="350">
        <f t="shared" si="6"/>
        <v>0</v>
      </c>
      <c r="Q36" s="154">
        <v>0</v>
      </c>
      <c r="R36" s="154">
        <v>0</v>
      </c>
      <c r="S36" s="154">
        <v>0</v>
      </c>
      <c r="T36" s="154">
        <v>0</v>
      </c>
      <c r="U36" s="350">
        <f t="shared" si="8"/>
        <v>0</v>
      </c>
    </row>
    <row r="37" spans="2:21" ht="39" customHeight="1" thickBot="1" x14ac:dyDescent="0.35">
      <c r="B37" s="550"/>
      <c r="C37" s="857"/>
      <c r="D37" s="588"/>
      <c r="E37" s="165" t="s">
        <v>116</v>
      </c>
      <c r="F37" s="145">
        <f t="shared" si="3"/>
        <v>0</v>
      </c>
      <c r="G37" s="154">
        <v>0</v>
      </c>
      <c r="H37" s="154">
        <v>0</v>
      </c>
      <c r="I37" s="154">
        <v>0</v>
      </c>
      <c r="J37" s="154">
        <v>0</v>
      </c>
      <c r="K37" s="350">
        <f t="shared" si="4"/>
        <v>0</v>
      </c>
      <c r="L37" s="155">
        <v>0</v>
      </c>
      <c r="M37" s="155">
        <v>0</v>
      </c>
      <c r="N37" s="155">
        <v>0</v>
      </c>
      <c r="O37" s="155">
        <v>0</v>
      </c>
      <c r="P37" s="350">
        <f t="shared" si="6"/>
        <v>0</v>
      </c>
      <c r="Q37" s="154">
        <v>0</v>
      </c>
      <c r="R37" s="154">
        <v>0</v>
      </c>
      <c r="S37" s="154">
        <v>0</v>
      </c>
      <c r="T37" s="154">
        <v>0</v>
      </c>
      <c r="U37" s="350">
        <f t="shared" si="8"/>
        <v>0</v>
      </c>
    </row>
    <row r="38" spans="2:21" x14ac:dyDescent="0.3">
      <c r="B38" s="848"/>
      <c r="C38" s="857"/>
      <c r="D38" s="850" t="s">
        <v>151</v>
      </c>
      <c r="E38" s="851"/>
      <c r="F38" s="145">
        <f t="shared" si="3"/>
        <v>6</v>
      </c>
      <c r="G38" s="146">
        <f t="shared" ref="G38:J40" si="14">G14+G17+G20+G23+G26+G29+G32+G35</f>
        <v>1</v>
      </c>
      <c r="H38" s="146">
        <f t="shared" si="14"/>
        <v>0</v>
      </c>
      <c r="I38" s="146">
        <f t="shared" si="14"/>
        <v>0</v>
      </c>
      <c r="J38" s="146">
        <f t="shared" si="14"/>
        <v>0</v>
      </c>
      <c r="K38" s="350">
        <f t="shared" si="4"/>
        <v>1</v>
      </c>
      <c r="L38" s="146">
        <f t="shared" ref="L38:O40" si="15">L14+L17+L20+L23+L26+L29+L32+L35</f>
        <v>3</v>
      </c>
      <c r="M38" s="146">
        <f t="shared" si="15"/>
        <v>0</v>
      </c>
      <c r="N38" s="146">
        <f t="shared" si="15"/>
        <v>0</v>
      </c>
      <c r="O38" s="146">
        <f t="shared" si="15"/>
        <v>0</v>
      </c>
      <c r="P38" s="350">
        <f t="shared" si="6"/>
        <v>3</v>
      </c>
      <c r="Q38" s="146">
        <f t="shared" ref="Q38:T40" si="16">Q14+Q17+Q20+Q23+Q26+Q29+Q32+Q35</f>
        <v>2</v>
      </c>
      <c r="R38" s="146">
        <f t="shared" si="16"/>
        <v>0</v>
      </c>
      <c r="S38" s="146">
        <f t="shared" si="16"/>
        <v>0</v>
      </c>
      <c r="T38" s="146">
        <f t="shared" si="16"/>
        <v>0</v>
      </c>
      <c r="U38" s="350">
        <f t="shared" si="8"/>
        <v>2</v>
      </c>
    </row>
    <row r="39" spans="2:21" x14ac:dyDescent="0.3">
      <c r="B39" s="849"/>
      <c r="C39" s="857"/>
      <c r="D39" s="852" t="s">
        <v>152</v>
      </c>
      <c r="E39" s="853"/>
      <c r="F39" s="145">
        <f t="shared" si="3"/>
        <v>0</v>
      </c>
      <c r="G39" s="146">
        <f t="shared" si="14"/>
        <v>0</v>
      </c>
      <c r="H39" s="146">
        <f t="shared" si="14"/>
        <v>0</v>
      </c>
      <c r="I39" s="146">
        <f t="shared" si="14"/>
        <v>0</v>
      </c>
      <c r="J39" s="146">
        <f t="shared" si="14"/>
        <v>0</v>
      </c>
      <c r="K39" s="350">
        <f t="shared" si="4"/>
        <v>0</v>
      </c>
      <c r="L39" s="146">
        <f t="shared" si="15"/>
        <v>0</v>
      </c>
      <c r="M39" s="146">
        <f t="shared" si="15"/>
        <v>0</v>
      </c>
      <c r="N39" s="146">
        <f t="shared" si="15"/>
        <v>0</v>
      </c>
      <c r="O39" s="146">
        <f t="shared" si="15"/>
        <v>0</v>
      </c>
      <c r="P39" s="350">
        <f t="shared" si="6"/>
        <v>0</v>
      </c>
      <c r="Q39" s="146">
        <f t="shared" si="16"/>
        <v>0</v>
      </c>
      <c r="R39" s="146">
        <f t="shared" si="16"/>
        <v>0</v>
      </c>
      <c r="S39" s="146">
        <f t="shared" si="16"/>
        <v>0</v>
      </c>
      <c r="T39" s="146">
        <f t="shared" si="16"/>
        <v>0</v>
      </c>
      <c r="U39" s="350">
        <f t="shared" si="8"/>
        <v>0</v>
      </c>
    </row>
    <row r="40" spans="2:21" ht="19.5" thickBot="1" x14ac:dyDescent="0.35">
      <c r="B40" s="849"/>
      <c r="C40" s="858"/>
      <c r="D40" s="854" t="s">
        <v>153</v>
      </c>
      <c r="E40" s="855"/>
      <c r="F40" s="145">
        <f t="shared" si="3"/>
        <v>5</v>
      </c>
      <c r="G40" s="146">
        <f t="shared" si="14"/>
        <v>1</v>
      </c>
      <c r="H40" s="146">
        <f t="shared" si="14"/>
        <v>0</v>
      </c>
      <c r="I40" s="146">
        <f t="shared" si="14"/>
        <v>0</v>
      </c>
      <c r="J40" s="146">
        <f t="shared" si="14"/>
        <v>0</v>
      </c>
      <c r="K40" s="350">
        <f t="shared" si="4"/>
        <v>1</v>
      </c>
      <c r="L40" s="146">
        <f t="shared" si="15"/>
        <v>2</v>
      </c>
      <c r="M40" s="146">
        <f t="shared" si="15"/>
        <v>0</v>
      </c>
      <c r="N40" s="146">
        <f t="shared" si="15"/>
        <v>0</v>
      </c>
      <c r="O40" s="146">
        <f t="shared" si="15"/>
        <v>0</v>
      </c>
      <c r="P40" s="350">
        <f t="shared" si="6"/>
        <v>2</v>
      </c>
      <c r="Q40" s="146">
        <f t="shared" si="16"/>
        <v>2</v>
      </c>
      <c r="R40" s="146">
        <f t="shared" si="16"/>
        <v>0</v>
      </c>
      <c r="S40" s="146">
        <f t="shared" si="16"/>
        <v>0</v>
      </c>
      <c r="T40" s="146">
        <f t="shared" si="16"/>
        <v>0</v>
      </c>
      <c r="U40" s="350">
        <f t="shared" si="8"/>
        <v>2</v>
      </c>
    </row>
  </sheetData>
  <mergeCells count="41">
    <mergeCell ref="K3:K4"/>
    <mergeCell ref="G2:K2"/>
    <mergeCell ref="L2:P2"/>
    <mergeCell ref="P3:P4"/>
    <mergeCell ref="C5:E5"/>
    <mergeCell ref="B1:F2"/>
    <mergeCell ref="B3:B4"/>
    <mergeCell ref="C3:C4"/>
    <mergeCell ref="D3:E4"/>
    <mergeCell ref="F3:F4"/>
    <mergeCell ref="D32:D34"/>
    <mergeCell ref="D35:D37"/>
    <mergeCell ref="C6:E6"/>
    <mergeCell ref="C7:E7"/>
    <mergeCell ref="B8:B13"/>
    <mergeCell ref="C8:C13"/>
    <mergeCell ref="D8:D10"/>
    <mergeCell ref="D11:E11"/>
    <mergeCell ref="D12:E12"/>
    <mergeCell ref="D13:E13"/>
    <mergeCell ref="D17:D19"/>
    <mergeCell ref="D20:D22"/>
    <mergeCell ref="D23:D25"/>
    <mergeCell ref="D26:D28"/>
    <mergeCell ref="D29:D31"/>
    <mergeCell ref="Q2:U2"/>
    <mergeCell ref="U3:U4"/>
    <mergeCell ref="B38:B40"/>
    <mergeCell ref="B14:B16"/>
    <mergeCell ref="B17:B19"/>
    <mergeCell ref="B20:B22"/>
    <mergeCell ref="B23:B25"/>
    <mergeCell ref="B26:B28"/>
    <mergeCell ref="B29:B31"/>
    <mergeCell ref="B32:B34"/>
    <mergeCell ref="B35:B37"/>
    <mergeCell ref="D38:E38"/>
    <mergeCell ref="D39:E39"/>
    <mergeCell ref="D40:E40"/>
    <mergeCell ref="C14:C40"/>
    <mergeCell ref="D14:D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ФОИВ</vt:lpstr>
      <vt:lpstr>РОИВ</vt:lpstr>
      <vt:lpstr>ОМСУ</vt:lpstr>
      <vt:lpstr>Иные - другие орг.</vt:lpstr>
      <vt:lpstr>Иные услуги - МФЦ</vt:lpstr>
      <vt:lpstr>БАНКРОТСТВО</vt:lpstr>
      <vt:lpstr>Услуги иных организаций</vt:lpstr>
      <vt:lpstr>ОМСУ!Область_печати</vt:lpstr>
      <vt:lpstr>РОИВ!Область_печати</vt:lpstr>
      <vt:lpstr>ФОИВ!Область_печати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Кривонос</dc:creator>
  <cp:lastModifiedBy>Bezinfo</cp:lastModifiedBy>
  <cp:lastPrinted>2022-04-08T06:21:37Z</cp:lastPrinted>
  <dcterms:created xsi:type="dcterms:W3CDTF">2014-02-07T10:35:44Z</dcterms:created>
  <dcterms:modified xsi:type="dcterms:W3CDTF">2022-05-05T11:38:36Z</dcterms:modified>
</cp:coreProperties>
</file>